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110C80F6-E1E1-40B5-AEE9-42FC3F71644C}" xr6:coauthVersionLast="47" xr6:coauthVersionMax="47" xr10:uidLastSave="{00000000-0000-0000-0000-000000000000}"/>
  <bookViews>
    <workbookView xWindow="-120" yWindow="-120" windowWidth="38640" windowHeight="15720" tabRatio="696" firstSheet="1" activeTab="2"/>
  </bookViews>
  <sheets>
    <sheet name="Storage Services" sheetId="60625" r:id="rId1"/>
    <sheet name="US Storage" sheetId="1" r:id="rId2"/>
    <sheet name="STRG Activity" sheetId="2" r:id="rId3"/>
    <sheet name="Weekly historical" sheetId="3" r:id="rId4"/>
    <sheet name="ANRHistorical" sheetId="60624" r:id="rId5"/>
    <sheet name="ANR" sheetId="4" r:id="rId6"/>
    <sheet name="AGA INPUT" sheetId="144" r:id="rId7"/>
    <sheet name="HistoricalLink" sheetId="112" r:id="rId8"/>
    <sheet name="NGPL DATA" sheetId="111" r:id="rId9"/>
  </sheets>
  <externalReferences>
    <externalReference r:id="rId10"/>
    <externalReference r:id="rId11"/>
    <externalReference r:id="rId12"/>
    <externalReference r:id="rId13"/>
  </externalReferences>
  <definedNames>
    <definedName name="_xlnm._FilterDatabase" localSheetId="6" hidden="1">'AGA INPUT'!$B$3:$P$55</definedName>
    <definedName name="histdata">HistoricalLink!$A$4:$B$368</definedName>
    <definedName name="historical" localSheetId="7">HistoricalLink!$X$3:$Z$368</definedName>
    <definedName name="historical">ANRHistorical!$Y$3:$AA$368</definedName>
    <definedName name="meterpt">HistoricalLink!$Q$4:$R$4</definedName>
    <definedName name="mtr_pt">#REF!</definedName>
    <definedName name="_xlnm.Print_Area" localSheetId="2">'STRG Activity'!$A$1:$U$84</definedName>
    <definedName name="storage">'STRG Activity'!$B$4:$E$34</definedName>
  </definedNam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K3" i="144" l="1"/>
  <c r="L3" i="144"/>
  <c r="O3" i="144"/>
  <c r="P3" i="144"/>
  <c r="K4" i="144"/>
  <c r="L4" i="144"/>
  <c r="M4" i="144"/>
  <c r="N4" i="144"/>
  <c r="O4" i="144"/>
  <c r="A5" i="144"/>
  <c r="K5" i="144"/>
  <c r="M5" i="144"/>
  <c r="N5" i="144"/>
  <c r="O5" i="144"/>
  <c r="A6" i="144"/>
  <c r="K6" i="144"/>
  <c r="M6" i="144"/>
  <c r="N6" i="144"/>
  <c r="O6" i="144"/>
  <c r="A7" i="144"/>
  <c r="K7" i="144"/>
  <c r="M7" i="144"/>
  <c r="N7" i="144"/>
  <c r="O7" i="144"/>
  <c r="A8" i="144"/>
  <c r="K8" i="144"/>
  <c r="M8" i="144"/>
  <c r="N8" i="144"/>
  <c r="O8" i="144"/>
  <c r="A9" i="144"/>
  <c r="K9" i="144"/>
  <c r="L9" i="144"/>
  <c r="M9" i="144"/>
  <c r="N9" i="144"/>
  <c r="O9" i="144"/>
  <c r="A10" i="144"/>
  <c r="K10" i="144"/>
  <c r="M10" i="144"/>
  <c r="N10" i="144"/>
  <c r="O10" i="144"/>
  <c r="A11" i="144"/>
  <c r="K11" i="144"/>
  <c r="M11" i="144"/>
  <c r="N11" i="144"/>
  <c r="O11" i="144"/>
  <c r="A12" i="144"/>
  <c r="K12" i="144"/>
  <c r="M12" i="144"/>
  <c r="N12" i="144"/>
  <c r="O12" i="144"/>
  <c r="A13" i="144"/>
  <c r="K13" i="144"/>
  <c r="L13" i="144"/>
  <c r="M13" i="144"/>
  <c r="N13" i="144"/>
  <c r="O13" i="144"/>
  <c r="A14" i="144"/>
  <c r="K14" i="144"/>
  <c r="M14" i="144"/>
  <c r="N14" i="144"/>
  <c r="O14" i="144"/>
  <c r="A15" i="144"/>
  <c r="K15" i="144"/>
  <c r="M15" i="144"/>
  <c r="N15" i="144"/>
  <c r="O15" i="144"/>
  <c r="A16" i="144"/>
  <c r="K16" i="144"/>
  <c r="M16" i="144"/>
  <c r="N16" i="144"/>
  <c r="O16" i="144"/>
  <c r="A17" i="144"/>
  <c r="K17" i="144"/>
  <c r="M17" i="144"/>
  <c r="N17" i="144"/>
  <c r="O17" i="144"/>
  <c r="A18" i="144"/>
  <c r="K18" i="144"/>
  <c r="L18" i="144"/>
  <c r="M18" i="144"/>
  <c r="N18" i="144"/>
  <c r="O18" i="144"/>
  <c r="A19" i="144"/>
  <c r="E19" i="144"/>
  <c r="K19" i="144"/>
  <c r="M19" i="144"/>
  <c r="N19" i="144"/>
  <c r="O19" i="144"/>
  <c r="A20" i="144"/>
  <c r="D20" i="144"/>
  <c r="E20" i="144"/>
  <c r="K20" i="144"/>
  <c r="M20" i="144"/>
  <c r="N20" i="144"/>
  <c r="O20" i="144"/>
  <c r="A21" i="144"/>
  <c r="D21" i="144"/>
  <c r="K21" i="144"/>
  <c r="M21" i="144"/>
  <c r="N21" i="144"/>
  <c r="O21" i="144"/>
  <c r="A22" i="144"/>
  <c r="K22" i="144"/>
  <c r="L22" i="144"/>
  <c r="M22" i="144"/>
  <c r="N22" i="144"/>
  <c r="O22" i="144"/>
  <c r="A23" i="144"/>
  <c r="D23" i="144"/>
  <c r="K23" i="144"/>
  <c r="M23" i="144"/>
  <c r="N23" i="144"/>
  <c r="O23" i="144"/>
  <c r="A24" i="144"/>
  <c r="D24" i="144"/>
  <c r="K24" i="144"/>
  <c r="M24" i="144"/>
  <c r="N24" i="144"/>
  <c r="O24" i="144"/>
  <c r="A25" i="144"/>
  <c r="D25" i="144"/>
  <c r="K25" i="144"/>
  <c r="M25" i="144"/>
  <c r="N25" i="144"/>
  <c r="O25" i="144"/>
  <c r="A26" i="144"/>
  <c r="K26" i="144"/>
  <c r="L26" i="144"/>
  <c r="M26" i="144"/>
  <c r="N26" i="144"/>
  <c r="O26" i="144"/>
  <c r="A27" i="144"/>
  <c r="K27" i="144"/>
  <c r="M27" i="144"/>
  <c r="N27" i="144"/>
  <c r="O27" i="144"/>
  <c r="A28" i="144"/>
  <c r="K28" i="144"/>
  <c r="M28" i="144"/>
  <c r="N28" i="144"/>
  <c r="O28" i="144"/>
  <c r="A29" i="144"/>
  <c r="K29" i="144"/>
  <c r="M29" i="144"/>
  <c r="N29" i="144"/>
  <c r="O29" i="144"/>
  <c r="A30" i="144"/>
  <c r="K30" i="144"/>
  <c r="L30" i="144"/>
  <c r="M30" i="144"/>
  <c r="N30" i="144"/>
  <c r="O30" i="144"/>
  <c r="A31" i="144"/>
  <c r="K31" i="144"/>
  <c r="M31" i="144"/>
  <c r="N31" i="144"/>
  <c r="O31" i="144"/>
  <c r="A32" i="144"/>
  <c r="K32" i="144"/>
  <c r="M32" i="144"/>
  <c r="N32" i="144"/>
  <c r="O32" i="144"/>
  <c r="A33" i="144"/>
  <c r="K33" i="144"/>
  <c r="M33" i="144"/>
  <c r="N33" i="144"/>
  <c r="O33" i="144"/>
  <c r="A34" i="144"/>
  <c r="K34" i="144"/>
  <c r="L34" i="144"/>
  <c r="M34" i="144"/>
  <c r="N34" i="144"/>
  <c r="O34" i="144"/>
  <c r="A35" i="144"/>
  <c r="K35" i="144"/>
  <c r="M35" i="144"/>
  <c r="N35" i="144"/>
  <c r="O35" i="144"/>
  <c r="A36" i="144"/>
  <c r="K36" i="144"/>
  <c r="M36" i="144"/>
  <c r="N36" i="144"/>
  <c r="O36" i="144"/>
  <c r="A37" i="144"/>
  <c r="K37" i="144"/>
  <c r="M37" i="144"/>
  <c r="N37" i="144"/>
  <c r="O37" i="144"/>
  <c r="A38" i="144"/>
  <c r="K38" i="144"/>
  <c r="M38" i="144"/>
  <c r="N38" i="144"/>
  <c r="O38" i="144"/>
  <c r="A39" i="144"/>
  <c r="K39" i="144"/>
  <c r="L39" i="144"/>
  <c r="M39" i="144"/>
  <c r="N39" i="144"/>
  <c r="O39" i="144"/>
  <c r="A40" i="144"/>
  <c r="K40" i="144"/>
  <c r="M40" i="144"/>
  <c r="N40" i="144"/>
  <c r="O40" i="144"/>
  <c r="A41" i="144"/>
  <c r="K41" i="144"/>
  <c r="M41" i="144"/>
  <c r="N41" i="144"/>
  <c r="O41" i="144"/>
  <c r="A42" i="144"/>
  <c r="K42" i="144"/>
  <c r="M42" i="144"/>
  <c r="N42" i="144"/>
  <c r="O42" i="144"/>
  <c r="A43" i="144"/>
  <c r="K43" i="144"/>
  <c r="L43" i="144"/>
  <c r="M43" i="144"/>
  <c r="N43" i="144"/>
  <c r="O43" i="144"/>
  <c r="A44" i="144"/>
  <c r="K44" i="144"/>
  <c r="M44" i="144"/>
  <c r="N44" i="144"/>
  <c r="O44" i="144"/>
  <c r="A45" i="144"/>
  <c r="K45" i="144"/>
  <c r="M45" i="144"/>
  <c r="N45" i="144"/>
  <c r="O45" i="144"/>
  <c r="A46" i="144"/>
  <c r="K46" i="144"/>
  <c r="M46" i="144"/>
  <c r="N46" i="144"/>
  <c r="O46" i="144"/>
  <c r="A47" i="144"/>
  <c r="K47" i="144"/>
  <c r="L47" i="144"/>
  <c r="M47" i="144"/>
  <c r="N47" i="144"/>
  <c r="O47" i="144"/>
  <c r="A48" i="144"/>
  <c r="K48" i="144"/>
  <c r="M48" i="144"/>
  <c r="N48" i="144"/>
  <c r="O48" i="144"/>
  <c r="A49" i="144"/>
  <c r="K49" i="144"/>
  <c r="M49" i="144"/>
  <c r="N49" i="144"/>
  <c r="O49" i="144"/>
  <c r="A50" i="144"/>
  <c r="K50" i="144"/>
  <c r="M50" i="144"/>
  <c r="N50" i="144"/>
  <c r="O50" i="144"/>
  <c r="A51" i="144"/>
  <c r="K51" i="144"/>
  <c r="L51" i="144"/>
  <c r="M51" i="144"/>
  <c r="N51" i="144"/>
  <c r="O51" i="144"/>
  <c r="A52" i="144"/>
  <c r="K52" i="144"/>
  <c r="M52" i="144"/>
  <c r="N52" i="144"/>
  <c r="O52" i="144"/>
  <c r="A53" i="144"/>
  <c r="K53" i="144"/>
  <c r="M53" i="144"/>
  <c r="N53" i="144"/>
  <c r="O53" i="144"/>
  <c r="A54" i="144"/>
  <c r="K54" i="144"/>
  <c r="M54" i="144"/>
  <c r="N54" i="144"/>
  <c r="O54" i="144"/>
  <c r="A55" i="144"/>
  <c r="K55" i="144"/>
  <c r="M55" i="144"/>
  <c r="N55" i="144"/>
  <c r="O55" i="144"/>
  <c r="B3" i="4"/>
  <c r="C3" i="4"/>
  <c r="B4" i="4"/>
  <c r="C4" i="4"/>
  <c r="D4" i="4"/>
  <c r="E4" i="4"/>
  <c r="B5" i="4"/>
  <c r="C5" i="4"/>
  <c r="D5" i="4"/>
  <c r="E5" i="4"/>
  <c r="B6" i="4"/>
  <c r="C6" i="4"/>
  <c r="D6" i="4"/>
  <c r="E6" i="4"/>
  <c r="B7" i="4"/>
  <c r="C7" i="4"/>
  <c r="D7" i="4"/>
  <c r="E7" i="4"/>
  <c r="B8" i="4"/>
  <c r="C8" i="4"/>
  <c r="D8" i="4"/>
  <c r="E8" i="4"/>
  <c r="B9" i="4"/>
  <c r="C9" i="4"/>
  <c r="D9" i="4"/>
  <c r="E9" i="4"/>
  <c r="B10" i="4"/>
  <c r="C10" i="4"/>
  <c r="D10" i="4"/>
  <c r="E10" i="4"/>
  <c r="B11" i="4"/>
  <c r="C11" i="4"/>
  <c r="D11" i="4"/>
  <c r="E11" i="4"/>
  <c r="B12" i="4"/>
  <c r="C12" i="4"/>
  <c r="D12" i="4"/>
  <c r="E12" i="4"/>
  <c r="B13" i="4"/>
  <c r="C13" i="4"/>
  <c r="D13" i="4"/>
  <c r="E13" i="4"/>
  <c r="B14" i="4"/>
  <c r="C14" i="4"/>
  <c r="D14" i="4"/>
  <c r="E14" i="4"/>
  <c r="B15" i="4"/>
  <c r="C15" i="4"/>
  <c r="D15" i="4"/>
  <c r="E15" i="4"/>
  <c r="B16" i="4"/>
  <c r="C16" i="4"/>
  <c r="D16" i="4"/>
  <c r="E16" i="4"/>
  <c r="B17" i="4"/>
  <c r="C17" i="4"/>
  <c r="D17" i="4"/>
  <c r="E17" i="4"/>
  <c r="B18" i="4"/>
  <c r="C18" i="4"/>
  <c r="D18" i="4"/>
  <c r="E18" i="4"/>
  <c r="B19" i="4"/>
  <c r="C19" i="4"/>
  <c r="D19" i="4"/>
  <c r="E19" i="4"/>
  <c r="B20" i="4"/>
  <c r="C20" i="4"/>
  <c r="D20" i="4"/>
  <c r="E20" i="4"/>
  <c r="B21" i="4"/>
  <c r="C21" i="4"/>
  <c r="D21" i="4"/>
  <c r="E21" i="4"/>
  <c r="B22" i="4"/>
  <c r="C22" i="4"/>
  <c r="D22" i="4"/>
  <c r="E22" i="4"/>
  <c r="B23" i="4"/>
  <c r="C23" i="4"/>
  <c r="D23" i="4"/>
  <c r="E23" i="4"/>
  <c r="B24" i="4"/>
  <c r="C24" i="4"/>
  <c r="D24" i="4"/>
  <c r="E24" i="4"/>
  <c r="B25" i="4"/>
  <c r="C25" i="4"/>
  <c r="D25" i="4"/>
  <c r="E25" i="4"/>
  <c r="B26" i="4"/>
  <c r="C26" i="4"/>
  <c r="D26" i="4"/>
  <c r="E26" i="4"/>
  <c r="B27" i="4"/>
  <c r="C27" i="4"/>
  <c r="D27" i="4"/>
  <c r="E27" i="4"/>
  <c r="B28" i="4"/>
  <c r="C28" i="4"/>
  <c r="D28" i="4"/>
  <c r="E28" i="4"/>
  <c r="B29" i="4"/>
  <c r="C29" i="4"/>
  <c r="D29" i="4"/>
  <c r="E29" i="4"/>
  <c r="B30" i="4"/>
  <c r="C30" i="4"/>
  <c r="D30" i="4"/>
  <c r="E30" i="4"/>
  <c r="B31" i="4"/>
  <c r="C31" i="4"/>
  <c r="D31" i="4"/>
  <c r="E31" i="4"/>
  <c r="B32" i="4"/>
  <c r="C32" i="4"/>
  <c r="D32" i="4"/>
  <c r="E32" i="4"/>
  <c r="B33" i="4"/>
  <c r="C33" i="4"/>
  <c r="D33" i="4"/>
  <c r="E33" i="4"/>
  <c r="B34" i="4"/>
  <c r="C34" i="4"/>
  <c r="D34" i="4"/>
  <c r="E34" i="4"/>
  <c r="B35" i="4"/>
  <c r="C35" i="4"/>
  <c r="D35" i="4"/>
  <c r="E35" i="4"/>
  <c r="B36" i="4"/>
  <c r="C36" i="4"/>
  <c r="E36" i="4"/>
  <c r="B37" i="4"/>
  <c r="C37" i="4"/>
  <c r="E37" i="4"/>
  <c r="B38" i="4"/>
  <c r="C38" i="4"/>
  <c r="E38" i="4"/>
  <c r="B39" i="4"/>
  <c r="C39" i="4"/>
  <c r="E39" i="4"/>
  <c r="B40" i="4"/>
  <c r="C40" i="4"/>
  <c r="E40" i="4"/>
  <c r="B41" i="4"/>
  <c r="C41" i="4"/>
  <c r="E41" i="4"/>
  <c r="B42" i="4"/>
  <c r="C42" i="4"/>
  <c r="E42" i="4"/>
  <c r="B43" i="4"/>
  <c r="C43" i="4"/>
  <c r="E43" i="4"/>
  <c r="B44" i="4"/>
  <c r="C44" i="4"/>
  <c r="E44" i="4"/>
  <c r="B45" i="4"/>
  <c r="C45" i="4"/>
  <c r="E45" i="4"/>
  <c r="B46" i="4"/>
  <c r="C46" i="4"/>
  <c r="E46" i="4"/>
  <c r="B47" i="4"/>
  <c r="C47" i="4"/>
  <c r="E47" i="4"/>
  <c r="B48" i="4"/>
  <c r="C48" i="4"/>
  <c r="E48" i="4"/>
  <c r="B49" i="4"/>
  <c r="C49" i="4"/>
  <c r="E49" i="4"/>
  <c r="B50" i="4"/>
  <c r="C50" i="4"/>
  <c r="E50" i="4"/>
  <c r="B51" i="4"/>
  <c r="C51" i="4"/>
  <c r="E51" i="4"/>
  <c r="B52" i="4"/>
  <c r="C52" i="4"/>
  <c r="E52" i="4"/>
  <c r="B53" i="4"/>
  <c r="C53" i="4"/>
  <c r="E53" i="4"/>
  <c r="B54" i="4"/>
  <c r="C54" i="4"/>
  <c r="E54" i="4"/>
  <c r="B55" i="4"/>
  <c r="C55" i="4"/>
  <c r="E55" i="4"/>
  <c r="B56" i="4"/>
  <c r="C56" i="4"/>
  <c r="E56" i="4"/>
  <c r="B57" i="4"/>
  <c r="C57" i="4"/>
  <c r="E57" i="4"/>
  <c r="B58" i="4"/>
  <c r="C58" i="4"/>
  <c r="E58" i="4"/>
  <c r="B59" i="4"/>
  <c r="C59" i="4"/>
  <c r="E59" i="4"/>
  <c r="B60" i="4"/>
  <c r="C60" i="4"/>
  <c r="E60" i="4"/>
  <c r="B61" i="4"/>
  <c r="C61" i="4"/>
  <c r="E61" i="4"/>
  <c r="B62" i="4"/>
  <c r="C62" i="4"/>
  <c r="E62" i="4"/>
  <c r="B63" i="4"/>
  <c r="C63" i="4"/>
  <c r="E63" i="4"/>
  <c r="B64" i="4"/>
  <c r="C64" i="4"/>
  <c r="E64" i="4"/>
  <c r="B65" i="4"/>
  <c r="C65" i="4"/>
  <c r="E65" i="4"/>
  <c r="B66" i="4"/>
  <c r="C66" i="4"/>
  <c r="E66" i="4"/>
  <c r="B67" i="4"/>
  <c r="C67" i="4"/>
  <c r="E67" i="4"/>
  <c r="F67" i="4"/>
  <c r="B68" i="4"/>
  <c r="C68" i="4"/>
  <c r="E68" i="4"/>
  <c r="B69" i="4"/>
  <c r="C69" i="4"/>
  <c r="E69" i="4"/>
  <c r="B70" i="4"/>
  <c r="C70" i="4"/>
  <c r="E70" i="4"/>
  <c r="B71" i="4"/>
  <c r="C71" i="4"/>
  <c r="E71" i="4"/>
  <c r="B72" i="4"/>
  <c r="C72" i="4"/>
  <c r="E72" i="4"/>
  <c r="B73" i="4"/>
  <c r="C73" i="4"/>
  <c r="E73" i="4"/>
  <c r="B74" i="4"/>
  <c r="C74" i="4"/>
  <c r="E74" i="4"/>
  <c r="B75" i="4"/>
  <c r="C75" i="4"/>
  <c r="E75" i="4"/>
  <c r="B76" i="4"/>
  <c r="C76" i="4"/>
  <c r="E76" i="4"/>
  <c r="B77" i="4"/>
  <c r="C77" i="4"/>
  <c r="E77" i="4"/>
  <c r="B78" i="4"/>
  <c r="C78" i="4"/>
  <c r="E78" i="4"/>
  <c r="B79" i="4"/>
  <c r="C79" i="4"/>
  <c r="E79" i="4"/>
  <c r="B80" i="4"/>
  <c r="C80" i="4"/>
  <c r="E80" i="4"/>
  <c r="B81" i="4"/>
  <c r="C81" i="4"/>
  <c r="E81" i="4"/>
  <c r="B82" i="4"/>
  <c r="C82" i="4"/>
  <c r="E82" i="4"/>
  <c r="B83" i="4"/>
  <c r="C83" i="4"/>
  <c r="E83" i="4"/>
  <c r="B84" i="4"/>
  <c r="C84" i="4"/>
  <c r="E84" i="4"/>
  <c r="B85" i="4"/>
  <c r="C85" i="4"/>
  <c r="E85" i="4"/>
  <c r="B86" i="4"/>
  <c r="C86" i="4"/>
  <c r="E86" i="4"/>
  <c r="B87" i="4"/>
  <c r="C87" i="4"/>
  <c r="E87" i="4"/>
  <c r="B88" i="4"/>
  <c r="C88" i="4"/>
  <c r="E88" i="4"/>
  <c r="B89" i="4"/>
  <c r="C89" i="4"/>
  <c r="E89" i="4"/>
  <c r="B90" i="4"/>
  <c r="C90" i="4"/>
  <c r="E90" i="4"/>
  <c r="B91" i="4"/>
  <c r="C91" i="4"/>
  <c r="E91" i="4"/>
  <c r="B92" i="4"/>
  <c r="C92" i="4"/>
  <c r="E92" i="4"/>
  <c r="B93" i="4"/>
  <c r="C93" i="4"/>
  <c r="E93" i="4"/>
  <c r="H93" i="4"/>
  <c r="B94" i="4"/>
  <c r="C94" i="4"/>
  <c r="E94" i="4"/>
  <c r="H94" i="4"/>
  <c r="B95" i="4"/>
  <c r="C95" i="4"/>
  <c r="E95" i="4"/>
  <c r="H95" i="4"/>
  <c r="B96" i="4"/>
  <c r="C96" i="4"/>
  <c r="E96" i="4"/>
  <c r="B97" i="4"/>
  <c r="C97" i="4"/>
  <c r="E97" i="4"/>
  <c r="B98" i="4"/>
  <c r="C98" i="4"/>
  <c r="E98" i="4"/>
  <c r="B99" i="4"/>
  <c r="C99" i="4"/>
  <c r="E99" i="4"/>
  <c r="B100" i="4"/>
  <c r="C100" i="4"/>
  <c r="E100" i="4"/>
  <c r="B101" i="4"/>
  <c r="C101" i="4"/>
  <c r="E101" i="4"/>
  <c r="B102" i="4"/>
  <c r="C102" i="4"/>
  <c r="E102" i="4"/>
  <c r="B103" i="4"/>
  <c r="C103" i="4"/>
  <c r="E103" i="4"/>
  <c r="B104" i="4"/>
  <c r="C104" i="4"/>
  <c r="E104" i="4"/>
  <c r="B105" i="4"/>
  <c r="C105" i="4"/>
  <c r="E105" i="4"/>
  <c r="B106" i="4"/>
  <c r="C106" i="4"/>
  <c r="E106" i="4"/>
  <c r="B107" i="4"/>
  <c r="C107" i="4"/>
  <c r="E107" i="4"/>
  <c r="B108" i="4"/>
  <c r="C108" i="4"/>
  <c r="E108" i="4"/>
  <c r="B109" i="4"/>
  <c r="C109" i="4"/>
  <c r="E109" i="4"/>
  <c r="B110" i="4"/>
  <c r="C110" i="4"/>
  <c r="E110" i="4"/>
  <c r="B111" i="4"/>
  <c r="C111" i="4"/>
  <c r="E111" i="4"/>
  <c r="B112" i="4"/>
  <c r="C112" i="4"/>
  <c r="E112" i="4"/>
  <c r="B113" i="4"/>
  <c r="C113" i="4"/>
  <c r="E113" i="4"/>
  <c r="B114" i="4"/>
  <c r="C114" i="4"/>
  <c r="E114" i="4"/>
  <c r="B115" i="4"/>
  <c r="C115" i="4"/>
  <c r="E115" i="4"/>
  <c r="B116" i="4"/>
  <c r="C116" i="4"/>
  <c r="E116" i="4"/>
  <c r="B117" i="4"/>
  <c r="C117" i="4"/>
  <c r="E117" i="4"/>
  <c r="B118" i="4"/>
  <c r="C118" i="4"/>
  <c r="E118" i="4"/>
  <c r="B119" i="4"/>
  <c r="C119" i="4"/>
  <c r="E119" i="4"/>
  <c r="B120" i="4"/>
  <c r="C120" i="4"/>
  <c r="E120" i="4"/>
  <c r="B121" i="4"/>
  <c r="C121" i="4"/>
  <c r="E121" i="4"/>
  <c r="B122" i="4"/>
  <c r="C122" i="4"/>
  <c r="E122" i="4"/>
  <c r="B123" i="4"/>
  <c r="C123" i="4"/>
  <c r="E123" i="4"/>
  <c r="B124" i="4"/>
  <c r="C124" i="4"/>
  <c r="E124" i="4"/>
  <c r="B125" i="4"/>
  <c r="C125" i="4"/>
  <c r="E125" i="4"/>
  <c r="B126" i="4"/>
  <c r="C126" i="4"/>
  <c r="E126" i="4"/>
  <c r="B127" i="4"/>
  <c r="C127" i="4"/>
  <c r="E127" i="4"/>
  <c r="B128" i="4"/>
  <c r="C128" i="4"/>
  <c r="E128" i="4"/>
  <c r="B129" i="4"/>
  <c r="C129" i="4"/>
  <c r="E129" i="4"/>
  <c r="B130" i="4"/>
  <c r="C130" i="4"/>
  <c r="E130" i="4"/>
  <c r="B131" i="4"/>
  <c r="C131" i="4"/>
  <c r="E131" i="4"/>
  <c r="B132" i="4"/>
  <c r="C132" i="4"/>
  <c r="E132" i="4"/>
  <c r="B133" i="4"/>
  <c r="C133" i="4"/>
  <c r="E133" i="4"/>
  <c r="B134" i="4"/>
  <c r="C134" i="4"/>
  <c r="E134" i="4"/>
  <c r="B135" i="4"/>
  <c r="C135" i="4"/>
  <c r="E135" i="4"/>
  <c r="B136" i="4"/>
  <c r="C136" i="4"/>
  <c r="E136" i="4"/>
  <c r="B137" i="4"/>
  <c r="C137" i="4"/>
  <c r="E137" i="4"/>
  <c r="B138" i="4"/>
  <c r="C138" i="4"/>
  <c r="E138" i="4"/>
  <c r="B139" i="4"/>
  <c r="C139" i="4"/>
  <c r="E139" i="4"/>
  <c r="B140" i="4"/>
  <c r="C140" i="4"/>
  <c r="E140" i="4"/>
  <c r="B141" i="4"/>
  <c r="C141" i="4"/>
  <c r="E141" i="4"/>
  <c r="B142" i="4"/>
  <c r="C142" i="4"/>
  <c r="E142" i="4"/>
  <c r="B143" i="4"/>
  <c r="C143" i="4"/>
  <c r="E143" i="4"/>
  <c r="B144" i="4"/>
  <c r="C144" i="4"/>
  <c r="E144" i="4"/>
  <c r="B145" i="4"/>
  <c r="C145" i="4"/>
  <c r="E145" i="4"/>
  <c r="B146" i="4"/>
  <c r="C146" i="4"/>
  <c r="E146" i="4"/>
  <c r="B147" i="4"/>
  <c r="C147" i="4"/>
  <c r="E147" i="4"/>
  <c r="B148" i="4"/>
  <c r="C148" i="4"/>
  <c r="E148" i="4"/>
  <c r="B149" i="4"/>
  <c r="C149" i="4"/>
  <c r="E149" i="4"/>
  <c r="B150" i="4"/>
  <c r="C150" i="4"/>
  <c r="E150" i="4"/>
  <c r="B151" i="4"/>
  <c r="C151" i="4"/>
  <c r="E151" i="4"/>
  <c r="B152" i="4"/>
  <c r="C152" i="4"/>
  <c r="E152" i="4"/>
  <c r="B153" i="4"/>
  <c r="C153" i="4"/>
  <c r="E153" i="4"/>
  <c r="B154" i="4"/>
  <c r="C154" i="4"/>
  <c r="E154" i="4"/>
  <c r="B155" i="4"/>
  <c r="C155" i="4"/>
  <c r="E155" i="4"/>
  <c r="B156" i="4"/>
  <c r="C156" i="4"/>
  <c r="E156" i="4"/>
  <c r="B157" i="4"/>
  <c r="C157" i="4"/>
  <c r="E157" i="4"/>
  <c r="B158" i="4"/>
  <c r="C158" i="4"/>
  <c r="E158" i="4"/>
  <c r="B159" i="4"/>
  <c r="C159" i="4"/>
  <c r="E159" i="4"/>
  <c r="B160" i="4"/>
  <c r="C160" i="4"/>
  <c r="E160" i="4"/>
  <c r="B161" i="4"/>
  <c r="C161" i="4"/>
  <c r="E161" i="4"/>
  <c r="B162" i="4"/>
  <c r="C162" i="4"/>
  <c r="E162" i="4"/>
  <c r="B163" i="4"/>
  <c r="C163" i="4"/>
  <c r="E163" i="4"/>
  <c r="B164" i="4"/>
  <c r="C164" i="4"/>
  <c r="E164" i="4"/>
  <c r="B165" i="4"/>
  <c r="C165" i="4"/>
  <c r="E165" i="4"/>
  <c r="B166" i="4"/>
  <c r="C166" i="4"/>
  <c r="E166" i="4"/>
  <c r="B167" i="4"/>
  <c r="C167" i="4"/>
  <c r="E167" i="4"/>
  <c r="B168" i="4"/>
  <c r="C168" i="4"/>
  <c r="E168" i="4"/>
  <c r="B169" i="4"/>
  <c r="C169" i="4"/>
  <c r="E169" i="4"/>
  <c r="B170" i="4"/>
  <c r="C170" i="4"/>
  <c r="E170" i="4"/>
  <c r="B171" i="4"/>
  <c r="C171" i="4"/>
  <c r="E171" i="4"/>
  <c r="B172" i="4"/>
  <c r="C172" i="4"/>
  <c r="E172" i="4"/>
  <c r="B173" i="4"/>
  <c r="C173" i="4"/>
  <c r="E173" i="4"/>
  <c r="B174" i="4"/>
  <c r="C174" i="4"/>
  <c r="E174" i="4"/>
  <c r="B175" i="4"/>
  <c r="C175" i="4"/>
  <c r="E175" i="4"/>
  <c r="B176" i="4"/>
  <c r="C176" i="4"/>
  <c r="E176" i="4"/>
  <c r="B177" i="4"/>
  <c r="C177" i="4"/>
  <c r="E177" i="4"/>
  <c r="B178" i="4"/>
  <c r="C178" i="4"/>
  <c r="E178" i="4"/>
  <c r="B179" i="4"/>
  <c r="C179" i="4"/>
  <c r="E179" i="4"/>
  <c r="B180" i="4"/>
  <c r="C180" i="4"/>
  <c r="E180" i="4"/>
  <c r="B181" i="4"/>
  <c r="C181" i="4"/>
  <c r="E181" i="4"/>
  <c r="B182" i="4"/>
  <c r="C182" i="4"/>
  <c r="E182" i="4"/>
  <c r="B183" i="4"/>
  <c r="C183" i="4"/>
  <c r="E183" i="4"/>
  <c r="B184" i="4"/>
  <c r="C184" i="4"/>
  <c r="E184" i="4"/>
  <c r="B185" i="4"/>
  <c r="C185" i="4"/>
  <c r="E185" i="4"/>
  <c r="B186" i="4"/>
  <c r="C186" i="4"/>
  <c r="E186" i="4"/>
  <c r="B187" i="4"/>
  <c r="C187" i="4"/>
  <c r="E187" i="4"/>
  <c r="B188" i="4"/>
  <c r="C188" i="4"/>
  <c r="E188" i="4"/>
  <c r="B189" i="4"/>
  <c r="C189" i="4"/>
  <c r="E189" i="4"/>
  <c r="B190" i="4"/>
  <c r="C190" i="4"/>
  <c r="E190" i="4"/>
  <c r="B191" i="4"/>
  <c r="C191" i="4"/>
  <c r="E191" i="4"/>
  <c r="B192" i="4"/>
  <c r="C192" i="4"/>
  <c r="E192" i="4"/>
  <c r="B193" i="4"/>
  <c r="C193" i="4"/>
  <c r="E193" i="4"/>
  <c r="B194" i="4"/>
  <c r="C194" i="4"/>
  <c r="E194" i="4"/>
  <c r="B195" i="4"/>
  <c r="C195" i="4"/>
  <c r="E195" i="4"/>
  <c r="B196" i="4"/>
  <c r="C196" i="4"/>
  <c r="E196" i="4"/>
  <c r="B197" i="4"/>
  <c r="C197" i="4"/>
  <c r="E197" i="4"/>
  <c r="B198" i="4"/>
  <c r="C198" i="4"/>
  <c r="E198" i="4"/>
  <c r="B199" i="4"/>
  <c r="C199" i="4"/>
  <c r="E199" i="4"/>
  <c r="B200" i="4"/>
  <c r="C200" i="4"/>
  <c r="E200" i="4"/>
  <c r="B201" i="4"/>
  <c r="C201" i="4"/>
  <c r="E201" i="4"/>
  <c r="B202" i="4"/>
  <c r="C202" i="4"/>
  <c r="E202" i="4"/>
  <c r="B203" i="4"/>
  <c r="C203" i="4"/>
  <c r="E203" i="4"/>
  <c r="B204" i="4"/>
  <c r="C204" i="4"/>
  <c r="E204" i="4"/>
  <c r="B205" i="4"/>
  <c r="C205" i="4"/>
  <c r="E205" i="4"/>
  <c r="B206" i="4"/>
  <c r="C206" i="4"/>
  <c r="E206" i="4"/>
  <c r="B207" i="4"/>
  <c r="C207" i="4"/>
  <c r="E207" i="4"/>
  <c r="B208" i="4"/>
  <c r="C208" i="4"/>
  <c r="E208" i="4"/>
  <c r="B209" i="4"/>
  <c r="C209" i="4"/>
  <c r="E209" i="4"/>
  <c r="B210" i="4"/>
  <c r="C210" i="4"/>
  <c r="E210" i="4"/>
  <c r="B211" i="4"/>
  <c r="C211" i="4"/>
  <c r="E211" i="4"/>
  <c r="B212" i="4"/>
  <c r="C212" i="4"/>
  <c r="E212" i="4"/>
  <c r="B213" i="4"/>
  <c r="C213" i="4"/>
  <c r="E213" i="4"/>
  <c r="B214" i="4"/>
  <c r="C214" i="4"/>
  <c r="E214" i="4"/>
  <c r="B215" i="4"/>
  <c r="C215" i="4"/>
  <c r="E215" i="4"/>
  <c r="B216" i="4"/>
  <c r="C216" i="4"/>
  <c r="E216" i="4"/>
  <c r="B217" i="4"/>
  <c r="C217" i="4"/>
  <c r="E217" i="4"/>
  <c r="B218" i="4"/>
  <c r="C218" i="4"/>
  <c r="E218" i="4"/>
  <c r="B219" i="4"/>
  <c r="C219" i="4"/>
  <c r="E219" i="4"/>
  <c r="B220" i="4"/>
  <c r="C220" i="4"/>
  <c r="E220" i="4"/>
  <c r="B221" i="4"/>
  <c r="C221" i="4"/>
  <c r="E221" i="4"/>
  <c r="B222" i="4"/>
  <c r="C222" i="4"/>
  <c r="E222" i="4"/>
  <c r="B223" i="4"/>
  <c r="C223" i="4"/>
  <c r="E223" i="4"/>
  <c r="B224" i="4"/>
  <c r="C224" i="4"/>
  <c r="E224" i="4"/>
  <c r="B225" i="4"/>
  <c r="C225" i="4"/>
  <c r="E225" i="4"/>
  <c r="B226" i="4"/>
  <c r="C226" i="4"/>
  <c r="E226" i="4"/>
  <c r="B227" i="4"/>
  <c r="C227" i="4"/>
  <c r="E227" i="4"/>
  <c r="B228" i="4"/>
  <c r="C228" i="4"/>
  <c r="E228" i="4"/>
  <c r="B229" i="4"/>
  <c r="C229" i="4"/>
  <c r="E229" i="4"/>
  <c r="B230" i="4"/>
  <c r="C230" i="4"/>
  <c r="E230" i="4"/>
  <c r="B231" i="4"/>
  <c r="C231" i="4"/>
  <c r="E231" i="4"/>
  <c r="B232" i="4"/>
  <c r="C232" i="4"/>
  <c r="E232" i="4"/>
  <c r="J232" i="4"/>
  <c r="B233" i="4"/>
  <c r="C233" i="4"/>
  <c r="E233" i="4"/>
  <c r="B234" i="4"/>
  <c r="C234" i="4"/>
  <c r="E234" i="4"/>
  <c r="J234" i="4"/>
  <c r="B235" i="4"/>
  <c r="C235" i="4"/>
  <c r="E235" i="4"/>
  <c r="B236" i="4"/>
  <c r="C236" i="4"/>
  <c r="E236" i="4"/>
  <c r="B237" i="4"/>
  <c r="C237" i="4"/>
  <c r="E237" i="4"/>
  <c r="B238" i="4"/>
  <c r="C238" i="4"/>
  <c r="E238" i="4"/>
  <c r="B239" i="4"/>
  <c r="C239" i="4"/>
  <c r="E239" i="4"/>
  <c r="B240" i="4"/>
  <c r="C240" i="4"/>
  <c r="E240" i="4"/>
  <c r="B241" i="4"/>
  <c r="C241" i="4"/>
  <c r="E241" i="4"/>
  <c r="B242" i="4"/>
  <c r="C242" i="4"/>
  <c r="E242" i="4"/>
  <c r="B243" i="4"/>
  <c r="C243" i="4"/>
  <c r="E243" i="4"/>
  <c r="B244" i="4"/>
  <c r="C244" i="4"/>
  <c r="E244" i="4"/>
  <c r="B245" i="4"/>
  <c r="C245" i="4"/>
  <c r="E245" i="4"/>
  <c r="B246" i="4"/>
  <c r="C246" i="4"/>
  <c r="E246" i="4"/>
  <c r="B247" i="4"/>
  <c r="C247" i="4"/>
  <c r="E247" i="4"/>
  <c r="B248" i="4"/>
  <c r="C248" i="4"/>
  <c r="E248" i="4"/>
  <c r="B249" i="4"/>
  <c r="C249" i="4"/>
  <c r="E249" i="4"/>
  <c r="B250" i="4"/>
  <c r="C250" i="4"/>
  <c r="E250" i="4"/>
  <c r="B251" i="4"/>
  <c r="C251" i="4"/>
  <c r="E251" i="4"/>
  <c r="B252" i="4"/>
  <c r="C252" i="4"/>
  <c r="E252" i="4"/>
  <c r="B253" i="4"/>
  <c r="C253" i="4"/>
  <c r="E253" i="4"/>
  <c r="B254" i="4"/>
  <c r="C254" i="4"/>
  <c r="E254" i="4"/>
  <c r="B255" i="4"/>
  <c r="C255" i="4"/>
  <c r="E255" i="4"/>
  <c r="B256" i="4"/>
  <c r="C256" i="4"/>
  <c r="E256" i="4"/>
  <c r="B257" i="4"/>
  <c r="C257" i="4"/>
  <c r="E257" i="4"/>
  <c r="B258" i="4"/>
  <c r="C258" i="4"/>
  <c r="E258" i="4"/>
  <c r="B259" i="4"/>
  <c r="C259" i="4"/>
  <c r="E259" i="4"/>
  <c r="B260" i="4"/>
  <c r="C260" i="4"/>
  <c r="E260" i="4"/>
  <c r="B261" i="4"/>
  <c r="C261" i="4"/>
  <c r="E261" i="4"/>
  <c r="B262" i="4"/>
  <c r="C262" i="4"/>
  <c r="E262" i="4"/>
  <c r="B263" i="4"/>
  <c r="C263" i="4"/>
  <c r="E263" i="4"/>
  <c r="B264" i="4"/>
  <c r="C264" i="4"/>
  <c r="E264" i="4"/>
  <c r="B265" i="4"/>
  <c r="C265" i="4"/>
  <c r="E265" i="4"/>
  <c r="B266" i="4"/>
  <c r="C266" i="4"/>
  <c r="E266" i="4"/>
  <c r="B267" i="4"/>
  <c r="C267" i="4"/>
  <c r="E267" i="4"/>
  <c r="B268" i="4"/>
  <c r="C268" i="4"/>
  <c r="E268" i="4"/>
  <c r="B269" i="4"/>
  <c r="C269" i="4"/>
  <c r="E269" i="4"/>
  <c r="B270" i="4"/>
  <c r="C270" i="4"/>
  <c r="E270" i="4"/>
  <c r="B271" i="4"/>
  <c r="C271" i="4"/>
  <c r="E271" i="4"/>
  <c r="B272" i="4"/>
  <c r="C272" i="4"/>
  <c r="E272" i="4"/>
  <c r="B273" i="4"/>
  <c r="C273" i="4"/>
  <c r="E273" i="4"/>
  <c r="B274" i="4"/>
  <c r="C274" i="4"/>
  <c r="E274" i="4"/>
  <c r="B275" i="4"/>
  <c r="C275" i="4"/>
  <c r="E275" i="4"/>
  <c r="B276" i="4"/>
  <c r="C276" i="4"/>
  <c r="E276" i="4"/>
  <c r="B277" i="4"/>
  <c r="C277" i="4"/>
  <c r="E277" i="4"/>
  <c r="B278" i="4"/>
  <c r="C278" i="4"/>
  <c r="E278" i="4"/>
  <c r="B279" i="4"/>
  <c r="C279" i="4"/>
  <c r="E279" i="4"/>
  <c r="B280" i="4"/>
  <c r="C280" i="4"/>
  <c r="E280" i="4"/>
  <c r="B281" i="4"/>
  <c r="C281" i="4"/>
  <c r="E281" i="4"/>
  <c r="B282" i="4"/>
  <c r="C282" i="4"/>
  <c r="E282" i="4"/>
  <c r="B283" i="4"/>
  <c r="C283" i="4"/>
  <c r="E283" i="4"/>
  <c r="B284" i="4"/>
  <c r="C284" i="4"/>
  <c r="E284" i="4"/>
  <c r="B285" i="4"/>
  <c r="C285" i="4"/>
  <c r="E285" i="4"/>
  <c r="B286" i="4"/>
  <c r="C286" i="4"/>
  <c r="E286" i="4"/>
  <c r="B287" i="4"/>
  <c r="C287" i="4"/>
  <c r="E287" i="4"/>
  <c r="B288" i="4"/>
  <c r="C288" i="4"/>
  <c r="E288" i="4"/>
  <c r="B289" i="4"/>
  <c r="C289" i="4"/>
  <c r="E289" i="4"/>
  <c r="B290" i="4"/>
  <c r="C290" i="4"/>
  <c r="E290" i="4"/>
  <c r="B291" i="4"/>
  <c r="C291" i="4"/>
  <c r="E291" i="4"/>
  <c r="B292" i="4"/>
  <c r="C292" i="4"/>
  <c r="E292" i="4"/>
  <c r="B293" i="4"/>
  <c r="C293" i="4"/>
  <c r="E293" i="4"/>
  <c r="B294" i="4"/>
  <c r="C294" i="4"/>
  <c r="E294" i="4"/>
  <c r="B295" i="4"/>
  <c r="C295" i="4"/>
  <c r="E295" i="4"/>
  <c r="B296" i="4"/>
  <c r="C296" i="4"/>
  <c r="E296" i="4"/>
  <c r="B297" i="4"/>
  <c r="C297" i="4"/>
  <c r="E297" i="4"/>
  <c r="B298" i="4"/>
  <c r="C298" i="4"/>
  <c r="E298" i="4"/>
  <c r="B299" i="4"/>
  <c r="C299" i="4"/>
  <c r="E299" i="4"/>
  <c r="B300" i="4"/>
  <c r="C300" i="4"/>
  <c r="E300" i="4"/>
  <c r="B301" i="4"/>
  <c r="C301" i="4"/>
  <c r="E301" i="4"/>
  <c r="B302" i="4"/>
  <c r="C302" i="4"/>
  <c r="E302" i="4"/>
  <c r="B303" i="4"/>
  <c r="C303" i="4"/>
  <c r="E303" i="4"/>
  <c r="B304" i="4"/>
  <c r="C304" i="4"/>
  <c r="E304" i="4"/>
  <c r="B305" i="4"/>
  <c r="C305" i="4"/>
  <c r="E305" i="4"/>
  <c r="B306" i="4"/>
  <c r="C306" i="4"/>
  <c r="E306" i="4"/>
  <c r="B307" i="4"/>
  <c r="C307" i="4"/>
  <c r="E307" i="4"/>
  <c r="B308" i="4"/>
  <c r="C308" i="4"/>
  <c r="E308" i="4"/>
  <c r="B309" i="4"/>
  <c r="C309" i="4"/>
  <c r="E309" i="4"/>
  <c r="B310" i="4"/>
  <c r="C310" i="4"/>
  <c r="E310" i="4"/>
  <c r="B311" i="4"/>
  <c r="C311" i="4"/>
  <c r="E311" i="4"/>
  <c r="B312" i="4"/>
  <c r="C312" i="4"/>
  <c r="E312" i="4"/>
  <c r="B313" i="4"/>
  <c r="C313" i="4"/>
  <c r="E313" i="4"/>
  <c r="B314" i="4"/>
  <c r="C314" i="4"/>
  <c r="E314" i="4"/>
  <c r="B315" i="4"/>
  <c r="C315" i="4"/>
  <c r="E315" i="4"/>
  <c r="B316" i="4"/>
  <c r="C316" i="4"/>
  <c r="E316" i="4"/>
  <c r="B317" i="4"/>
  <c r="C317" i="4"/>
  <c r="E317" i="4"/>
  <c r="B318" i="4"/>
  <c r="C318" i="4"/>
  <c r="E318" i="4"/>
  <c r="B319" i="4"/>
  <c r="C319" i="4"/>
  <c r="E319" i="4"/>
  <c r="B320" i="4"/>
  <c r="C320" i="4"/>
  <c r="E320" i="4"/>
  <c r="B321" i="4"/>
  <c r="C321" i="4"/>
  <c r="E321" i="4"/>
  <c r="B322" i="4"/>
  <c r="C322" i="4"/>
  <c r="E322" i="4"/>
  <c r="B323" i="4"/>
  <c r="C323" i="4"/>
  <c r="E323" i="4"/>
  <c r="B324" i="4"/>
  <c r="C324" i="4"/>
  <c r="E324" i="4"/>
  <c r="B325" i="4"/>
  <c r="C325" i="4"/>
  <c r="E325" i="4"/>
  <c r="B326" i="4"/>
  <c r="C326" i="4"/>
  <c r="E326" i="4"/>
  <c r="B327" i="4"/>
  <c r="C327" i="4"/>
  <c r="E327" i="4"/>
  <c r="B328" i="4"/>
  <c r="C328" i="4"/>
  <c r="E328" i="4"/>
  <c r="B329" i="4"/>
  <c r="C329" i="4"/>
  <c r="E329" i="4"/>
  <c r="B330" i="4"/>
  <c r="C330" i="4"/>
  <c r="E330" i="4"/>
  <c r="B331" i="4"/>
  <c r="C331" i="4"/>
  <c r="E331" i="4"/>
  <c r="B332" i="4"/>
  <c r="C332" i="4"/>
  <c r="E332" i="4"/>
  <c r="B333" i="4"/>
  <c r="C333" i="4"/>
  <c r="E333" i="4"/>
  <c r="B334" i="4"/>
  <c r="C334" i="4"/>
  <c r="E334" i="4"/>
  <c r="B335" i="4"/>
  <c r="C335" i="4"/>
  <c r="E335" i="4"/>
  <c r="B336" i="4"/>
  <c r="C336" i="4"/>
  <c r="E336" i="4"/>
  <c r="B337" i="4"/>
  <c r="C337" i="4"/>
  <c r="E337" i="4"/>
  <c r="B338" i="4"/>
  <c r="C338" i="4"/>
  <c r="E338" i="4"/>
  <c r="B339" i="4"/>
  <c r="C339" i="4"/>
  <c r="E339" i="4"/>
  <c r="B340" i="4"/>
  <c r="C340" i="4"/>
  <c r="E340" i="4"/>
  <c r="B341" i="4"/>
  <c r="C341" i="4"/>
  <c r="E341" i="4"/>
  <c r="B342" i="4"/>
  <c r="C342" i="4"/>
  <c r="E342" i="4"/>
  <c r="B343" i="4"/>
  <c r="C343" i="4"/>
  <c r="E343" i="4"/>
  <c r="B344" i="4"/>
  <c r="C344" i="4"/>
  <c r="E344" i="4"/>
  <c r="B345" i="4"/>
  <c r="C345" i="4"/>
  <c r="E345" i="4"/>
  <c r="B346" i="4"/>
  <c r="C346" i="4"/>
  <c r="E346" i="4"/>
  <c r="B347" i="4"/>
  <c r="C347" i="4"/>
  <c r="E347" i="4"/>
  <c r="B348" i="4"/>
  <c r="C348" i="4"/>
  <c r="E348" i="4"/>
  <c r="B349" i="4"/>
  <c r="C349" i="4"/>
  <c r="E349" i="4"/>
  <c r="B350" i="4"/>
  <c r="C350" i="4"/>
  <c r="E350" i="4"/>
  <c r="B351" i="4"/>
  <c r="C351" i="4"/>
  <c r="E351" i="4"/>
  <c r="B352" i="4"/>
  <c r="C352" i="4"/>
  <c r="E352" i="4"/>
  <c r="B353" i="4"/>
  <c r="C353" i="4"/>
  <c r="E353" i="4"/>
  <c r="B354" i="4"/>
  <c r="C354" i="4"/>
  <c r="E354" i="4"/>
  <c r="B355" i="4"/>
  <c r="C355" i="4"/>
  <c r="E355" i="4"/>
  <c r="B356" i="4"/>
  <c r="C356" i="4"/>
  <c r="E356" i="4"/>
  <c r="B357" i="4"/>
  <c r="C357" i="4"/>
  <c r="E357" i="4"/>
  <c r="B358" i="4"/>
  <c r="C358" i="4"/>
  <c r="E358" i="4"/>
  <c r="B359" i="4"/>
  <c r="C359" i="4"/>
  <c r="E359" i="4"/>
  <c r="B360" i="4"/>
  <c r="C360" i="4"/>
  <c r="E360" i="4"/>
  <c r="B361" i="4"/>
  <c r="C361" i="4"/>
  <c r="E361" i="4"/>
  <c r="B362" i="4"/>
  <c r="C362" i="4"/>
  <c r="E362" i="4"/>
  <c r="B363" i="4"/>
  <c r="C363" i="4"/>
  <c r="E363" i="4"/>
  <c r="B364" i="4"/>
  <c r="C364" i="4"/>
  <c r="E364" i="4"/>
  <c r="B365" i="4"/>
  <c r="C365" i="4"/>
  <c r="E365" i="4"/>
  <c r="B366" i="4"/>
  <c r="C366" i="4"/>
  <c r="E366" i="4"/>
  <c r="B367" i="4"/>
  <c r="C367" i="4"/>
  <c r="E367" i="4"/>
  <c r="B368" i="4"/>
  <c r="C368" i="4"/>
  <c r="E368" i="4"/>
  <c r="B369" i="4"/>
  <c r="C369" i="4"/>
  <c r="E369" i="4"/>
  <c r="B370" i="4"/>
  <c r="C370" i="4"/>
  <c r="E370" i="4"/>
  <c r="B371" i="4"/>
  <c r="C371" i="4"/>
  <c r="E371" i="4"/>
  <c r="B372" i="4"/>
  <c r="C372" i="4"/>
  <c r="E372" i="4"/>
  <c r="B373" i="4"/>
  <c r="C373" i="4"/>
  <c r="E373" i="4"/>
  <c r="B374" i="4"/>
  <c r="C374" i="4"/>
  <c r="E374" i="4"/>
  <c r="B375" i="4"/>
  <c r="C375" i="4"/>
  <c r="E375" i="4"/>
  <c r="B376" i="4"/>
  <c r="C376" i="4"/>
  <c r="E376" i="4"/>
  <c r="B377" i="4"/>
  <c r="C377" i="4"/>
  <c r="E377" i="4"/>
  <c r="B378" i="4"/>
  <c r="C378" i="4"/>
  <c r="E378" i="4"/>
  <c r="B379" i="4"/>
  <c r="C379" i="4"/>
  <c r="E379" i="4"/>
  <c r="B380" i="4"/>
  <c r="C380" i="4"/>
  <c r="E380" i="4"/>
  <c r="B381" i="4"/>
  <c r="C381" i="4"/>
  <c r="E381" i="4"/>
  <c r="B382" i="4"/>
  <c r="C382" i="4"/>
  <c r="E382" i="4"/>
  <c r="B383" i="4"/>
  <c r="C383" i="4"/>
  <c r="E383" i="4"/>
  <c r="B384" i="4"/>
  <c r="C384" i="4"/>
  <c r="E384" i="4"/>
  <c r="B385" i="4"/>
  <c r="C385" i="4"/>
  <c r="E385" i="4"/>
  <c r="B386" i="4"/>
  <c r="C386" i="4"/>
  <c r="E386" i="4"/>
  <c r="B387" i="4"/>
  <c r="C387" i="4"/>
  <c r="E387" i="4"/>
  <c r="B388" i="4"/>
  <c r="C388" i="4"/>
  <c r="E388" i="4"/>
  <c r="B389" i="4"/>
  <c r="C389" i="4"/>
  <c r="E389" i="4"/>
  <c r="B390" i="4"/>
  <c r="C390" i="4"/>
  <c r="E390" i="4"/>
  <c r="B391" i="4"/>
  <c r="C391" i="4"/>
  <c r="E391" i="4"/>
  <c r="B392" i="4"/>
  <c r="C392" i="4"/>
  <c r="E392" i="4"/>
  <c r="B393" i="4"/>
  <c r="C393" i="4"/>
  <c r="E393" i="4"/>
  <c r="B394" i="4"/>
  <c r="C394" i="4"/>
  <c r="E394" i="4"/>
  <c r="B395" i="4"/>
  <c r="C395" i="4"/>
  <c r="E395" i="4"/>
  <c r="B396" i="4"/>
  <c r="C396" i="4"/>
  <c r="E396" i="4"/>
  <c r="B397" i="4"/>
  <c r="C397" i="4"/>
  <c r="E397" i="4"/>
  <c r="B398" i="4"/>
  <c r="C398" i="4"/>
  <c r="E398" i="4"/>
  <c r="B399" i="4"/>
  <c r="C399" i="4"/>
  <c r="E399" i="4"/>
  <c r="B400" i="4"/>
  <c r="C400" i="4"/>
  <c r="E400" i="4"/>
  <c r="B401" i="4"/>
  <c r="C401" i="4"/>
  <c r="E401" i="4"/>
  <c r="B402" i="4"/>
  <c r="C402" i="4"/>
  <c r="E402" i="4"/>
  <c r="B403" i="4"/>
  <c r="C403" i="4"/>
  <c r="E403" i="4"/>
  <c r="B404" i="4"/>
  <c r="C404" i="4"/>
  <c r="E404" i="4"/>
  <c r="B405" i="4"/>
  <c r="C405" i="4"/>
  <c r="E405" i="4"/>
  <c r="B406" i="4"/>
  <c r="C406" i="4"/>
  <c r="E406" i="4"/>
  <c r="B407" i="4"/>
  <c r="C407" i="4"/>
  <c r="E407" i="4"/>
  <c r="B408" i="4"/>
  <c r="C408" i="4"/>
  <c r="E408" i="4"/>
  <c r="B409" i="4"/>
  <c r="C409" i="4"/>
  <c r="E409" i="4"/>
  <c r="B410" i="4"/>
  <c r="C410" i="4"/>
  <c r="E410" i="4"/>
  <c r="B411" i="4"/>
  <c r="C411" i="4"/>
  <c r="E411" i="4"/>
  <c r="A412" i="4"/>
  <c r="B412" i="4"/>
  <c r="C412" i="4"/>
  <c r="E412" i="4"/>
  <c r="A413" i="4"/>
  <c r="B413" i="4"/>
  <c r="C413" i="4"/>
  <c r="E413" i="4"/>
  <c r="A414" i="4"/>
  <c r="B414" i="4"/>
  <c r="C414" i="4"/>
  <c r="E414" i="4"/>
  <c r="A415" i="4"/>
  <c r="B415" i="4"/>
  <c r="C415" i="4"/>
  <c r="E415" i="4"/>
  <c r="A416" i="4"/>
  <c r="B416" i="4"/>
  <c r="C416" i="4"/>
  <c r="E416" i="4"/>
  <c r="A417" i="4"/>
  <c r="B417" i="4"/>
  <c r="C417" i="4"/>
  <c r="E417" i="4"/>
  <c r="A418" i="4"/>
  <c r="B418" i="4"/>
  <c r="C418" i="4"/>
  <c r="E418" i="4"/>
  <c r="A419" i="4"/>
  <c r="B419" i="4"/>
  <c r="C419" i="4"/>
  <c r="E419" i="4"/>
  <c r="A420" i="4"/>
  <c r="B420" i="4"/>
  <c r="C420" i="4"/>
  <c r="E420" i="4"/>
  <c r="A421" i="4"/>
  <c r="B421" i="4"/>
  <c r="C421" i="4"/>
  <c r="E421" i="4"/>
  <c r="H421" i="4"/>
  <c r="A422" i="4"/>
  <c r="B422" i="4"/>
  <c r="C422" i="4"/>
  <c r="E422" i="4"/>
  <c r="A423" i="4"/>
  <c r="B423" i="4"/>
  <c r="C423" i="4"/>
  <c r="E423" i="4"/>
  <c r="A424" i="4"/>
  <c r="B424" i="4"/>
  <c r="C424" i="4"/>
  <c r="E424" i="4"/>
  <c r="A425" i="4"/>
  <c r="B425" i="4"/>
  <c r="C425" i="4"/>
  <c r="E425" i="4"/>
  <c r="A426" i="4"/>
  <c r="B426" i="4"/>
  <c r="C426" i="4"/>
  <c r="E426" i="4"/>
  <c r="A427" i="4"/>
  <c r="B427" i="4"/>
  <c r="C427" i="4"/>
  <c r="E427" i="4"/>
  <c r="A428" i="4"/>
  <c r="B428" i="4"/>
  <c r="C428" i="4"/>
  <c r="E428" i="4"/>
  <c r="A429" i="4"/>
  <c r="B429" i="4"/>
  <c r="C429" i="4"/>
  <c r="E429" i="4"/>
  <c r="A430" i="4"/>
  <c r="B430" i="4"/>
  <c r="C430" i="4"/>
  <c r="E430" i="4"/>
  <c r="A431" i="4"/>
  <c r="B431" i="4"/>
  <c r="C431" i="4"/>
  <c r="E431" i="4"/>
  <c r="A432" i="4"/>
  <c r="B432" i="4"/>
  <c r="C432" i="4"/>
  <c r="E432" i="4"/>
  <c r="A433" i="4"/>
  <c r="B433" i="4"/>
  <c r="C433" i="4"/>
  <c r="E433" i="4"/>
  <c r="A434" i="4"/>
  <c r="B434" i="4"/>
  <c r="C434" i="4"/>
  <c r="E434" i="4"/>
  <c r="A435" i="4"/>
  <c r="B435" i="4"/>
  <c r="C435" i="4"/>
  <c r="E435" i="4"/>
  <c r="A436" i="4"/>
  <c r="B436" i="4"/>
  <c r="C436" i="4"/>
  <c r="E436" i="4"/>
  <c r="A437" i="4"/>
  <c r="B437" i="4"/>
  <c r="C437" i="4"/>
  <c r="E437" i="4"/>
  <c r="A438" i="4"/>
  <c r="B438" i="4"/>
  <c r="C438" i="4"/>
  <c r="E438" i="4"/>
  <c r="A439" i="4"/>
  <c r="B439" i="4"/>
  <c r="C439" i="4"/>
  <c r="E439" i="4"/>
  <c r="A440" i="4"/>
  <c r="B440" i="4"/>
  <c r="C440" i="4"/>
  <c r="E440" i="4"/>
  <c r="A441" i="4"/>
  <c r="B441" i="4"/>
  <c r="C441" i="4"/>
  <c r="E441" i="4"/>
  <c r="A442" i="4"/>
  <c r="B442" i="4"/>
  <c r="C442" i="4"/>
  <c r="E442" i="4"/>
  <c r="A443" i="4"/>
  <c r="B443" i="4"/>
  <c r="C443" i="4"/>
  <c r="E443" i="4"/>
  <c r="A444" i="4"/>
  <c r="B444" i="4"/>
  <c r="C444" i="4"/>
  <c r="E444" i="4"/>
  <c r="A445" i="4"/>
  <c r="B445" i="4"/>
  <c r="C445" i="4"/>
  <c r="E445" i="4"/>
  <c r="A446" i="4"/>
  <c r="B446" i="4"/>
  <c r="C446" i="4"/>
  <c r="E446" i="4"/>
  <c r="A447" i="4"/>
  <c r="B447" i="4"/>
  <c r="C447" i="4"/>
  <c r="E447" i="4"/>
  <c r="A448" i="4"/>
  <c r="B448" i="4"/>
  <c r="C448" i="4"/>
  <c r="E448" i="4"/>
  <c r="A449" i="4"/>
  <c r="B449" i="4"/>
  <c r="C449" i="4"/>
  <c r="E449" i="4"/>
  <c r="A450" i="4"/>
  <c r="B450" i="4"/>
  <c r="C450" i="4"/>
  <c r="E450" i="4"/>
  <c r="A451" i="4"/>
  <c r="B451" i="4"/>
  <c r="C451" i="4"/>
  <c r="E451" i="4"/>
  <c r="A452" i="4"/>
  <c r="B452" i="4"/>
  <c r="C452" i="4"/>
  <c r="E452" i="4"/>
  <c r="A453" i="4"/>
  <c r="B453" i="4"/>
  <c r="C453" i="4"/>
  <c r="E453" i="4"/>
  <c r="A454" i="4"/>
  <c r="B454" i="4"/>
  <c r="C454" i="4"/>
  <c r="E454" i="4"/>
  <c r="A455" i="4"/>
  <c r="B455" i="4"/>
  <c r="C455" i="4"/>
  <c r="E455" i="4"/>
  <c r="A456" i="4"/>
  <c r="B456" i="4"/>
  <c r="C456" i="4"/>
  <c r="E456" i="4"/>
  <c r="A457" i="4"/>
  <c r="B457" i="4"/>
  <c r="C457" i="4"/>
  <c r="E457" i="4"/>
  <c r="A458" i="4"/>
  <c r="B458" i="4"/>
  <c r="C458" i="4"/>
  <c r="E458" i="4"/>
  <c r="A459" i="4"/>
  <c r="B459" i="4"/>
  <c r="C459" i="4"/>
  <c r="E459" i="4"/>
  <c r="A460" i="4"/>
  <c r="B460" i="4"/>
  <c r="C460" i="4"/>
  <c r="E460" i="4"/>
  <c r="A461" i="4"/>
  <c r="B461" i="4"/>
  <c r="C461" i="4"/>
  <c r="E461" i="4"/>
  <c r="A462" i="4"/>
  <c r="B462" i="4"/>
  <c r="C462" i="4"/>
  <c r="E462" i="4"/>
  <c r="A463" i="4"/>
  <c r="B463" i="4"/>
  <c r="C463" i="4"/>
  <c r="E463" i="4"/>
  <c r="A464" i="4"/>
  <c r="B464" i="4"/>
  <c r="C464" i="4"/>
  <c r="E464" i="4"/>
  <c r="A465" i="4"/>
  <c r="B465" i="4"/>
  <c r="C465" i="4"/>
  <c r="E465" i="4"/>
  <c r="A466" i="4"/>
  <c r="B466" i="4"/>
  <c r="C466" i="4"/>
  <c r="E466" i="4"/>
  <c r="A467" i="4"/>
  <c r="B467" i="4"/>
  <c r="C467" i="4"/>
  <c r="E467" i="4"/>
  <c r="A468" i="4"/>
  <c r="B468" i="4"/>
  <c r="C468" i="4"/>
  <c r="E468" i="4"/>
  <c r="A469" i="4"/>
  <c r="B469" i="4"/>
  <c r="C469" i="4"/>
  <c r="E469" i="4"/>
  <c r="A470" i="4"/>
  <c r="B470" i="4"/>
  <c r="C470" i="4"/>
  <c r="E470" i="4"/>
  <c r="A471" i="4"/>
  <c r="B471" i="4"/>
  <c r="C471" i="4"/>
  <c r="E471" i="4"/>
  <c r="A472" i="4"/>
  <c r="B472" i="4"/>
  <c r="C472" i="4"/>
  <c r="E472" i="4"/>
  <c r="A473" i="4"/>
  <c r="B473" i="4"/>
  <c r="C473" i="4"/>
  <c r="E473" i="4"/>
  <c r="A474" i="4"/>
  <c r="E474" i="4"/>
  <c r="A475" i="4"/>
  <c r="E475" i="4"/>
  <c r="A476" i="4"/>
  <c r="E476" i="4"/>
  <c r="A477" i="4"/>
  <c r="E477" i="4"/>
  <c r="A478" i="4"/>
  <c r="E478" i="4"/>
  <c r="A479" i="4"/>
  <c r="E479" i="4"/>
  <c r="A480" i="4"/>
  <c r="E480" i="4"/>
  <c r="A481" i="4"/>
  <c r="E481" i="4"/>
  <c r="G481" i="4"/>
  <c r="A482" i="4"/>
  <c r="E482" i="4"/>
  <c r="A483" i="4"/>
  <c r="E483" i="4"/>
  <c r="A484" i="4"/>
  <c r="E484" i="4"/>
  <c r="A485" i="4"/>
  <c r="E485" i="4"/>
  <c r="A486" i="4"/>
  <c r="E486" i="4"/>
  <c r="A487" i="4"/>
  <c r="E487" i="4"/>
  <c r="A488" i="4"/>
  <c r="E488" i="4"/>
  <c r="G488" i="4"/>
  <c r="A489" i="4"/>
  <c r="E489" i="4"/>
  <c r="G489" i="4"/>
  <c r="A490" i="4"/>
  <c r="B490" i="4"/>
  <c r="E490" i="4"/>
  <c r="F490" i="4"/>
  <c r="A491" i="4"/>
  <c r="B491" i="4"/>
  <c r="E491" i="4"/>
  <c r="F491" i="4"/>
  <c r="G491" i="4"/>
  <c r="A492" i="4"/>
  <c r="E492" i="4"/>
  <c r="F492" i="4"/>
  <c r="G492" i="4"/>
  <c r="A493" i="4"/>
  <c r="E493" i="4"/>
  <c r="F493" i="4"/>
  <c r="G493" i="4"/>
  <c r="A494" i="4"/>
  <c r="B494" i="4"/>
  <c r="E494" i="4"/>
  <c r="F494" i="4"/>
  <c r="G494" i="4"/>
  <c r="A495" i="4"/>
  <c r="E495" i="4"/>
  <c r="F495" i="4"/>
  <c r="G495" i="4"/>
  <c r="A496" i="4"/>
  <c r="B496" i="4"/>
  <c r="E496" i="4"/>
  <c r="F496" i="4"/>
  <c r="G496" i="4"/>
  <c r="H496" i="4"/>
  <c r="A497" i="4"/>
  <c r="E497" i="4"/>
  <c r="F497" i="4"/>
  <c r="G497" i="4"/>
  <c r="H497" i="4"/>
  <c r="A498" i="4"/>
  <c r="E498" i="4"/>
  <c r="F498" i="4"/>
  <c r="G498" i="4"/>
  <c r="H498" i="4"/>
  <c r="A499" i="4"/>
  <c r="E499" i="4"/>
  <c r="F499" i="4"/>
  <c r="G499" i="4"/>
  <c r="H499" i="4"/>
  <c r="A500" i="4"/>
  <c r="E500" i="4"/>
  <c r="F500" i="4"/>
  <c r="G500" i="4"/>
  <c r="H500" i="4"/>
  <c r="A501" i="4"/>
  <c r="E501" i="4"/>
  <c r="F501" i="4"/>
  <c r="G501" i="4"/>
  <c r="H501" i="4"/>
  <c r="A502" i="4"/>
  <c r="E502" i="4"/>
  <c r="F502" i="4"/>
  <c r="G502" i="4"/>
  <c r="H502" i="4"/>
  <c r="A503" i="4"/>
  <c r="B503" i="4"/>
  <c r="E503" i="4"/>
  <c r="F503" i="4"/>
  <c r="G503" i="4"/>
  <c r="H503" i="4"/>
  <c r="A504" i="4"/>
  <c r="E504" i="4"/>
  <c r="F504" i="4"/>
  <c r="G504" i="4"/>
  <c r="H504" i="4"/>
  <c r="A505" i="4"/>
  <c r="E505" i="4"/>
  <c r="F505" i="4"/>
  <c r="G505" i="4"/>
  <c r="H505" i="4"/>
  <c r="A506" i="4"/>
  <c r="E506" i="4"/>
  <c r="F506" i="4"/>
  <c r="G506" i="4"/>
  <c r="H506" i="4"/>
  <c r="A507" i="4"/>
  <c r="E507" i="4"/>
  <c r="F507" i="4"/>
  <c r="G507" i="4"/>
  <c r="H507" i="4"/>
  <c r="A508" i="4"/>
  <c r="E508" i="4"/>
  <c r="F508" i="4"/>
  <c r="G508" i="4"/>
  <c r="H508" i="4"/>
  <c r="A509" i="4"/>
  <c r="E509" i="4"/>
  <c r="F509" i="4"/>
  <c r="G509" i="4"/>
  <c r="H509" i="4"/>
  <c r="A510" i="4"/>
  <c r="B510" i="4"/>
  <c r="E510" i="4"/>
  <c r="F510" i="4"/>
  <c r="G510" i="4"/>
  <c r="H510" i="4"/>
  <c r="A511" i="4"/>
  <c r="E511" i="4"/>
  <c r="F511" i="4"/>
  <c r="G511" i="4"/>
  <c r="H511" i="4"/>
  <c r="A512" i="4"/>
  <c r="E512" i="4"/>
  <c r="F512" i="4"/>
  <c r="G512" i="4"/>
  <c r="H512" i="4"/>
  <c r="A513" i="4"/>
  <c r="E513" i="4"/>
  <c r="H513" i="4"/>
  <c r="A514" i="4"/>
  <c r="E514" i="4"/>
  <c r="A515" i="4"/>
  <c r="E515" i="4"/>
  <c r="A516" i="4"/>
  <c r="E516" i="4"/>
  <c r="A517" i="4"/>
  <c r="B517" i="4"/>
  <c r="E517" i="4"/>
  <c r="A518" i="4"/>
  <c r="E518" i="4"/>
  <c r="F518" i="4"/>
  <c r="A519" i="4"/>
  <c r="E519" i="4"/>
  <c r="A520" i="4"/>
  <c r="E520" i="4"/>
  <c r="A521" i="4"/>
  <c r="E521" i="4"/>
  <c r="A522" i="4"/>
  <c r="E522" i="4"/>
  <c r="A523" i="4"/>
  <c r="E523" i="4"/>
  <c r="A524" i="4"/>
  <c r="E524" i="4"/>
  <c r="A525" i="4"/>
  <c r="E525" i="4"/>
  <c r="A526" i="4"/>
  <c r="E526" i="4"/>
  <c r="A527" i="4"/>
  <c r="E527" i="4"/>
  <c r="A528" i="4"/>
  <c r="E528" i="4"/>
  <c r="A529" i="4"/>
  <c r="E529" i="4"/>
  <c r="A530" i="4"/>
  <c r="E530" i="4"/>
  <c r="A531" i="4"/>
  <c r="E531" i="4"/>
  <c r="A532" i="4"/>
  <c r="E532" i="4"/>
  <c r="A533" i="4"/>
  <c r="E533" i="4"/>
  <c r="A534" i="4"/>
  <c r="E534" i="4"/>
  <c r="A535" i="4"/>
  <c r="E535" i="4"/>
  <c r="A536" i="4"/>
  <c r="E536" i="4"/>
  <c r="A537" i="4"/>
  <c r="E537" i="4"/>
  <c r="A538" i="4"/>
  <c r="E538" i="4"/>
  <c r="A539" i="4"/>
  <c r="E539" i="4"/>
  <c r="A540" i="4"/>
  <c r="E540" i="4"/>
  <c r="A541" i="4"/>
  <c r="E541" i="4"/>
  <c r="A542" i="4"/>
  <c r="E542" i="4"/>
  <c r="A543" i="4"/>
  <c r="E543" i="4"/>
  <c r="A544" i="4"/>
  <c r="E544" i="4"/>
  <c r="A545" i="4"/>
  <c r="B545" i="4"/>
  <c r="E545" i="4"/>
  <c r="A546" i="4"/>
  <c r="E546" i="4"/>
  <c r="G546" i="4"/>
  <c r="A547" i="4"/>
  <c r="B547" i="4"/>
  <c r="E547" i="4"/>
  <c r="G547" i="4"/>
  <c r="A548" i="4"/>
  <c r="E548" i="4"/>
  <c r="A549" i="4"/>
  <c r="E549" i="4"/>
  <c r="A550" i="4"/>
  <c r="E550" i="4"/>
  <c r="A551" i="4"/>
  <c r="E551" i="4"/>
  <c r="A552" i="4"/>
  <c r="B552" i="4"/>
  <c r="E552" i="4"/>
  <c r="G552" i="4"/>
  <c r="H552" i="4"/>
  <c r="A553" i="4"/>
  <c r="B553" i="4"/>
  <c r="E553" i="4"/>
  <c r="A554" i="4"/>
  <c r="E554" i="4"/>
  <c r="G554" i="4"/>
  <c r="H554" i="4"/>
  <c r="A555" i="4"/>
  <c r="E555" i="4"/>
  <c r="G555" i="4"/>
  <c r="A556" i="4"/>
  <c r="E556" i="4"/>
  <c r="G556" i="4"/>
  <c r="H556" i="4"/>
  <c r="A557" i="4"/>
  <c r="E557" i="4"/>
  <c r="H557" i="4"/>
  <c r="A558" i="4"/>
  <c r="E558" i="4"/>
  <c r="A559" i="4"/>
  <c r="B559" i="4"/>
  <c r="E559" i="4"/>
  <c r="A560" i="4"/>
  <c r="E560" i="4"/>
  <c r="A561" i="4"/>
  <c r="E561" i="4"/>
  <c r="A562" i="4"/>
  <c r="E562" i="4"/>
  <c r="A563" i="4"/>
  <c r="E563" i="4"/>
  <c r="A564" i="4"/>
  <c r="E564" i="4"/>
  <c r="A565" i="4"/>
  <c r="E565" i="4"/>
  <c r="A566" i="4"/>
  <c r="B566" i="4"/>
  <c r="E566" i="4"/>
  <c r="A567" i="4"/>
  <c r="E567" i="4"/>
  <c r="G567" i="4"/>
  <c r="A568" i="4"/>
  <c r="E568" i="4"/>
  <c r="G568" i="4"/>
  <c r="A569" i="4"/>
  <c r="E569" i="4"/>
  <c r="A570" i="4"/>
  <c r="E570" i="4"/>
  <c r="A571" i="4"/>
  <c r="E571" i="4"/>
  <c r="A572" i="4"/>
  <c r="E572" i="4"/>
  <c r="A573" i="4"/>
  <c r="E573" i="4"/>
  <c r="A574" i="4"/>
  <c r="E574" i="4"/>
  <c r="A575" i="4"/>
  <c r="E575" i="4"/>
  <c r="A576" i="4"/>
  <c r="E576" i="4"/>
  <c r="A577" i="4"/>
  <c r="E577" i="4"/>
  <c r="A578" i="4"/>
  <c r="E578" i="4"/>
  <c r="A579" i="4"/>
  <c r="E579" i="4"/>
  <c r="A580" i="4"/>
  <c r="B580" i="4"/>
  <c r="E580" i="4"/>
  <c r="A581" i="4"/>
  <c r="E581" i="4"/>
  <c r="G581" i="4"/>
  <c r="A582" i="4"/>
  <c r="E582" i="4"/>
  <c r="G582" i="4"/>
  <c r="A583" i="4"/>
  <c r="E583" i="4"/>
  <c r="A584" i="4"/>
  <c r="E584" i="4"/>
  <c r="A585" i="4"/>
  <c r="E585" i="4"/>
  <c r="A586" i="4"/>
  <c r="E586" i="4"/>
  <c r="A587" i="4"/>
  <c r="E587" i="4"/>
  <c r="A588" i="4"/>
  <c r="E588" i="4"/>
  <c r="A589" i="4"/>
  <c r="E589" i="4"/>
  <c r="A590" i="4"/>
  <c r="E590" i="4"/>
  <c r="A591" i="4"/>
  <c r="E591" i="4"/>
  <c r="A592" i="4"/>
  <c r="E592" i="4"/>
  <c r="A593" i="4"/>
  <c r="E593" i="4"/>
  <c r="A594" i="4"/>
  <c r="B594" i="4"/>
  <c r="E594" i="4"/>
  <c r="A595" i="4"/>
  <c r="E595" i="4"/>
  <c r="A596" i="4"/>
  <c r="E596" i="4"/>
  <c r="A597" i="4"/>
  <c r="E597" i="4"/>
  <c r="A598" i="4"/>
  <c r="E598" i="4"/>
  <c r="A599" i="4"/>
  <c r="E599" i="4"/>
  <c r="A600" i="4"/>
  <c r="E600" i="4"/>
  <c r="A601" i="4"/>
  <c r="B601" i="4"/>
  <c r="E601" i="4"/>
  <c r="A602" i="4"/>
  <c r="E602" i="4"/>
  <c r="G602" i="4"/>
  <c r="H602" i="4"/>
  <c r="A603" i="4"/>
  <c r="E603" i="4"/>
  <c r="A604" i="4"/>
  <c r="E604" i="4"/>
  <c r="A605" i="4"/>
  <c r="E605" i="4"/>
  <c r="A606" i="4"/>
  <c r="E606" i="4"/>
  <c r="A607" i="4"/>
  <c r="E607" i="4"/>
  <c r="A608" i="4"/>
  <c r="B608" i="4"/>
  <c r="E608" i="4"/>
  <c r="A609" i="4"/>
  <c r="E609" i="4"/>
  <c r="A610" i="4"/>
  <c r="E610" i="4"/>
  <c r="A611" i="4"/>
  <c r="E611" i="4"/>
  <c r="A612" i="4"/>
  <c r="E612" i="4"/>
  <c r="A613" i="4"/>
  <c r="E613" i="4"/>
  <c r="A614" i="4"/>
  <c r="E614" i="4"/>
  <c r="A615" i="4"/>
  <c r="B615" i="4"/>
  <c r="E615" i="4"/>
  <c r="G615" i="4"/>
  <c r="A616" i="4"/>
  <c r="B616" i="4"/>
  <c r="E616" i="4"/>
  <c r="G616" i="4"/>
  <c r="A617" i="4"/>
  <c r="E617" i="4"/>
  <c r="A618" i="4"/>
  <c r="E618" i="4"/>
  <c r="A619" i="4"/>
  <c r="E619" i="4"/>
  <c r="A620" i="4"/>
  <c r="E620" i="4"/>
  <c r="A621" i="4"/>
  <c r="E621" i="4"/>
  <c r="A622" i="4"/>
  <c r="B622" i="4"/>
  <c r="E622" i="4"/>
  <c r="A623" i="4"/>
  <c r="E623" i="4"/>
  <c r="A624" i="4"/>
  <c r="E624" i="4"/>
  <c r="A625" i="4"/>
  <c r="E625" i="4"/>
  <c r="A626" i="4"/>
  <c r="E626" i="4"/>
  <c r="A627" i="4"/>
  <c r="E627" i="4"/>
  <c r="A628" i="4"/>
  <c r="B628" i="4"/>
  <c r="E628" i="4"/>
  <c r="A629" i="4"/>
  <c r="B629" i="4"/>
  <c r="E629" i="4"/>
  <c r="A630" i="4"/>
  <c r="B630" i="4"/>
  <c r="E630" i="4"/>
  <c r="A631" i="4"/>
  <c r="E631" i="4"/>
  <c r="A632" i="4"/>
  <c r="E632" i="4"/>
  <c r="A633" i="4"/>
  <c r="E633" i="4"/>
  <c r="A634" i="4"/>
  <c r="E634" i="4"/>
  <c r="A635" i="4"/>
  <c r="E635" i="4"/>
  <c r="A636" i="4"/>
  <c r="E636" i="4"/>
  <c r="A637" i="4"/>
  <c r="E637" i="4"/>
  <c r="A638" i="4"/>
  <c r="E638" i="4"/>
  <c r="A639" i="4"/>
  <c r="E639" i="4"/>
  <c r="A640" i="4"/>
  <c r="E640" i="4"/>
  <c r="A641" i="4"/>
  <c r="E641" i="4"/>
  <c r="A642" i="4"/>
  <c r="E642" i="4"/>
  <c r="A643" i="4"/>
  <c r="B643" i="4"/>
  <c r="E643" i="4"/>
  <c r="A644" i="4"/>
  <c r="E644" i="4"/>
  <c r="A645" i="4"/>
  <c r="E645" i="4"/>
  <c r="A646" i="4"/>
  <c r="E646" i="4"/>
  <c r="A647" i="4"/>
  <c r="E647" i="4"/>
  <c r="A648" i="4"/>
  <c r="B648" i="4"/>
  <c r="E648" i="4"/>
  <c r="A649" i="4"/>
  <c r="B649" i="4"/>
  <c r="E649" i="4"/>
  <c r="A650" i="4"/>
  <c r="B650" i="4"/>
  <c r="E650" i="4"/>
  <c r="A651" i="4"/>
  <c r="E651" i="4"/>
  <c r="A652" i="4"/>
  <c r="E652" i="4"/>
  <c r="A653" i="4"/>
  <c r="E653" i="4"/>
  <c r="A654" i="4"/>
  <c r="E654" i="4"/>
  <c r="A655" i="4"/>
  <c r="E655" i="4"/>
  <c r="A656" i="4"/>
  <c r="E656" i="4"/>
  <c r="A657" i="4"/>
  <c r="B657" i="4"/>
  <c r="E657" i="4"/>
  <c r="A658" i="4"/>
  <c r="E658" i="4"/>
  <c r="A659" i="4"/>
  <c r="E659" i="4"/>
  <c r="A660" i="4"/>
  <c r="E660" i="4"/>
  <c r="A661" i="4"/>
  <c r="E661" i="4"/>
  <c r="A662" i="4"/>
  <c r="E662" i="4"/>
  <c r="A663" i="4"/>
  <c r="B663" i="4"/>
  <c r="E663" i="4"/>
  <c r="A664" i="4"/>
  <c r="B664" i="4"/>
  <c r="E664" i="4"/>
  <c r="A665" i="4"/>
  <c r="B665" i="4"/>
  <c r="E665" i="4"/>
  <c r="A666" i="4"/>
  <c r="B666" i="4"/>
  <c r="E666" i="4"/>
  <c r="A667" i="4"/>
  <c r="B667" i="4"/>
  <c r="E667" i="4"/>
  <c r="A668" i="4"/>
  <c r="B668" i="4"/>
  <c r="E668" i="4"/>
  <c r="A669" i="4"/>
  <c r="B669" i="4"/>
  <c r="E669" i="4"/>
  <c r="F669" i="4"/>
  <c r="A670" i="4"/>
  <c r="B670" i="4"/>
  <c r="E670" i="4"/>
  <c r="A671" i="4"/>
  <c r="B671" i="4"/>
  <c r="E671" i="4"/>
  <c r="A672" i="4"/>
  <c r="B672" i="4"/>
  <c r="E672" i="4"/>
  <c r="A673" i="4"/>
  <c r="B673" i="4"/>
  <c r="E673" i="4"/>
  <c r="A674" i="4"/>
  <c r="E674" i="4"/>
  <c r="A675" i="4"/>
  <c r="E675" i="4"/>
  <c r="A676" i="4"/>
  <c r="E676" i="4"/>
  <c r="F676" i="4"/>
  <c r="A677" i="4"/>
  <c r="E677" i="4"/>
  <c r="A678" i="4"/>
  <c r="B678" i="4"/>
  <c r="E678" i="4"/>
  <c r="A679" i="4"/>
  <c r="E679" i="4"/>
  <c r="A680" i="4"/>
  <c r="E680" i="4"/>
  <c r="A681" i="4"/>
  <c r="E681" i="4"/>
  <c r="A682" i="4"/>
  <c r="E682" i="4"/>
  <c r="A683" i="4"/>
  <c r="E683" i="4"/>
  <c r="A684" i="4"/>
  <c r="E684" i="4"/>
  <c r="A685" i="4"/>
  <c r="E685" i="4"/>
  <c r="A686" i="4"/>
  <c r="E686" i="4"/>
  <c r="A687" i="4"/>
  <c r="E687" i="4"/>
  <c r="A688" i="4"/>
  <c r="E688" i="4"/>
  <c r="A689" i="4"/>
  <c r="E689" i="4"/>
  <c r="A690" i="4"/>
  <c r="B690" i="4"/>
  <c r="E690" i="4"/>
  <c r="A691" i="4"/>
  <c r="B691" i="4"/>
  <c r="C691" i="4"/>
  <c r="E691" i="4"/>
  <c r="A692" i="4"/>
  <c r="B692" i="4"/>
  <c r="C692" i="4"/>
  <c r="E692" i="4"/>
  <c r="A693" i="4"/>
  <c r="B693" i="4"/>
  <c r="C693" i="4"/>
  <c r="E693" i="4"/>
  <c r="A694" i="4"/>
  <c r="B694" i="4"/>
  <c r="E694" i="4"/>
  <c r="A695" i="4"/>
  <c r="E695" i="4"/>
  <c r="A696" i="4"/>
  <c r="B696" i="4"/>
  <c r="C696" i="4"/>
  <c r="E696" i="4"/>
  <c r="A697" i="4"/>
  <c r="B697" i="4"/>
  <c r="C697" i="4"/>
  <c r="E697" i="4"/>
  <c r="A698" i="4"/>
  <c r="B698" i="4"/>
  <c r="C698" i="4"/>
  <c r="E698" i="4"/>
  <c r="A699" i="4"/>
  <c r="B699" i="4"/>
  <c r="C699" i="4"/>
  <c r="E699" i="4"/>
  <c r="A700" i="4"/>
  <c r="E700" i="4"/>
  <c r="A701" i="4"/>
  <c r="E701" i="4"/>
  <c r="A702" i="4"/>
  <c r="E702" i="4"/>
  <c r="A703" i="4"/>
  <c r="E703" i="4"/>
  <c r="A704" i="4"/>
  <c r="E704" i="4"/>
  <c r="A705" i="4"/>
  <c r="E705" i="4"/>
  <c r="A706" i="4"/>
  <c r="B706" i="4"/>
  <c r="E706" i="4"/>
  <c r="A707" i="4"/>
  <c r="B707" i="4"/>
  <c r="E707" i="4"/>
  <c r="A708" i="4"/>
  <c r="E708" i="4"/>
  <c r="A709" i="4"/>
  <c r="E709" i="4"/>
  <c r="A710" i="4"/>
  <c r="E710" i="4"/>
  <c r="A711" i="4"/>
  <c r="E711" i="4"/>
  <c r="A712" i="4"/>
  <c r="E712" i="4"/>
  <c r="A713" i="4"/>
  <c r="B713" i="4"/>
  <c r="C713" i="4"/>
  <c r="E713" i="4"/>
  <c r="A714" i="4"/>
  <c r="E714" i="4"/>
  <c r="A715" i="4"/>
  <c r="E715" i="4"/>
  <c r="A716" i="4"/>
  <c r="A717" i="4"/>
  <c r="E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A801" i="4"/>
  <c r="A802" i="4"/>
  <c r="A803" i="4"/>
  <c r="A804" i="4"/>
  <c r="A805" i="4"/>
  <c r="A806" i="4"/>
  <c r="A807" i="4"/>
  <c r="A808" i="4"/>
  <c r="A809" i="4"/>
  <c r="A810" i="4"/>
  <c r="A811" i="4"/>
  <c r="A812" i="4"/>
  <c r="A813" i="4"/>
  <c r="A814" i="4"/>
  <c r="A815" i="4"/>
  <c r="A816" i="4"/>
  <c r="A817" i="4"/>
  <c r="A818" i="4"/>
  <c r="A819" i="4"/>
  <c r="A820" i="4"/>
  <c r="A821" i="4"/>
  <c r="A822" i="4"/>
  <c r="A823" i="4"/>
  <c r="A824" i="4"/>
  <c r="A825" i="4"/>
  <c r="A826" i="4"/>
  <c r="H2" i="60624"/>
  <c r="K2" i="60624"/>
  <c r="M2" i="60624"/>
  <c r="O2" i="60624"/>
  <c r="H4" i="60624"/>
  <c r="K4" i="60624"/>
  <c r="M4" i="60624"/>
  <c r="O4" i="60624"/>
  <c r="Q4" i="60624"/>
  <c r="R4" i="60624"/>
  <c r="Z4" i="60624"/>
  <c r="AA4" i="60624"/>
  <c r="H5" i="60624"/>
  <c r="K5" i="60624"/>
  <c r="M5" i="60624"/>
  <c r="O5" i="60624"/>
  <c r="Q5" i="60624"/>
  <c r="R5" i="60624"/>
  <c r="Z5" i="60624"/>
  <c r="AA5" i="60624"/>
  <c r="H6" i="60624"/>
  <c r="K6" i="60624"/>
  <c r="M6" i="60624"/>
  <c r="O6" i="60624"/>
  <c r="Q6" i="60624"/>
  <c r="R6" i="60624"/>
  <c r="Z6" i="60624"/>
  <c r="AA6" i="60624"/>
  <c r="H7" i="60624"/>
  <c r="K7" i="60624"/>
  <c r="M7" i="60624"/>
  <c r="O7" i="60624"/>
  <c r="Q7" i="60624"/>
  <c r="R7" i="60624"/>
  <c r="Z7" i="60624"/>
  <c r="AA7" i="60624"/>
  <c r="H8" i="60624"/>
  <c r="K8" i="60624"/>
  <c r="M8" i="60624"/>
  <c r="O8" i="60624"/>
  <c r="Q8" i="60624"/>
  <c r="R8" i="60624"/>
  <c r="Z8" i="60624"/>
  <c r="AA8" i="60624"/>
  <c r="H9" i="60624"/>
  <c r="K9" i="60624"/>
  <c r="M9" i="60624"/>
  <c r="O9" i="60624"/>
  <c r="Q9" i="60624"/>
  <c r="R9" i="60624"/>
  <c r="Z9" i="60624"/>
  <c r="AA9" i="60624"/>
  <c r="H10" i="60624"/>
  <c r="K10" i="60624"/>
  <c r="M10" i="60624"/>
  <c r="O10" i="60624"/>
  <c r="Q10" i="60624"/>
  <c r="R10" i="60624"/>
  <c r="Z10" i="60624"/>
  <c r="AA10" i="60624"/>
  <c r="H11" i="60624"/>
  <c r="K11" i="60624"/>
  <c r="M11" i="60624"/>
  <c r="O11" i="60624"/>
  <c r="Q11" i="60624"/>
  <c r="R11" i="60624"/>
  <c r="Z11" i="60624"/>
  <c r="AA11" i="60624"/>
  <c r="H12" i="60624"/>
  <c r="K12" i="60624"/>
  <c r="M12" i="60624"/>
  <c r="O12" i="60624"/>
  <c r="Q12" i="60624"/>
  <c r="R12" i="60624"/>
  <c r="Z12" i="60624"/>
  <c r="AA12" i="60624"/>
  <c r="H13" i="60624"/>
  <c r="K13" i="60624"/>
  <c r="M13" i="60624"/>
  <c r="O13" i="60624"/>
  <c r="Q13" i="60624"/>
  <c r="R13" i="60624"/>
  <c r="Z13" i="60624"/>
  <c r="AA13" i="60624"/>
  <c r="H14" i="60624"/>
  <c r="K14" i="60624"/>
  <c r="M14" i="60624"/>
  <c r="O14" i="60624"/>
  <c r="Q14" i="60624"/>
  <c r="R14" i="60624"/>
  <c r="Z14" i="60624"/>
  <c r="AA14" i="60624"/>
  <c r="H15" i="60624"/>
  <c r="K15" i="60624"/>
  <c r="M15" i="60624"/>
  <c r="O15" i="60624"/>
  <c r="Q15" i="60624"/>
  <c r="R15" i="60624"/>
  <c r="Z15" i="60624"/>
  <c r="AA15" i="60624"/>
  <c r="H16" i="60624"/>
  <c r="K16" i="60624"/>
  <c r="M16" i="60624"/>
  <c r="O16" i="60624"/>
  <c r="Q16" i="60624"/>
  <c r="R16" i="60624"/>
  <c r="Z16" i="60624"/>
  <c r="AA16" i="60624"/>
  <c r="H17" i="60624"/>
  <c r="K17" i="60624"/>
  <c r="M17" i="60624"/>
  <c r="O17" i="60624"/>
  <c r="Q17" i="60624"/>
  <c r="R17" i="60624"/>
  <c r="Z17" i="60624"/>
  <c r="AA17" i="60624"/>
  <c r="H18" i="60624"/>
  <c r="K18" i="60624"/>
  <c r="M18" i="60624"/>
  <c r="O18" i="60624"/>
  <c r="Q18" i="60624"/>
  <c r="R18" i="60624"/>
  <c r="Z18" i="60624"/>
  <c r="AA18" i="60624"/>
  <c r="H19" i="60624"/>
  <c r="K19" i="60624"/>
  <c r="M19" i="60624"/>
  <c r="O19" i="60624"/>
  <c r="Q19" i="60624"/>
  <c r="R19" i="60624"/>
  <c r="Z19" i="60624"/>
  <c r="AA19" i="60624"/>
  <c r="E20" i="60624"/>
  <c r="H20" i="60624"/>
  <c r="K20" i="60624"/>
  <c r="M20" i="60624"/>
  <c r="O20" i="60624"/>
  <c r="Q20" i="60624"/>
  <c r="R20" i="60624"/>
  <c r="Z20" i="60624"/>
  <c r="AA20" i="60624"/>
  <c r="H21" i="60624"/>
  <c r="K21" i="60624"/>
  <c r="M21" i="60624"/>
  <c r="O21" i="60624"/>
  <c r="Q21" i="60624"/>
  <c r="R21" i="60624"/>
  <c r="Z21" i="60624"/>
  <c r="AA21" i="60624"/>
  <c r="H22" i="60624"/>
  <c r="K22" i="60624"/>
  <c r="M22" i="60624"/>
  <c r="O22" i="60624"/>
  <c r="Q22" i="60624"/>
  <c r="R22" i="60624"/>
  <c r="Z22" i="60624"/>
  <c r="AA22" i="60624"/>
  <c r="H23" i="60624"/>
  <c r="K23" i="60624"/>
  <c r="M23" i="60624"/>
  <c r="O23" i="60624"/>
  <c r="Q23" i="60624"/>
  <c r="R23" i="60624"/>
  <c r="Z23" i="60624"/>
  <c r="AA23" i="60624"/>
  <c r="H24" i="60624"/>
  <c r="K24" i="60624"/>
  <c r="M24" i="60624"/>
  <c r="O24" i="60624"/>
  <c r="Q24" i="60624"/>
  <c r="R24" i="60624"/>
  <c r="Z24" i="60624"/>
  <c r="AA24" i="60624"/>
  <c r="H25" i="60624"/>
  <c r="K25" i="60624"/>
  <c r="M25" i="60624"/>
  <c r="O25" i="60624"/>
  <c r="Q25" i="60624"/>
  <c r="R25" i="60624"/>
  <c r="Z25" i="60624"/>
  <c r="AA25" i="60624"/>
  <c r="H26" i="60624"/>
  <c r="K26" i="60624"/>
  <c r="M26" i="60624"/>
  <c r="O26" i="60624"/>
  <c r="Q26" i="60624"/>
  <c r="R26" i="60624"/>
  <c r="Z26" i="60624"/>
  <c r="AA26" i="60624"/>
  <c r="H27" i="60624"/>
  <c r="K27" i="60624"/>
  <c r="M27" i="60624"/>
  <c r="O27" i="60624"/>
  <c r="Q27" i="60624"/>
  <c r="R27" i="60624"/>
  <c r="Z27" i="60624"/>
  <c r="AA27" i="60624"/>
  <c r="H28" i="60624"/>
  <c r="K28" i="60624"/>
  <c r="M28" i="60624"/>
  <c r="O28" i="60624"/>
  <c r="Q28" i="60624"/>
  <c r="R28" i="60624"/>
  <c r="Z28" i="60624"/>
  <c r="AA28" i="60624"/>
  <c r="H29" i="60624"/>
  <c r="K29" i="60624"/>
  <c r="M29" i="60624"/>
  <c r="O29" i="60624"/>
  <c r="Q29" i="60624"/>
  <c r="R29" i="60624"/>
  <c r="Z29" i="60624"/>
  <c r="AA29" i="60624"/>
  <c r="H30" i="60624"/>
  <c r="K30" i="60624"/>
  <c r="M30" i="60624"/>
  <c r="O30" i="60624"/>
  <c r="Q30" i="60624"/>
  <c r="R30" i="60624"/>
  <c r="Z30" i="60624"/>
  <c r="AA30" i="60624"/>
  <c r="H31" i="60624"/>
  <c r="K31" i="60624"/>
  <c r="M31" i="60624"/>
  <c r="O31" i="60624"/>
  <c r="Q31" i="60624"/>
  <c r="R31" i="60624"/>
  <c r="Z31" i="60624"/>
  <c r="AA31" i="60624"/>
  <c r="H32" i="60624"/>
  <c r="K32" i="60624"/>
  <c r="M32" i="60624"/>
  <c r="O32" i="60624"/>
  <c r="Q32" i="60624"/>
  <c r="R32" i="60624"/>
  <c r="Z32" i="60624"/>
  <c r="AA32" i="60624"/>
  <c r="H33" i="60624"/>
  <c r="K33" i="60624"/>
  <c r="M33" i="60624"/>
  <c r="O33" i="60624"/>
  <c r="Q33" i="60624"/>
  <c r="R33" i="60624"/>
  <c r="Z33" i="60624"/>
  <c r="AA33" i="60624"/>
  <c r="H34" i="60624"/>
  <c r="K34" i="60624"/>
  <c r="M34" i="60624"/>
  <c r="O34" i="60624"/>
  <c r="Q34" i="60624"/>
  <c r="R34" i="60624"/>
  <c r="Z34" i="60624"/>
  <c r="AA34" i="60624"/>
  <c r="H35" i="60624"/>
  <c r="K35" i="60624"/>
  <c r="M35" i="60624"/>
  <c r="O35" i="60624"/>
  <c r="Q35" i="60624"/>
  <c r="R35" i="60624"/>
  <c r="Z35" i="60624"/>
  <c r="AA35" i="60624"/>
  <c r="H36" i="60624"/>
  <c r="K36" i="60624"/>
  <c r="M36" i="60624"/>
  <c r="O36" i="60624"/>
  <c r="Q36" i="60624"/>
  <c r="R36" i="60624"/>
  <c r="Z36" i="60624"/>
  <c r="AA36" i="60624"/>
  <c r="H37" i="60624"/>
  <c r="K37" i="60624"/>
  <c r="M37" i="60624"/>
  <c r="O37" i="60624"/>
  <c r="Q37" i="60624"/>
  <c r="R37" i="60624"/>
  <c r="Z37" i="60624"/>
  <c r="AA37" i="60624"/>
  <c r="H38" i="60624"/>
  <c r="K38" i="60624"/>
  <c r="M38" i="60624"/>
  <c r="O38" i="60624"/>
  <c r="Q38" i="60624"/>
  <c r="R38" i="60624"/>
  <c r="Z38" i="60624"/>
  <c r="AA38" i="60624"/>
  <c r="H39" i="60624"/>
  <c r="K39" i="60624"/>
  <c r="M39" i="60624"/>
  <c r="O39" i="60624"/>
  <c r="Q39" i="60624"/>
  <c r="R39" i="60624"/>
  <c r="Z39" i="60624"/>
  <c r="AA39" i="60624"/>
  <c r="H40" i="60624"/>
  <c r="K40" i="60624"/>
  <c r="M40" i="60624"/>
  <c r="O40" i="60624"/>
  <c r="Q40" i="60624"/>
  <c r="R40" i="60624"/>
  <c r="Z40" i="60624"/>
  <c r="AA40" i="60624"/>
  <c r="H41" i="60624"/>
  <c r="K41" i="60624"/>
  <c r="M41" i="60624"/>
  <c r="O41" i="60624"/>
  <c r="Q41" i="60624"/>
  <c r="R41" i="60624"/>
  <c r="Z41" i="60624"/>
  <c r="AA41" i="60624"/>
  <c r="H42" i="60624"/>
  <c r="K42" i="60624"/>
  <c r="M42" i="60624"/>
  <c r="O42" i="60624"/>
  <c r="Q42" i="60624"/>
  <c r="R42" i="60624"/>
  <c r="Z42" i="60624"/>
  <c r="AA42" i="60624"/>
  <c r="H43" i="60624"/>
  <c r="K43" i="60624"/>
  <c r="M43" i="60624"/>
  <c r="O43" i="60624"/>
  <c r="Q43" i="60624"/>
  <c r="R43" i="60624"/>
  <c r="Z43" i="60624"/>
  <c r="AA43" i="60624"/>
  <c r="H44" i="60624"/>
  <c r="K44" i="60624"/>
  <c r="M44" i="60624"/>
  <c r="O44" i="60624"/>
  <c r="Q44" i="60624"/>
  <c r="R44" i="60624"/>
  <c r="Z44" i="60624"/>
  <c r="AA44" i="60624"/>
  <c r="H45" i="60624"/>
  <c r="K45" i="60624"/>
  <c r="M45" i="60624"/>
  <c r="O45" i="60624"/>
  <c r="Q45" i="60624"/>
  <c r="R45" i="60624"/>
  <c r="Z45" i="60624"/>
  <c r="AA45" i="60624"/>
  <c r="H46" i="60624"/>
  <c r="K46" i="60624"/>
  <c r="M46" i="60624"/>
  <c r="O46" i="60624"/>
  <c r="Q46" i="60624"/>
  <c r="R46" i="60624"/>
  <c r="Z46" i="60624"/>
  <c r="AA46" i="60624"/>
  <c r="H47" i="60624"/>
  <c r="K47" i="60624"/>
  <c r="M47" i="60624"/>
  <c r="O47" i="60624"/>
  <c r="Q47" i="60624"/>
  <c r="R47" i="60624"/>
  <c r="Z47" i="60624"/>
  <c r="AA47" i="60624"/>
  <c r="H48" i="60624"/>
  <c r="K48" i="60624"/>
  <c r="M48" i="60624"/>
  <c r="O48" i="60624"/>
  <c r="Q48" i="60624"/>
  <c r="R48" i="60624"/>
  <c r="Z48" i="60624"/>
  <c r="AA48" i="60624"/>
  <c r="H49" i="60624"/>
  <c r="K49" i="60624"/>
  <c r="M49" i="60624"/>
  <c r="O49" i="60624"/>
  <c r="Q49" i="60624"/>
  <c r="R49" i="60624"/>
  <c r="Z49" i="60624"/>
  <c r="AA49" i="60624"/>
  <c r="H50" i="60624"/>
  <c r="K50" i="60624"/>
  <c r="M50" i="60624"/>
  <c r="O50" i="60624"/>
  <c r="Q50" i="60624"/>
  <c r="R50" i="60624"/>
  <c r="Z50" i="60624"/>
  <c r="AA50" i="60624"/>
  <c r="H51" i="60624"/>
  <c r="K51" i="60624"/>
  <c r="M51" i="60624"/>
  <c r="O51" i="60624"/>
  <c r="Q51" i="60624"/>
  <c r="R51" i="60624"/>
  <c r="Z51" i="60624"/>
  <c r="AA51" i="60624"/>
  <c r="E52" i="60624"/>
  <c r="H52" i="60624"/>
  <c r="K52" i="60624"/>
  <c r="M52" i="60624"/>
  <c r="O52" i="60624"/>
  <c r="Q52" i="60624"/>
  <c r="R52" i="60624"/>
  <c r="Z52" i="60624"/>
  <c r="AA52" i="60624"/>
  <c r="H53" i="60624"/>
  <c r="K53" i="60624"/>
  <c r="M53" i="60624"/>
  <c r="O53" i="60624"/>
  <c r="Q53" i="60624"/>
  <c r="R53" i="60624"/>
  <c r="Z53" i="60624"/>
  <c r="AA53" i="60624"/>
  <c r="H54" i="60624"/>
  <c r="K54" i="60624"/>
  <c r="M54" i="60624"/>
  <c r="O54" i="60624"/>
  <c r="Q54" i="60624"/>
  <c r="R54" i="60624"/>
  <c r="Z54" i="60624"/>
  <c r="AA54" i="60624"/>
  <c r="E55" i="60624"/>
  <c r="H55" i="60624"/>
  <c r="K55" i="60624"/>
  <c r="M55" i="60624"/>
  <c r="O55" i="60624"/>
  <c r="Q55" i="60624"/>
  <c r="R55" i="60624"/>
  <c r="Z55" i="60624"/>
  <c r="AA55" i="60624"/>
  <c r="H56" i="60624"/>
  <c r="K56" i="60624"/>
  <c r="M56" i="60624"/>
  <c r="O56" i="60624"/>
  <c r="Q56" i="60624"/>
  <c r="R56" i="60624"/>
  <c r="Z56" i="60624"/>
  <c r="AA56" i="60624"/>
  <c r="H57" i="60624"/>
  <c r="K57" i="60624"/>
  <c r="M57" i="60624"/>
  <c r="O57" i="60624"/>
  <c r="Q57" i="60624"/>
  <c r="R57" i="60624"/>
  <c r="Z57" i="60624"/>
  <c r="AA57" i="60624"/>
  <c r="H58" i="60624"/>
  <c r="K58" i="60624"/>
  <c r="M58" i="60624"/>
  <c r="O58" i="60624"/>
  <c r="Q58" i="60624"/>
  <c r="R58" i="60624"/>
  <c r="Z58" i="60624"/>
  <c r="AA58" i="60624"/>
  <c r="H59" i="60624"/>
  <c r="K59" i="60624"/>
  <c r="M59" i="60624"/>
  <c r="O59" i="60624"/>
  <c r="Q59" i="60624"/>
  <c r="R59" i="60624"/>
  <c r="Z59" i="60624"/>
  <c r="AA59" i="60624"/>
  <c r="E60" i="60624"/>
  <c r="H60" i="60624"/>
  <c r="K60" i="60624"/>
  <c r="M60" i="60624"/>
  <c r="O60" i="60624"/>
  <c r="Q60" i="60624"/>
  <c r="R60" i="60624"/>
  <c r="Z60" i="60624"/>
  <c r="AA60" i="60624"/>
  <c r="E61" i="60624"/>
  <c r="H61" i="60624"/>
  <c r="K61" i="60624"/>
  <c r="M61" i="60624"/>
  <c r="O61" i="60624"/>
  <c r="Q61" i="60624"/>
  <c r="R61" i="60624"/>
  <c r="Z61" i="60624"/>
  <c r="AA61" i="60624"/>
  <c r="E62" i="60624"/>
  <c r="H62" i="60624"/>
  <c r="K62" i="60624"/>
  <c r="M62" i="60624"/>
  <c r="O62" i="60624"/>
  <c r="Q62" i="60624"/>
  <c r="R62" i="60624"/>
  <c r="Z62" i="60624"/>
  <c r="AA62" i="60624"/>
  <c r="H63" i="60624"/>
  <c r="K63" i="60624"/>
  <c r="M63" i="60624"/>
  <c r="R63" i="60624"/>
  <c r="Z63" i="60624"/>
  <c r="AA63" i="60624"/>
  <c r="H64" i="60624"/>
  <c r="K64" i="60624"/>
  <c r="M64" i="60624"/>
  <c r="N64" i="60624"/>
  <c r="O64" i="60624"/>
  <c r="Q64" i="60624"/>
  <c r="R64" i="60624"/>
  <c r="Z64" i="60624"/>
  <c r="AA64" i="60624"/>
  <c r="E65" i="60624"/>
  <c r="H65" i="60624"/>
  <c r="K65" i="60624"/>
  <c r="M65" i="60624"/>
  <c r="N65" i="60624"/>
  <c r="O65" i="60624"/>
  <c r="Q65" i="60624"/>
  <c r="R65" i="60624"/>
  <c r="Z65" i="60624"/>
  <c r="AA65" i="60624"/>
  <c r="H66" i="60624"/>
  <c r="K66" i="60624"/>
  <c r="M66" i="60624"/>
  <c r="N66" i="60624"/>
  <c r="O66" i="60624"/>
  <c r="Q66" i="60624"/>
  <c r="R66" i="60624"/>
  <c r="Z66" i="60624"/>
  <c r="AA66" i="60624"/>
  <c r="E67" i="60624"/>
  <c r="H67" i="60624"/>
  <c r="K67" i="60624"/>
  <c r="M67" i="60624"/>
  <c r="N67" i="60624"/>
  <c r="O67" i="60624"/>
  <c r="Q67" i="60624"/>
  <c r="R67" i="60624"/>
  <c r="Z67" i="60624"/>
  <c r="AA67" i="60624"/>
  <c r="E68" i="60624"/>
  <c r="H68" i="60624"/>
  <c r="K68" i="60624"/>
  <c r="M68" i="60624"/>
  <c r="N68" i="60624"/>
  <c r="O68" i="60624"/>
  <c r="Q68" i="60624"/>
  <c r="R68" i="60624"/>
  <c r="Z68" i="60624"/>
  <c r="AA68" i="60624"/>
  <c r="H69" i="60624"/>
  <c r="K69" i="60624"/>
  <c r="M69" i="60624"/>
  <c r="N69" i="60624"/>
  <c r="O69" i="60624"/>
  <c r="Q69" i="60624"/>
  <c r="R69" i="60624"/>
  <c r="Z69" i="60624"/>
  <c r="AA69" i="60624"/>
  <c r="E70" i="60624"/>
  <c r="H70" i="60624"/>
  <c r="K70" i="60624"/>
  <c r="M70" i="60624"/>
  <c r="N70" i="60624"/>
  <c r="O70" i="60624"/>
  <c r="Q70" i="60624"/>
  <c r="R70" i="60624"/>
  <c r="Z70" i="60624"/>
  <c r="AA70" i="60624"/>
  <c r="H71" i="60624"/>
  <c r="K71" i="60624"/>
  <c r="M71" i="60624"/>
  <c r="N71" i="60624"/>
  <c r="O71" i="60624"/>
  <c r="Q71" i="60624"/>
  <c r="R71" i="60624"/>
  <c r="Z71" i="60624"/>
  <c r="AA71" i="60624"/>
  <c r="H72" i="60624"/>
  <c r="K72" i="60624"/>
  <c r="M72" i="60624"/>
  <c r="N72" i="60624"/>
  <c r="O72" i="60624"/>
  <c r="Q72" i="60624"/>
  <c r="R72" i="60624"/>
  <c r="Z72" i="60624"/>
  <c r="AA72" i="60624"/>
  <c r="E73" i="60624"/>
  <c r="H73" i="60624"/>
  <c r="K73" i="60624"/>
  <c r="M73" i="60624"/>
  <c r="N73" i="60624"/>
  <c r="O73" i="60624"/>
  <c r="Q73" i="60624"/>
  <c r="R73" i="60624"/>
  <c r="Z73" i="60624"/>
  <c r="AA73" i="60624"/>
  <c r="E74" i="60624"/>
  <c r="H74" i="60624"/>
  <c r="K74" i="60624"/>
  <c r="M74" i="60624"/>
  <c r="N74" i="60624"/>
  <c r="O74" i="60624"/>
  <c r="Q74" i="60624"/>
  <c r="R74" i="60624"/>
  <c r="Z74" i="60624"/>
  <c r="AA74" i="60624"/>
  <c r="E75" i="60624"/>
  <c r="H75" i="60624"/>
  <c r="K75" i="60624"/>
  <c r="M75" i="60624"/>
  <c r="N75" i="60624"/>
  <c r="O75" i="60624"/>
  <c r="Q75" i="60624"/>
  <c r="R75" i="60624"/>
  <c r="Z75" i="60624"/>
  <c r="AA75" i="60624"/>
  <c r="E76" i="60624"/>
  <c r="H76" i="60624"/>
  <c r="K76" i="60624"/>
  <c r="M76" i="60624"/>
  <c r="N76" i="60624"/>
  <c r="O76" i="60624"/>
  <c r="Q76" i="60624"/>
  <c r="R76" i="60624"/>
  <c r="Z76" i="60624"/>
  <c r="AA76" i="60624"/>
  <c r="H77" i="60624"/>
  <c r="K77" i="60624"/>
  <c r="M77" i="60624"/>
  <c r="N77" i="60624"/>
  <c r="O77" i="60624"/>
  <c r="Q77" i="60624"/>
  <c r="R77" i="60624"/>
  <c r="Z77" i="60624"/>
  <c r="AA77" i="60624"/>
  <c r="H78" i="60624"/>
  <c r="K78" i="60624"/>
  <c r="M78" i="60624"/>
  <c r="N78" i="60624"/>
  <c r="O78" i="60624"/>
  <c r="Q78" i="60624"/>
  <c r="R78" i="60624"/>
  <c r="Z78" i="60624"/>
  <c r="AA78" i="60624"/>
  <c r="E79" i="60624"/>
  <c r="H79" i="60624"/>
  <c r="K79" i="60624"/>
  <c r="M79" i="60624"/>
  <c r="N79" i="60624"/>
  <c r="O79" i="60624"/>
  <c r="Q79" i="60624"/>
  <c r="R79" i="60624"/>
  <c r="Z79" i="60624"/>
  <c r="AA79" i="60624"/>
  <c r="E80" i="60624"/>
  <c r="H80" i="60624"/>
  <c r="K80" i="60624"/>
  <c r="M80" i="60624"/>
  <c r="N80" i="60624"/>
  <c r="O80" i="60624"/>
  <c r="Q80" i="60624"/>
  <c r="R80" i="60624"/>
  <c r="Z80" i="60624"/>
  <c r="AA80" i="60624"/>
  <c r="E81" i="60624"/>
  <c r="H81" i="60624"/>
  <c r="K81" i="60624"/>
  <c r="M81" i="60624"/>
  <c r="N81" i="60624"/>
  <c r="O81" i="60624"/>
  <c r="Q81" i="60624"/>
  <c r="R81" i="60624"/>
  <c r="Z81" i="60624"/>
  <c r="AA81" i="60624"/>
  <c r="E82" i="60624"/>
  <c r="H82" i="60624"/>
  <c r="K82" i="60624"/>
  <c r="M82" i="60624"/>
  <c r="N82" i="60624"/>
  <c r="O82" i="60624"/>
  <c r="Q82" i="60624"/>
  <c r="R82" i="60624"/>
  <c r="Z82" i="60624"/>
  <c r="AA82" i="60624"/>
  <c r="H83" i="60624"/>
  <c r="K83" i="60624"/>
  <c r="M83" i="60624"/>
  <c r="N83" i="60624"/>
  <c r="O83" i="60624"/>
  <c r="Q83" i="60624"/>
  <c r="R83" i="60624"/>
  <c r="Z83" i="60624"/>
  <c r="AA83" i="60624"/>
  <c r="H84" i="60624"/>
  <c r="K84" i="60624"/>
  <c r="M84" i="60624"/>
  <c r="N84" i="60624"/>
  <c r="O84" i="60624"/>
  <c r="Q84" i="60624"/>
  <c r="R84" i="60624"/>
  <c r="Z84" i="60624"/>
  <c r="AA84" i="60624"/>
  <c r="H85" i="60624"/>
  <c r="K85" i="60624"/>
  <c r="M85" i="60624"/>
  <c r="N85" i="60624"/>
  <c r="O85" i="60624"/>
  <c r="Q85" i="60624"/>
  <c r="R85" i="60624"/>
  <c r="Z85" i="60624"/>
  <c r="AA85" i="60624"/>
  <c r="H86" i="60624"/>
  <c r="K86" i="60624"/>
  <c r="M86" i="60624"/>
  <c r="N86" i="60624"/>
  <c r="O86" i="60624"/>
  <c r="Q86" i="60624"/>
  <c r="R86" i="60624"/>
  <c r="Z86" i="60624"/>
  <c r="AA86" i="60624"/>
  <c r="H87" i="60624"/>
  <c r="K87" i="60624"/>
  <c r="M87" i="60624"/>
  <c r="N87" i="60624"/>
  <c r="O87" i="60624"/>
  <c r="Q87" i="60624"/>
  <c r="R87" i="60624"/>
  <c r="Z87" i="60624"/>
  <c r="AA87" i="60624"/>
  <c r="H88" i="60624"/>
  <c r="K88" i="60624"/>
  <c r="M88" i="60624"/>
  <c r="N88" i="60624"/>
  <c r="O88" i="60624"/>
  <c r="Q88" i="60624"/>
  <c r="R88" i="60624"/>
  <c r="Z88" i="60624"/>
  <c r="AA88" i="60624"/>
  <c r="E89" i="60624"/>
  <c r="H89" i="60624"/>
  <c r="K89" i="60624"/>
  <c r="M89" i="60624"/>
  <c r="N89" i="60624"/>
  <c r="O89" i="60624"/>
  <c r="Q89" i="60624"/>
  <c r="R89" i="60624"/>
  <c r="Z89" i="60624"/>
  <c r="AA89" i="60624"/>
  <c r="H90" i="60624"/>
  <c r="K90" i="60624"/>
  <c r="M90" i="60624"/>
  <c r="N90" i="60624"/>
  <c r="O90" i="60624"/>
  <c r="Q90" i="60624"/>
  <c r="R90" i="60624"/>
  <c r="Z90" i="60624"/>
  <c r="AA90" i="60624"/>
  <c r="H91" i="60624"/>
  <c r="K91" i="60624"/>
  <c r="M91" i="60624"/>
  <c r="N91" i="60624"/>
  <c r="O91" i="60624"/>
  <c r="Q91" i="60624"/>
  <c r="R91" i="60624"/>
  <c r="Z91" i="60624"/>
  <c r="AA91" i="60624"/>
  <c r="H92" i="60624"/>
  <c r="K92" i="60624"/>
  <c r="M92" i="60624"/>
  <c r="N92" i="60624"/>
  <c r="O92" i="60624"/>
  <c r="Q92" i="60624"/>
  <c r="R92" i="60624"/>
  <c r="Z92" i="60624"/>
  <c r="AA92" i="60624"/>
  <c r="H93" i="60624"/>
  <c r="K93" i="60624"/>
  <c r="M93" i="60624"/>
  <c r="N93" i="60624"/>
  <c r="O93" i="60624"/>
  <c r="Q93" i="60624"/>
  <c r="R93" i="60624"/>
  <c r="Z93" i="60624"/>
  <c r="AA93" i="60624"/>
  <c r="E94" i="60624"/>
  <c r="H94" i="60624"/>
  <c r="K94" i="60624"/>
  <c r="M94" i="60624"/>
  <c r="N94" i="60624"/>
  <c r="O94" i="60624"/>
  <c r="Q94" i="60624"/>
  <c r="R94" i="60624"/>
  <c r="Z94" i="60624"/>
  <c r="AA94" i="60624"/>
  <c r="H95" i="60624"/>
  <c r="K95" i="60624"/>
  <c r="M95" i="60624"/>
  <c r="N95" i="60624"/>
  <c r="O95" i="60624"/>
  <c r="Q95" i="60624"/>
  <c r="R95" i="60624"/>
  <c r="Z95" i="60624"/>
  <c r="AA95" i="60624"/>
  <c r="H96" i="60624"/>
  <c r="K96" i="60624"/>
  <c r="M96" i="60624"/>
  <c r="N96" i="60624"/>
  <c r="O96" i="60624"/>
  <c r="Q96" i="60624"/>
  <c r="R96" i="60624"/>
  <c r="Z96" i="60624"/>
  <c r="AA96" i="60624"/>
  <c r="E97" i="60624"/>
  <c r="H97" i="60624"/>
  <c r="K97" i="60624"/>
  <c r="M97" i="60624"/>
  <c r="N97" i="60624"/>
  <c r="O97" i="60624"/>
  <c r="Q97" i="60624"/>
  <c r="R97" i="60624"/>
  <c r="Z97" i="60624"/>
  <c r="AA97" i="60624"/>
  <c r="H98" i="60624"/>
  <c r="K98" i="60624"/>
  <c r="M98" i="60624"/>
  <c r="N98" i="60624"/>
  <c r="O98" i="60624"/>
  <c r="Q98" i="60624"/>
  <c r="R98" i="60624"/>
  <c r="Z98" i="60624"/>
  <c r="AA98" i="60624"/>
  <c r="H99" i="60624"/>
  <c r="K99" i="60624"/>
  <c r="M99" i="60624"/>
  <c r="N99" i="60624"/>
  <c r="O99" i="60624"/>
  <c r="Q99" i="60624"/>
  <c r="R99" i="60624"/>
  <c r="Z99" i="60624"/>
  <c r="AA99" i="60624"/>
  <c r="H100" i="60624"/>
  <c r="K100" i="60624"/>
  <c r="M100" i="60624"/>
  <c r="N100" i="60624"/>
  <c r="O100" i="60624"/>
  <c r="Q100" i="60624"/>
  <c r="R100" i="60624"/>
  <c r="Z100" i="60624"/>
  <c r="AA100" i="60624"/>
  <c r="H101" i="60624"/>
  <c r="K101" i="60624"/>
  <c r="M101" i="60624"/>
  <c r="N101" i="60624"/>
  <c r="O101" i="60624"/>
  <c r="Q101" i="60624"/>
  <c r="R101" i="60624"/>
  <c r="Z101" i="60624"/>
  <c r="AA101" i="60624"/>
  <c r="E102" i="60624"/>
  <c r="H102" i="60624"/>
  <c r="K102" i="60624"/>
  <c r="M102" i="60624"/>
  <c r="N102" i="60624"/>
  <c r="O102" i="60624"/>
  <c r="Q102" i="60624"/>
  <c r="R102" i="60624"/>
  <c r="Z102" i="60624"/>
  <c r="AA102" i="60624"/>
  <c r="E103" i="60624"/>
  <c r="H103" i="60624"/>
  <c r="K103" i="60624"/>
  <c r="M103" i="60624"/>
  <c r="N103" i="60624"/>
  <c r="O103" i="60624"/>
  <c r="Q103" i="60624"/>
  <c r="R103" i="60624"/>
  <c r="Z103" i="60624"/>
  <c r="AA103" i="60624"/>
  <c r="E104" i="60624"/>
  <c r="H104" i="60624"/>
  <c r="K104" i="60624"/>
  <c r="M104" i="60624"/>
  <c r="N104" i="60624"/>
  <c r="O104" i="60624"/>
  <c r="Q104" i="60624"/>
  <c r="R104" i="60624"/>
  <c r="Z104" i="60624"/>
  <c r="AA104" i="60624"/>
  <c r="H105" i="60624"/>
  <c r="K105" i="60624"/>
  <c r="M105" i="60624"/>
  <c r="N105" i="60624"/>
  <c r="O105" i="60624"/>
  <c r="Q105" i="60624"/>
  <c r="R105" i="60624"/>
  <c r="Z105" i="60624"/>
  <c r="AA105" i="60624"/>
  <c r="H106" i="60624"/>
  <c r="K106" i="60624"/>
  <c r="M106" i="60624"/>
  <c r="N106" i="60624"/>
  <c r="O106" i="60624"/>
  <c r="Q106" i="60624"/>
  <c r="R106" i="60624"/>
  <c r="Z106" i="60624"/>
  <c r="AA106" i="60624"/>
  <c r="E107" i="60624"/>
  <c r="H107" i="60624"/>
  <c r="K107" i="60624"/>
  <c r="M107" i="60624"/>
  <c r="N107" i="60624"/>
  <c r="O107" i="60624"/>
  <c r="Q107" i="60624"/>
  <c r="R107" i="60624"/>
  <c r="Z107" i="60624"/>
  <c r="AA107" i="60624"/>
  <c r="H108" i="60624"/>
  <c r="K108" i="60624"/>
  <c r="M108" i="60624"/>
  <c r="N108" i="60624"/>
  <c r="O108" i="60624"/>
  <c r="Q108" i="60624"/>
  <c r="R108" i="60624"/>
  <c r="Z108" i="60624"/>
  <c r="AA108" i="60624"/>
  <c r="H109" i="60624"/>
  <c r="K109" i="60624"/>
  <c r="M109" i="60624"/>
  <c r="N109" i="60624"/>
  <c r="O109" i="60624"/>
  <c r="Q109" i="60624"/>
  <c r="R109" i="60624"/>
  <c r="Z109" i="60624"/>
  <c r="AA109" i="60624"/>
  <c r="E110" i="60624"/>
  <c r="H110" i="60624"/>
  <c r="K110" i="60624"/>
  <c r="M110" i="60624"/>
  <c r="N110" i="60624"/>
  <c r="O110" i="60624"/>
  <c r="Q110" i="60624"/>
  <c r="R110" i="60624"/>
  <c r="Z110" i="60624"/>
  <c r="AA110" i="60624"/>
  <c r="E111" i="60624"/>
  <c r="H111" i="60624"/>
  <c r="K111" i="60624"/>
  <c r="M111" i="60624"/>
  <c r="N111" i="60624"/>
  <c r="O111" i="60624"/>
  <c r="Q111" i="60624"/>
  <c r="R111" i="60624"/>
  <c r="Z111" i="60624"/>
  <c r="AA111" i="60624"/>
  <c r="E112" i="60624"/>
  <c r="H112" i="60624"/>
  <c r="K112" i="60624"/>
  <c r="M112" i="60624"/>
  <c r="N112" i="60624"/>
  <c r="O112" i="60624"/>
  <c r="Q112" i="60624"/>
  <c r="R112" i="60624"/>
  <c r="Z112" i="60624"/>
  <c r="AA112" i="60624"/>
  <c r="H113" i="60624"/>
  <c r="K113" i="60624"/>
  <c r="M113" i="60624"/>
  <c r="N113" i="60624"/>
  <c r="O113" i="60624"/>
  <c r="Q113" i="60624"/>
  <c r="R113" i="60624"/>
  <c r="Z113" i="60624"/>
  <c r="AA113" i="60624"/>
  <c r="H114" i="60624"/>
  <c r="K114" i="60624"/>
  <c r="M114" i="60624"/>
  <c r="N114" i="60624"/>
  <c r="O114" i="60624"/>
  <c r="Q114" i="60624"/>
  <c r="R114" i="60624"/>
  <c r="Z114" i="60624"/>
  <c r="AA114" i="60624"/>
  <c r="E115" i="60624"/>
  <c r="H115" i="60624"/>
  <c r="K115" i="60624"/>
  <c r="M115" i="60624"/>
  <c r="N115" i="60624"/>
  <c r="O115" i="60624"/>
  <c r="Q115" i="60624"/>
  <c r="R115" i="60624"/>
  <c r="Z115" i="60624"/>
  <c r="AA115" i="60624"/>
  <c r="E116" i="60624"/>
  <c r="H116" i="60624"/>
  <c r="K116" i="60624"/>
  <c r="M116" i="60624"/>
  <c r="N116" i="60624"/>
  <c r="O116" i="60624"/>
  <c r="Q116" i="60624"/>
  <c r="R116" i="60624"/>
  <c r="Z116" i="60624"/>
  <c r="AA116" i="60624"/>
  <c r="H117" i="60624"/>
  <c r="K117" i="60624"/>
  <c r="M117" i="60624"/>
  <c r="N117" i="60624"/>
  <c r="O117" i="60624"/>
  <c r="Q117" i="60624"/>
  <c r="R117" i="60624"/>
  <c r="Z117" i="60624"/>
  <c r="AA117" i="60624"/>
  <c r="E118" i="60624"/>
  <c r="H118" i="60624"/>
  <c r="K118" i="60624"/>
  <c r="M118" i="60624"/>
  <c r="N118" i="60624"/>
  <c r="O118" i="60624"/>
  <c r="Q118" i="60624"/>
  <c r="R118" i="60624"/>
  <c r="Z118" i="60624"/>
  <c r="AA118" i="60624"/>
  <c r="B119" i="60624"/>
  <c r="H119" i="60624"/>
  <c r="K119" i="60624"/>
  <c r="M119" i="60624"/>
  <c r="N119" i="60624"/>
  <c r="O119" i="60624"/>
  <c r="Q119" i="60624"/>
  <c r="R119" i="60624"/>
  <c r="Z119" i="60624"/>
  <c r="AA119" i="60624"/>
  <c r="H120" i="60624"/>
  <c r="K120" i="60624"/>
  <c r="M120" i="60624"/>
  <c r="N120" i="60624"/>
  <c r="O120" i="60624"/>
  <c r="Q120" i="60624"/>
  <c r="R120" i="60624"/>
  <c r="Z120" i="60624"/>
  <c r="AA120" i="60624"/>
  <c r="H121" i="60624"/>
  <c r="K121" i="60624"/>
  <c r="M121" i="60624"/>
  <c r="N121" i="60624"/>
  <c r="O121" i="60624"/>
  <c r="Q121" i="60624"/>
  <c r="R121" i="60624"/>
  <c r="Z121" i="60624"/>
  <c r="AA121" i="60624"/>
  <c r="H122" i="60624"/>
  <c r="K122" i="60624"/>
  <c r="M122" i="60624"/>
  <c r="N122" i="60624"/>
  <c r="O122" i="60624"/>
  <c r="Q122" i="60624"/>
  <c r="R122" i="60624"/>
  <c r="Z122" i="60624"/>
  <c r="AA122" i="60624"/>
  <c r="H123" i="60624"/>
  <c r="K123" i="60624"/>
  <c r="M123" i="60624"/>
  <c r="N123" i="60624"/>
  <c r="O123" i="60624"/>
  <c r="Q123" i="60624"/>
  <c r="R123" i="60624"/>
  <c r="Z123" i="60624"/>
  <c r="AA123" i="60624"/>
  <c r="E124" i="60624"/>
  <c r="H124" i="60624"/>
  <c r="K124" i="60624"/>
  <c r="M124" i="60624"/>
  <c r="N124" i="60624"/>
  <c r="O124" i="60624"/>
  <c r="Q124" i="60624"/>
  <c r="R124" i="60624"/>
  <c r="Z124" i="60624"/>
  <c r="AA124" i="60624"/>
  <c r="E125" i="60624"/>
  <c r="H125" i="60624"/>
  <c r="K125" i="60624"/>
  <c r="M125" i="60624"/>
  <c r="N125" i="60624"/>
  <c r="O125" i="60624"/>
  <c r="Q125" i="60624"/>
  <c r="R125" i="60624"/>
  <c r="Z125" i="60624"/>
  <c r="AA125" i="60624"/>
  <c r="H126" i="60624"/>
  <c r="K126" i="60624"/>
  <c r="M126" i="60624"/>
  <c r="N126" i="60624"/>
  <c r="O126" i="60624"/>
  <c r="Q126" i="60624"/>
  <c r="R126" i="60624"/>
  <c r="Z126" i="60624"/>
  <c r="AA126" i="60624"/>
  <c r="H127" i="60624"/>
  <c r="K127" i="60624"/>
  <c r="M127" i="60624"/>
  <c r="N127" i="60624"/>
  <c r="O127" i="60624"/>
  <c r="Q127" i="60624"/>
  <c r="R127" i="60624"/>
  <c r="Z127" i="60624"/>
  <c r="AA127" i="60624"/>
  <c r="H128" i="60624"/>
  <c r="K128" i="60624"/>
  <c r="M128" i="60624"/>
  <c r="N128" i="60624"/>
  <c r="O128" i="60624"/>
  <c r="Q128" i="60624"/>
  <c r="R128" i="60624"/>
  <c r="Z128" i="60624"/>
  <c r="AA128" i="60624"/>
  <c r="E129" i="60624"/>
  <c r="H129" i="60624"/>
  <c r="K129" i="60624"/>
  <c r="M129" i="60624"/>
  <c r="N129" i="60624"/>
  <c r="O129" i="60624"/>
  <c r="Q129" i="60624"/>
  <c r="R129" i="60624"/>
  <c r="Z129" i="60624"/>
  <c r="AA129" i="60624"/>
  <c r="H130" i="60624"/>
  <c r="K130" i="60624"/>
  <c r="M130" i="60624"/>
  <c r="N130" i="60624"/>
  <c r="O130" i="60624"/>
  <c r="Q130" i="60624"/>
  <c r="R130" i="60624"/>
  <c r="Z130" i="60624"/>
  <c r="AA130" i="60624"/>
  <c r="H131" i="60624"/>
  <c r="K131" i="60624"/>
  <c r="M131" i="60624"/>
  <c r="N131" i="60624"/>
  <c r="O131" i="60624"/>
  <c r="Q131" i="60624"/>
  <c r="R131" i="60624"/>
  <c r="Z131" i="60624"/>
  <c r="AA131" i="60624"/>
  <c r="E132" i="60624"/>
  <c r="H132" i="60624"/>
  <c r="K132" i="60624"/>
  <c r="M132" i="60624"/>
  <c r="N132" i="60624"/>
  <c r="O132" i="60624"/>
  <c r="Q132" i="60624"/>
  <c r="R132" i="60624"/>
  <c r="Z132" i="60624"/>
  <c r="AA132" i="60624"/>
  <c r="E133" i="60624"/>
  <c r="H133" i="60624"/>
  <c r="K133" i="60624"/>
  <c r="M133" i="60624"/>
  <c r="N133" i="60624"/>
  <c r="O133" i="60624"/>
  <c r="Q133" i="60624"/>
  <c r="R133" i="60624"/>
  <c r="Z133" i="60624"/>
  <c r="AA133" i="60624"/>
  <c r="H134" i="60624"/>
  <c r="K134" i="60624"/>
  <c r="M134" i="60624"/>
  <c r="N134" i="60624"/>
  <c r="O134" i="60624"/>
  <c r="Q134" i="60624"/>
  <c r="R134" i="60624"/>
  <c r="Z134" i="60624"/>
  <c r="AA134" i="60624"/>
  <c r="H135" i="60624"/>
  <c r="K135" i="60624"/>
  <c r="M135" i="60624"/>
  <c r="N135" i="60624"/>
  <c r="O135" i="60624"/>
  <c r="Q135" i="60624"/>
  <c r="R135" i="60624"/>
  <c r="Z135" i="60624"/>
  <c r="AA135" i="60624"/>
  <c r="H136" i="60624"/>
  <c r="K136" i="60624"/>
  <c r="M136" i="60624"/>
  <c r="N136" i="60624"/>
  <c r="O136" i="60624"/>
  <c r="Q136" i="60624"/>
  <c r="R136" i="60624"/>
  <c r="Z136" i="60624"/>
  <c r="AA136" i="60624"/>
  <c r="E137" i="60624"/>
  <c r="H137" i="60624"/>
  <c r="K137" i="60624"/>
  <c r="M137" i="60624"/>
  <c r="N137" i="60624"/>
  <c r="O137" i="60624"/>
  <c r="Q137" i="60624"/>
  <c r="R137" i="60624"/>
  <c r="Z137" i="60624"/>
  <c r="AA137" i="60624"/>
  <c r="B138" i="60624"/>
  <c r="H138" i="60624"/>
  <c r="K138" i="60624"/>
  <c r="M138" i="60624"/>
  <c r="N138" i="60624"/>
  <c r="O138" i="60624"/>
  <c r="Q138" i="60624"/>
  <c r="R138" i="60624"/>
  <c r="Z138" i="60624"/>
  <c r="AA138" i="60624"/>
  <c r="H139" i="60624"/>
  <c r="K139" i="60624"/>
  <c r="M139" i="60624"/>
  <c r="N139" i="60624"/>
  <c r="O139" i="60624"/>
  <c r="Q139" i="60624"/>
  <c r="R139" i="60624"/>
  <c r="Z139" i="60624"/>
  <c r="AA139" i="60624"/>
  <c r="E140" i="60624"/>
  <c r="H140" i="60624"/>
  <c r="K140" i="60624"/>
  <c r="M140" i="60624"/>
  <c r="N140" i="60624"/>
  <c r="O140" i="60624"/>
  <c r="Q140" i="60624"/>
  <c r="R140" i="60624"/>
  <c r="Z140" i="60624"/>
  <c r="AA140" i="60624"/>
  <c r="H141" i="60624"/>
  <c r="K141" i="60624"/>
  <c r="M141" i="60624"/>
  <c r="N141" i="60624"/>
  <c r="O141" i="60624"/>
  <c r="Q141" i="60624"/>
  <c r="R141" i="60624"/>
  <c r="Z141" i="60624"/>
  <c r="AA141" i="60624"/>
  <c r="H142" i="60624"/>
  <c r="K142" i="60624"/>
  <c r="M142" i="60624"/>
  <c r="N142" i="60624"/>
  <c r="O142" i="60624"/>
  <c r="Q142" i="60624"/>
  <c r="R142" i="60624"/>
  <c r="Z142" i="60624"/>
  <c r="AA142" i="60624"/>
  <c r="E143" i="60624"/>
  <c r="H143" i="60624"/>
  <c r="K143" i="60624"/>
  <c r="M143" i="60624"/>
  <c r="N143" i="60624"/>
  <c r="O143" i="60624"/>
  <c r="Q143" i="60624"/>
  <c r="R143" i="60624"/>
  <c r="Z143" i="60624"/>
  <c r="AA143" i="60624"/>
  <c r="H144" i="60624"/>
  <c r="K144" i="60624"/>
  <c r="M144" i="60624"/>
  <c r="N144" i="60624"/>
  <c r="O144" i="60624"/>
  <c r="Q144" i="60624"/>
  <c r="R144" i="60624"/>
  <c r="Z144" i="60624"/>
  <c r="AA144" i="60624"/>
  <c r="H145" i="60624"/>
  <c r="K145" i="60624"/>
  <c r="M145" i="60624"/>
  <c r="N145" i="60624"/>
  <c r="O145" i="60624"/>
  <c r="Q145" i="60624"/>
  <c r="R145" i="60624"/>
  <c r="Z145" i="60624"/>
  <c r="AA145" i="60624"/>
  <c r="H146" i="60624"/>
  <c r="K146" i="60624"/>
  <c r="M146" i="60624"/>
  <c r="N146" i="60624"/>
  <c r="O146" i="60624"/>
  <c r="Q146" i="60624"/>
  <c r="R146" i="60624"/>
  <c r="Z146" i="60624"/>
  <c r="AA146" i="60624"/>
  <c r="H147" i="60624"/>
  <c r="K147" i="60624"/>
  <c r="M147" i="60624"/>
  <c r="N147" i="60624"/>
  <c r="O147" i="60624"/>
  <c r="Q147" i="60624"/>
  <c r="R147" i="60624"/>
  <c r="Z147" i="60624"/>
  <c r="AA147" i="60624"/>
  <c r="H148" i="60624"/>
  <c r="K148" i="60624"/>
  <c r="M148" i="60624"/>
  <c r="N148" i="60624"/>
  <c r="O148" i="60624"/>
  <c r="Q148" i="60624"/>
  <c r="R148" i="60624"/>
  <c r="Z148" i="60624"/>
  <c r="AA148" i="60624"/>
  <c r="H149" i="60624"/>
  <c r="K149" i="60624"/>
  <c r="M149" i="60624"/>
  <c r="N149" i="60624"/>
  <c r="O149" i="60624"/>
  <c r="Q149" i="60624"/>
  <c r="R149" i="60624"/>
  <c r="Z149" i="60624"/>
  <c r="AA149" i="60624"/>
  <c r="H150" i="60624"/>
  <c r="K150" i="60624"/>
  <c r="M150" i="60624"/>
  <c r="N150" i="60624"/>
  <c r="O150" i="60624"/>
  <c r="Q150" i="60624"/>
  <c r="R150" i="60624"/>
  <c r="Z150" i="60624"/>
  <c r="AA150" i="60624"/>
  <c r="H151" i="60624"/>
  <c r="K151" i="60624"/>
  <c r="M151" i="60624"/>
  <c r="N151" i="60624"/>
  <c r="O151" i="60624"/>
  <c r="Q151" i="60624"/>
  <c r="R151" i="60624"/>
  <c r="Z151" i="60624"/>
  <c r="AA151" i="60624"/>
  <c r="E152" i="60624"/>
  <c r="H152" i="60624"/>
  <c r="K152" i="60624"/>
  <c r="M152" i="60624"/>
  <c r="N152" i="60624"/>
  <c r="O152" i="60624"/>
  <c r="Q152" i="60624"/>
  <c r="R152" i="60624"/>
  <c r="Z152" i="60624"/>
  <c r="AA152" i="60624"/>
  <c r="H153" i="60624"/>
  <c r="K153" i="60624"/>
  <c r="M153" i="60624"/>
  <c r="N153" i="60624"/>
  <c r="O153" i="60624"/>
  <c r="Q153" i="60624"/>
  <c r="R153" i="60624"/>
  <c r="Z153" i="60624"/>
  <c r="AA153" i="60624"/>
  <c r="B154" i="60624"/>
  <c r="E154" i="60624"/>
  <c r="H154" i="60624"/>
  <c r="K154" i="60624"/>
  <c r="M154" i="60624"/>
  <c r="N154" i="60624"/>
  <c r="O154" i="60624"/>
  <c r="Q154" i="60624"/>
  <c r="R154" i="60624"/>
  <c r="Z154" i="60624"/>
  <c r="AA154" i="60624"/>
  <c r="B155" i="60624"/>
  <c r="E155" i="60624"/>
  <c r="H155" i="60624"/>
  <c r="K155" i="60624"/>
  <c r="M155" i="60624"/>
  <c r="N155" i="60624"/>
  <c r="O155" i="60624"/>
  <c r="Q155" i="60624"/>
  <c r="R155" i="60624"/>
  <c r="Z155" i="60624"/>
  <c r="AA155" i="60624"/>
  <c r="E156" i="60624"/>
  <c r="H156" i="60624"/>
  <c r="K156" i="60624"/>
  <c r="M156" i="60624"/>
  <c r="N156" i="60624"/>
  <c r="O156" i="60624"/>
  <c r="Q156" i="60624"/>
  <c r="R156" i="60624"/>
  <c r="Z156" i="60624"/>
  <c r="AA156" i="60624"/>
  <c r="E157" i="60624"/>
  <c r="H157" i="60624"/>
  <c r="K157" i="60624"/>
  <c r="M157" i="60624"/>
  <c r="N157" i="60624"/>
  <c r="O157" i="60624"/>
  <c r="Q157" i="60624"/>
  <c r="R157" i="60624"/>
  <c r="Z157" i="60624"/>
  <c r="AA157" i="60624"/>
  <c r="H158" i="60624"/>
  <c r="K158" i="60624"/>
  <c r="M158" i="60624"/>
  <c r="N158" i="60624"/>
  <c r="O158" i="60624"/>
  <c r="Q158" i="60624"/>
  <c r="R158" i="60624"/>
  <c r="Z158" i="60624"/>
  <c r="AA158" i="60624"/>
  <c r="H159" i="60624"/>
  <c r="K159" i="60624"/>
  <c r="M159" i="60624"/>
  <c r="N159" i="60624"/>
  <c r="O159" i="60624"/>
  <c r="Q159" i="60624"/>
  <c r="R159" i="60624"/>
  <c r="Z159" i="60624"/>
  <c r="AA159" i="60624"/>
  <c r="H160" i="60624"/>
  <c r="K160" i="60624"/>
  <c r="M160" i="60624"/>
  <c r="N160" i="60624"/>
  <c r="O160" i="60624"/>
  <c r="Q160" i="60624"/>
  <c r="R160" i="60624"/>
  <c r="Z160" i="60624"/>
  <c r="AA160" i="60624"/>
  <c r="B161" i="60624"/>
  <c r="H161" i="60624"/>
  <c r="K161" i="60624"/>
  <c r="M161" i="60624"/>
  <c r="N161" i="60624"/>
  <c r="O161" i="60624"/>
  <c r="Q161" i="60624"/>
  <c r="R161" i="60624"/>
  <c r="Z161" i="60624"/>
  <c r="AA161" i="60624"/>
  <c r="H162" i="60624"/>
  <c r="K162" i="60624"/>
  <c r="M162" i="60624"/>
  <c r="N162" i="60624"/>
  <c r="O162" i="60624"/>
  <c r="Q162" i="60624"/>
  <c r="R162" i="60624"/>
  <c r="Z162" i="60624"/>
  <c r="AA162" i="60624"/>
  <c r="H163" i="60624"/>
  <c r="K163" i="60624"/>
  <c r="M163" i="60624"/>
  <c r="N163" i="60624"/>
  <c r="O163" i="60624"/>
  <c r="Q163" i="60624"/>
  <c r="R163" i="60624"/>
  <c r="Z163" i="60624"/>
  <c r="AA163" i="60624"/>
  <c r="E164" i="60624"/>
  <c r="H164" i="60624"/>
  <c r="K164" i="60624"/>
  <c r="M164" i="60624"/>
  <c r="N164" i="60624"/>
  <c r="O164" i="60624"/>
  <c r="Q164" i="60624"/>
  <c r="R164" i="60624"/>
  <c r="Z164" i="60624"/>
  <c r="AA164" i="60624"/>
  <c r="E165" i="60624"/>
  <c r="H165" i="60624"/>
  <c r="K165" i="60624"/>
  <c r="M165" i="60624"/>
  <c r="N165" i="60624"/>
  <c r="O165" i="60624"/>
  <c r="Q165" i="60624"/>
  <c r="R165" i="60624"/>
  <c r="Z165" i="60624"/>
  <c r="AA165" i="60624"/>
  <c r="H166" i="60624"/>
  <c r="K166" i="60624"/>
  <c r="M166" i="60624"/>
  <c r="N166" i="60624"/>
  <c r="O166" i="60624"/>
  <c r="Q166" i="60624"/>
  <c r="R166" i="60624"/>
  <c r="Z166" i="60624"/>
  <c r="AA166" i="60624"/>
  <c r="H167" i="60624"/>
  <c r="K167" i="60624"/>
  <c r="M167" i="60624"/>
  <c r="N167" i="60624"/>
  <c r="O167" i="60624"/>
  <c r="Q167" i="60624"/>
  <c r="R167" i="60624"/>
  <c r="Z167" i="60624"/>
  <c r="AA167" i="60624"/>
  <c r="H168" i="60624"/>
  <c r="K168" i="60624"/>
  <c r="M168" i="60624"/>
  <c r="N168" i="60624"/>
  <c r="O168" i="60624"/>
  <c r="Q168" i="60624"/>
  <c r="R168" i="60624"/>
  <c r="Z168" i="60624"/>
  <c r="AA168" i="60624"/>
  <c r="H169" i="60624"/>
  <c r="K169" i="60624"/>
  <c r="M169" i="60624"/>
  <c r="N169" i="60624"/>
  <c r="O169" i="60624"/>
  <c r="Q169" i="60624"/>
  <c r="R169" i="60624"/>
  <c r="Z169" i="60624"/>
  <c r="AA169" i="60624"/>
  <c r="E170" i="60624"/>
  <c r="H170" i="60624"/>
  <c r="K170" i="60624"/>
  <c r="M170" i="60624"/>
  <c r="N170" i="60624"/>
  <c r="O170" i="60624"/>
  <c r="Q170" i="60624"/>
  <c r="R170" i="60624"/>
  <c r="Z170" i="60624"/>
  <c r="AA170" i="60624"/>
  <c r="E171" i="60624"/>
  <c r="H171" i="60624"/>
  <c r="K171" i="60624"/>
  <c r="M171" i="60624"/>
  <c r="N171" i="60624"/>
  <c r="O171" i="60624"/>
  <c r="Q171" i="60624"/>
  <c r="R171" i="60624"/>
  <c r="Z171" i="60624"/>
  <c r="AA171" i="60624"/>
  <c r="E172" i="60624"/>
  <c r="H172" i="60624"/>
  <c r="K172" i="60624"/>
  <c r="M172" i="60624"/>
  <c r="N172" i="60624"/>
  <c r="O172" i="60624"/>
  <c r="Q172" i="60624"/>
  <c r="R172" i="60624"/>
  <c r="Z172" i="60624"/>
  <c r="AA172" i="60624"/>
  <c r="E173" i="60624"/>
  <c r="H173" i="60624"/>
  <c r="K173" i="60624"/>
  <c r="M173" i="60624"/>
  <c r="N173" i="60624"/>
  <c r="O173" i="60624"/>
  <c r="Q173" i="60624"/>
  <c r="R173" i="60624"/>
  <c r="Z173" i="60624"/>
  <c r="AA173" i="60624"/>
  <c r="E174" i="60624"/>
  <c r="H174" i="60624"/>
  <c r="K174" i="60624"/>
  <c r="M174" i="60624"/>
  <c r="N174" i="60624"/>
  <c r="O174" i="60624"/>
  <c r="Q174" i="60624"/>
  <c r="R174" i="60624"/>
  <c r="Z174" i="60624"/>
  <c r="AA174" i="60624"/>
  <c r="B175" i="60624"/>
  <c r="H175" i="60624"/>
  <c r="K175" i="60624"/>
  <c r="M175" i="60624"/>
  <c r="N175" i="60624"/>
  <c r="O175" i="60624"/>
  <c r="Q175" i="60624"/>
  <c r="R175" i="60624"/>
  <c r="Z175" i="60624"/>
  <c r="AA175" i="60624"/>
  <c r="H176" i="60624"/>
  <c r="K176" i="60624"/>
  <c r="M176" i="60624"/>
  <c r="N176" i="60624"/>
  <c r="O176" i="60624"/>
  <c r="Q176" i="60624"/>
  <c r="R176" i="60624"/>
  <c r="Z176" i="60624"/>
  <c r="AA176" i="60624"/>
  <c r="E177" i="60624"/>
  <c r="H177" i="60624"/>
  <c r="K177" i="60624"/>
  <c r="M177" i="60624"/>
  <c r="N177" i="60624"/>
  <c r="O177" i="60624"/>
  <c r="Q177" i="60624"/>
  <c r="R177" i="60624"/>
  <c r="Z177" i="60624"/>
  <c r="AA177" i="60624"/>
  <c r="E178" i="60624"/>
  <c r="H178" i="60624"/>
  <c r="K178" i="60624"/>
  <c r="M178" i="60624"/>
  <c r="N178" i="60624"/>
  <c r="O178" i="60624"/>
  <c r="Q178" i="60624"/>
  <c r="R178" i="60624"/>
  <c r="Z178" i="60624"/>
  <c r="AA178" i="60624"/>
  <c r="E179" i="60624"/>
  <c r="H179" i="60624"/>
  <c r="K179" i="60624"/>
  <c r="M179" i="60624"/>
  <c r="N179" i="60624"/>
  <c r="O179" i="60624"/>
  <c r="Q179" i="60624"/>
  <c r="R179" i="60624"/>
  <c r="Z179" i="60624"/>
  <c r="AA179" i="60624"/>
  <c r="E180" i="60624"/>
  <c r="H180" i="60624"/>
  <c r="K180" i="60624"/>
  <c r="M180" i="60624"/>
  <c r="N180" i="60624"/>
  <c r="O180" i="60624"/>
  <c r="Q180" i="60624"/>
  <c r="R180" i="60624"/>
  <c r="Z180" i="60624"/>
  <c r="AA180" i="60624"/>
  <c r="E181" i="60624"/>
  <c r="H181" i="60624"/>
  <c r="K181" i="60624"/>
  <c r="M181" i="60624"/>
  <c r="N181" i="60624"/>
  <c r="O181" i="60624"/>
  <c r="Q181" i="60624"/>
  <c r="R181" i="60624"/>
  <c r="Z181" i="60624"/>
  <c r="AA181" i="60624"/>
  <c r="H182" i="60624"/>
  <c r="K182" i="60624"/>
  <c r="M182" i="60624"/>
  <c r="N182" i="60624"/>
  <c r="O182" i="60624"/>
  <c r="Q182" i="60624"/>
  <c r="R182" i="60624"/>
  <c r="Z182" i="60624"/>
  <c r="AA182" i="60624"/>
  <c r="H183" i="60624"/>
  <c r="K183" i="60624"/>
  <c r="M183" i="60624"/>
  <c r="N183" i="60624"/>
  <c r="O183" i="60624"/>
  <c r="Q183" i="60624"/>
  <c r="R183" i="60624"/>
  <c r="Z183" i="60624"/>
  <c r="AA183" i="60624"/>
  <c r="H184" i="60624"/>
  <c r="K184" i="60624"/>
  <c r="M184" i="60624"/>
  <c r="N184" i="60624"/>
  <c r="O184" i="60624"/>
  <c r="Q184" i="60624"/>
  <c r="R184" i="60624"/>
  <c r="Z184" i="60624"/>
  <c r="AA184" i="60624"/>
  <c r="E185" i="60624"/>
  <c r="H185" i="60624"/>
  <c r="K185" i="60624"/>
  <c r="M185" i="60624"/>
  <c r="N185" i="60624"/>
  <c r="O185" i="60624"/>
  <c r="Q185" i="60624"/>
  <c r="R185" i="60624"/>
  <c r="Z185" i="60624"/>
  <c r="AA185" i="60624"/>
  <c r="H186" i="60624"/>
  <c r="K186" i="60624"/>
  <c r="M186" i="60624"/>
  <c r="N186" i="60624"/>
  <c r="O186" i="60624"/>
  <c r="Q186" i="60624"/>
  <c r="R186" i="60624"/>
  <c r="Z186" i="60624"/>
  <c r="AA186" i="60624"/>
  <c r="H187" i="60624"/>
  <c r="K187" i="60624"/>
  <c r="M187" i="60624"/>
  <c r="N187" i="60624"/>
  <c r="O187" i="60624"/>
  <c r="Q187" i="60624"/>
  <c r="R187" i="60624"/>
  <c r="Z187" i="60624"/>
  <c r="AA187" i="60624"/>
  <c r="H188" i="60624"/>
  <c r="K188" i="60624"/>
  <c r="M188" i="60624"/>
  <c r="N188" i="60624"/>
  <c r="O188" i="60624"/>
  <c r="Q188" i="60624"/>
  <c r="R188" i="60624"/>
  <c r="Z188" i="60624"/>
  <c r="AA188" i="60624"/>
  <c r="H189" i="60624"/>
  <c r="K189" i="60624"/>
  <c r="M189" i="60624"/>
  <c r="N189" i="60624"/>
  <c r="O189" i="60624"/>
  <c r="Q189" i="60624"/>
  <c r="R189" i="60624"/>
  <c r="Z189" i="60624"/>
  <c r="AA189" i="60624"/>
  <c r="H190" i="60624"/>
  <c r="K190" i="60624"/>
  <c r="M190" i="60624"/>
  <c r="N190" i="60624"/>
  <c r="O190" i="60624"/>
  <c r="Q190" i="60624"/>
  <c r="R190" i="60624"/>
  <c r="Z190" i="60624"/>
  <c r="AA190" i="60624"/>
  <c r="E191" i="60624"/>
  <c r="H191" i="60624"/>
  <c r="K191" i="60624"/>
  <c r="M191" i="60624"/>
  <c r="N191" i="60624"/>
  <c r="O191" i="60624"/>
  <c r="Q191" i="60624"/>
  <c r="R191" i="60624"/>
  <c r="Z191" i="60624"/>
  <c r="AA191" i="60624"/>
  <c r="B192" i="60624"/>
  <c r="H192" i="60624"/>
  <c r="K192" i="60624"/>
  <c r="M192" i="60624"/>
  <c r="N192" i="60624"/>
  <c r="O192" i="60624"/>
  <c r="Q192" i="60624"/>
  <c r="R192" i="60624"/>
  <c r="Z192" i="60624"/>
  <c r="AA192" i="60624"/>
  <c r="E193" i="60624"/>
  <c r="H193" i="60624"/>
  <c r="K193" i="60624"/>
  <c r="M193" i="60624"/>
  <c r="N193" i="60624"/>
  <c r="O193" i="60624"/>
  <c r="Q193" i="60624"/>
  <c r="R193" i="60624"/>
  <c r="Z193" i="60624"/>
  <c r="AA193" i="60624"/>
  <c r="E194" i="60624"/>
  <c r="H194" i="60624"/>
  <c r="K194" i="60624"/>
  <c r="M194" i="60624"/>
  <c r="N194" i="60624"/>
  <c r="O194" i="60624"/>
  <c r="Q194" i="60624"/>
  <c r="R194" i="60624"/>
  <c r="Z194" i="60624"/>
  <c r="AA194" i="60624"/>
  <c r="E195" i="60624"/>
  <c r="H195" i="60624"/>
  <c r="K195" i="60624"/>
  <c r="M195" i="60624"/>
  <c r="N195" i="60624"/>
  <c r="O195" i="60624"/>
  <c r="Q195" i="60624"/>
  <c r="R195" i="60624"/>
  <c r="Z195" i="60624"/>
  <c r="AA195" i="60624"/>
  <c r="H196" i="60624"/>
  <c r="K196" i="60624"/>
  <c r="M196" i="60624"/>
  <c r="N196" i="60624"/>
  <c r="O196" i="60624"/>
  <c r="Q196" i="60624"/>
  <c r="R196" i="60624"/>
  <c r="Z196" i="60624"/>
  <c r="AA196" i="60624"/>
  <c r="H197" i="60624"/>
  <c r="K197" i="60624"/>
  <c r="M197" i="60624"/>
  <c r="N197" i="60624"/>
  <c r="O197" i="60624"/>
  <c r="Q197" i="60624"/>
  <c r="R197" i="60624"/>
  <c r="Z197" i="60624"/>
  <c r="AA197" i="60624"/>
  <c r="E198" i="60624"/>
  <c r="H198" i="60624"/>
  <c r="K198" i="60624"/>
  <c r="M198" i="60624"/>
  <c r="N198" i="60624"/>
  <c r="O198" i="60624"/>
  <c r="Q198" i="60624"/>
  <c r="R198" i="60624"/>
  <c r="Z198" i="60624"/>
  <c r="AA198" i="60624"/>
  <c r="E199" i="60624"/>
  <c r="H199" i="60624"/>
  <c r="K199" i="60624"/>
  <c r="M199" i="60624"/>
  <c r="N199" i="60624"/>
  <c r="O199" i="60624"/>
  <c r="Q199" i="60624"/>
  <c r="R199" i="60624"/>
  <c r="Z199" i="60624"/>
  <c r="AA199" i="60624"/>
  <c r="E200" i="60624"/>
  <c r="H200" i="60624"/>
  <c r="K200" i="60624"/>
  <c r="M200" i="60624"/>
  <c r="N200" i="60624"/>
  <c r="O200" i="60624"/>
  <c r="Q200" i="60624"/>
  <c r="R200" i="60624"/>
  <c r="Z200" i="60624"/>
  <c r="AA200" i="60624"/>
  <c r="E201" i="60624"/>
  <c r="H201" i="60624"/>
  <c r="K201" i="60624"/>
  <c r="M201" i="60624"/>
  <c r="N201" i="60624"/>
  <c r="O201" i="60624"/>
  <c r="Q201" i="60624"/>
  <c r="R201" i="60624"/>
  <c r="Z201" i="60624"/>
  <c r="AA201" i="60624"/>
  <c r="E202" i="60624"/>
  <c r="H202" i="60624"/>
  <c r="K202" i="60624"/>
  <c r="M202" i="60624"/>
  <c r="N202" i="60624"/>
  <c r="O202" i="60624"/>
  <c r="Q202" i="60624"/>
  <c r="R202" i="60624"/>
  <c r="Z202" i="60624"/>
  <c r="AA202" i="60624"/>
  <c r="H203" i="60624"/>
  <c r="K203" i="60624"/>
  <c r="M203" i="60624"/>
  <c r="N203" i="60624"/>
  <c r="O203" i="60624"/>
  <c r="Q203" i="60624"/>
  <c r="R203" i="60624"/>
  <c r="Z203" i="60624"/>
  <c r="AA203" i="60624"/>
  <c r="H204" i="60624"/>
  <c r="K204" i="60624"/>
  <c r="M204" i="60624"/>
  <c r="N204" i="60624"/>
  <c r="O204" i="60624"/>
  <c r="Q204" i="60624"/>
  <c r="R204" i="60624"/>
  <c r="Z204" i="60624"/>
  <c r="AA204" i="60624"/>
  <c r="E205" i="60624"/>
  <c r="H205" i="60624"/>
  <c r="K205" i="60624"/>
  <c r="M205" i="60624"/>
  <c r="N205" i="60624"/>
  <c r="O205" i="60624"/>
  <c r="Q205" i="60624"/>
  <c r="R205" i="60624"/>
  <c r="Z205" i="60624"/>
  <c r="AA205" i="60624"/>
  <c r="B206" i="60624"/>
  <c r="E206" i="60624"/>
  <c r="H206" i="60624"/>
  <c r="K206" i="60624"/>
  <c r="M206" i="60624"/>
  <c r="N206" i="60624"/>
  <c r="O206" i="60624"/>
  <c r="Q206" i="60624"/>
  <c r="R206" i="60624"/>
  <c r="Z206" i="60624"/>
  <c r="AA206" i="60624"/>
  <c r="E207" i="60624"/>
  <c r="H207" i="60624"/>
  <c r="K207" i="60624"/>
  <c r="M207" i="60624"/>
  <c r="N207" i="60624"/>
  <c r="O207" i="60624"/>
  <c r="Q207" i="60624"/>
  <c r="R207" i="60624"/>
  <c r="Z207" i="60624"/>
  <c r="AA207" i="60624"/>
  <c r="E208" i="60624"/>
  <c r="H208" i="60624"/>
  <c r="K208" i="60624"/>
  <c r="M208" i="60624"/>
  <c r="N208" i="60624"/>
  <c r="O208" i="60624"/>
  <c r="Q208" i="60624"/>
  <c r="R208" i="60624"/>
  <c r="Z208" i="60624"/>
  <c r="AA208" i="60624"/>
  <c r="E209" i="60624"/>
  <c r="H209" i="60624"/>
  <c r="K209" i="60624"/>
  <c r="M209" i="60624"/>
  <c r="N209" i="60624"/>
  <c r="O209" i="60624"/>
  <c r="Q209" i="60624"/>
  <c r="R209" i="60624"/>
  <c r="Z209" i="60624"/>
  <c r="AA209" i="60624"/>
  <c r="H210" i="60624"/>
  <c r="K210" i="60624"/>
  <c r="M210" i="60624"/>
  <c r="N210" i="60624"/>
  <c r="O210" i="60624"/>
  <c r="Q210" i="60624"/>
  <c r="R210" i="60624"/>
  <c r="Z210" i="60624"/>
  <c r="AA210" i="60624"/>
  <c r="H211" i="60624"/>
  <c r="K211" i="60624"/>
  <c r="M211" i="60624"/>
  <c r="N211" i="60624"/>
  <c r="O211" i="60624"/>
  <c r="Q211" i="60624"/>
  <c r="R211" i="60624"/>
  <c r="Z211" i="60624"/>
  <c r="AA211" i="60624"/>
  <c r="E212" i="60624"/>
  <c r="H212" i="60624"/>
  <c r="K212" i="60624"/>
  <c r="M212" i="60624"/>
  <c r="N212" i="60624"/>
  <c r="O212" i="60624"/>
  <c r="Q212" i="60624"/>
  <c r="R212" i="60624"/>
  <c r="Z212" i="60624"/>
  <c r="AA212" i="60624"/>
  <c r="E213" i="60624"/>
  <c r="H213" i="60624"/>
  <c r="K213" i="60624"/>
  <c r="M213" i="60624"/>
  <c r="N213" i="60624"/>
  <c r="O213" i="60624"/>
  <c r="Q213" i="60624"/>
  <c r="R213" i="60624"/>
  <c r="Z213" i="60624"/>
  <c r="AA213" i="60624"/>
  <c r="B214" i="60624"/>
  <c r="E214" i="60624"/>
  <c r="H214" i="60624"/>
  <c r="K214" i="60624"/>
  <c r="M214" i="60624"/>
  <c r="N214" i="60624"/>
  <c r="O214" i="60624"/>
  <c r="Q214" i="60624"/>
  <c r="R214" i="60624"/>
  <c r="Z214" i="60624"/>
  <c r="AA214" i="60624"/>
  <c r="E215" i="60624"/>
  <c r="H215" i="60624"/>
  <c r="K215" i="60624"/>
  <c r="M215" i="60624"/>
  <c r="N215" i="60624"/>
  <c r="O215" i="60624"/>
  <c r="Q215" i="60624"/>
  <c r="R215" i="60624"/>
  <c r="Z215" i="60624"/>
  <c r="AA215" i="60624"/>
  <c r="E216" i="60624"/>
  <c r="H216" i="60624"/>
  <c r="K216" i="60624"/>
  <c r="M216" i="60624"/>
  <c r="N216" i="60624"/>
  <c r="O216" i="60624"/>
  <c r="Q216" i="60624"/>
  <c r="R216" i="60624"/>
  <c r="Z216" i="60624"/>
  <c r="AA216" i="60624"/>
  <c r="E217" i="60624"/>
  <c r="H217" i="60624"/>
  <c r="K217" i="60624"/>
  <c r="M217" i="60624"/>
  <c r="N217" i="60624"/>
  <c r="O217" i="60624"/>
  <c r="Q217" i="60624"/>
  <c r="R217" i="60624"/>
  <c r="Z217" i="60624"/>
  <c r="AA217" i="60624"/>
  <c r="E218" i="60624"/>
  <c r="H218" i="60624"/>
  <c r="K218" i="60624"/>
  <c r="M218" i="60624"/>
  <c r="N218" i="60624"/>
  <c r="O218" i="60624"/>
  <c r="Q218" i="60624"/>
  <c r="R218" i="60624"/>
  <c r="Z218" i="60624"/>
  <c r="AA218" i="60624"/>
  <c r="E219" i="60624"/>
  <c r="H219" i="60624"/>
  <c r="K219" i="60624"/>
  <c r="M219" i="60624"/>
  <c r="N219" i="60624"/>
  <c r="O219" i="60624"/>
  <c r="Q219" i="60624"/>
  <c r="R219" i="60624"/>
  <c r="Z219" i="60624"/>
  <c r="AA219" i="60624"/>
  <c r="E220" i="60624"/>
  <c r="H220" i="60624"/>
  <c r="K220" i="60624"/>
  <c r="M220" i="60624"/>
  <c r="N220" i="60624"/>
  <c r="O220" i="60624"/>
  <c r="Q220" i="60624"/>
  <c r="R220" i="60624"/>
  <c r="Z220" i="60624"/>
  <c r="AA220" i="60624"/>
  <c r="E221" i="60624"/>
  <c r="H221" i="60624"/>
  <c r="K221" i="60624"/>
  <c r="M221" i="60624"/>
  <c r="N221" i="60624"/>
  <c r="O221" i="60624"/>
  <c r="Q221" i="60624"/>
  <c r="R221" i="60624"/>
  <c r="Z221" i="60624"/>
  <c r="AA221" i="60624"/>
  <c r="E222" i="60624"/>
  <c r="H222" i="60624"/>
  <c r="K222" i="60624"/>
  <c r="M222" i="60624"/>
  <c r="N222" i="60624"/>
  <c r="O222" i="60624"/>
  <c r="Q222" i="60624"/>
  <c r="R222" i="60624"/>
  <c r="Z222" i="60624"/>
  <c r="AA222" i="60624"/>
  <c r="E223" i="60624"/>
  <c r="H223" i="60624"/>
  <c r="K223" i="60624"/>
  <c r="M223" i="60624"/>
  <c r="N223" i="60624"/>
  <c r="O223" i="60624"/>
  <c r="Q223" i="60624"/>
  <c r="R223" i="60624"/>
  <c r="Z223" i="60624"/>
  <c r="AA223" i="60624"/>
  <c r="H224" i="60624"/>
  <c r="K224" i="60624"/>
  <c r="M224" i="60624"/>
  <c r="N224" i="60624"/>
  <c r="O224" i="60624"/>
  <c r="Q224" i="60624"/>
  <c r="R224" i="60624"/>
  <c r="Z224" i="60624"/>
  <c r="AA224" i="60624"/>
  <c r="E225" i="60624"/>
  <c r="H225" i="60624"/>
  <c r="K225" i="60624"/>
  <c r="M225" i="60624"/>
  <c r="N225" i="60624"/>
  <c r="O225" i="60624"/>
  <c r="Q225" i="60624"/>
  <c r="R225" i="60624"/>
  <c r="Z225" i="60624"/>
  <c r="AA225" i="60624"/>
  <c r="E226" i="60624"/>
  <c r="H226" i="60624"/>
  <c r="K226" i="60624"/>
  <c r="M226" i="60624"/>
  <c r="N226" i="60624"/>
  <c r="O226" i="60624"/>
  <c r="Q226" i="60624"/>
  <c r="R226" i="60624"/>
  <c r="Z226" i="60624"/>
  <c r="AA226" i="60624"/>
  <c r="E227" i="60624"/>
  <c r="H227" i="60624"/>
  <c r="K227" i="60624"/>
  <c r="M227" i="60624"/>
  <c r="N227" i="60624"/>
  <c r="O227" i="60624"/>
  <c r="Q227" i="60624"/>
  <c r="R227" i="60624"/>
  <c r="Z227" i="60624"/>
  <c r="AA227" i="60624"/>
  <c r="B228" i="60624"/>
  <c r="E228" i="60624"/>
  <c r="H228" i="60624"/>
  <c r="K228" i="60624"/>
  <c r="M228" i="60624"/>
  <c r="N228" i="60624"/>
  <c r="O228" i="60624"/>
  <c r="Q228" i="60624"/>
  <c r="R228" i="60624"/>
  <c r="Z228" i="60624"/>
  <c r="AA228" i="60624"/>
  <c r="E229" i="60624"/>
  <c r="H229" i="60624"/>
  <c r="K229" i="60624"/>
  <c r="M229" i="60624"/>
  <c r="N229" i="60624"/>
  <c r="O229" i="60624"/>
  <c r="Q229" i="60624"/>
  <c r="R229" i="60624"/>
  <c r="Z229" i="60624"/>
  <c r="AA229" i="60624"/>
  <c r="E230" i="60624"/>
  <c r="H230" i="60624"/>
  <c r="K230" i="60624"/>
  <c r="M230" i="60624"/>
  <c r="N230" i="60624"/>
  <c r="O230" i="60624"/>
  <c r="Q230" i="60624"/>
  <c r="R230" i="60624"/>
  <c r="Z230" i="60624"/>
  <c r="AA230" i="60624"/>
  <c r="H231" i="60624"/>
  <c r="K231" i="60624"/>
  <c r="M231" i="60624"/>
  <c r="N231" i="60624"/>
  <c r="O231" i="60624"/>
  <c r="Q231" i="60624"/>
  <c r="R231" i="60624"/>
  <c r="Z231" i="60624"/>
  <c r="AA231" i="60624"/>
  <c r="E232" i="60624"/>
  <c r="H232" i="60624"/>
  <c r="K232" i="60624"/>
  <c r="M232" i="60624"/>
  <c r="N232" i="60624"/>
  <c r="O232" i="60624"/>
  <c r="Q232" i="60624"/>
  <c r="R232" i="60624"/>
  <c r="Z232" i="60624"/>
  <c r="AA232" i="60624"/>
  <c r="E233" i="60624"/>
  <c r="H233" i="60624"/>
  <c r="K233" i="60624"/>
  <c r="M233" i="60624"/>
  <c r="N233" i="60624"/>
  <c r="O233" i="60624"/>
  <c r="Q233" i="60624"/>
  <c r="R233" i="60624"/>
  <c r="Z233" i="60624"/>
  <c r="AA233" i="60624"/>
  <c r="E234" i="60624"/>
  <c r="H234" i="60624"/>
  <c r="K234" i="60624"/>
  <c r="M234" i="60624"/>
  <c r="N234" i="60624"/>
  <c r="O234" i="60624"/>
  <c r="Q234" i="60624"/>
  <c r="R234" i="60624"/>
  <c r="Z234" i="60624"/>
  <c r="AA234" i="60624"/>
  <c r="E235" i="60624"/>
  <c r="H235" i="60624"/>
  <c r="K235" i="60624"/>
  <c r="M235" i="60624"/>
  <c r="N235" i="60624"/>
  <c r="O235" i="60624"/>
  <c r="Q235" i="60624"/>
  <c r="R235" i="60624"/>
  <c r="Z235" i="60624"/>
  <c r="AA235" i="60624"/>
  <c r="B236" i="60624"/>
  <c r="E236" i="60624"/>
  <c r="H236" i="60624"/>
  <c r="K236" i="60624"/>
  <c r="M236" i="60624"/>
  <c r="N236" i="60624"/>
  <c r="O236" i="60624"/>
  <c r="Q236" i="60624"/>
  <c r="R236" i="60624"/>
  <c r="Z236" i="60624"/>
  <c r="AA236" i="60624"/>
  <c r="H237" i="60624"/>
  <c r="K237" i="60624"/>
  <c r="M237" i="60624"/>
  <c r="N237" i="60624"/>
  <c r="O237" i="60624"/>
  <c r="Q237" i="60624"/>
  <c r="R237" i="60624"/>
  <c r="Z237" i="60624"/>
  <c r="AA237" i="60624"/>
  <c r="H238" i="60624"/>
  <c r="K238" i="60624"/>
  <c r="M238" i="60624"/>
  <c r="N238" i="60624"/>
  <c r="O238" i="60624"/>
  <c r="Q238" i="60624"/>
  <c r="R238" i="60624"/>
  <c r="Z238" i="60624"/>
  <c r="AA238" i="60624"/>
  <c r="H239" i="60624"/>
  <c r="K239" i="60624"/>
  <c r="M239" i="60624"/>
  <c r="N239" i="60624"/>
  <c r="O239" i="60624"/>
  <c r="Q239" i="60624"/>
  <c r="R239" i="60624"/>
  <c r="Z239" i="60624"/>
  <c r="AA239" i="60624"/>
  <c r="E240" i="60624"/>
  <c r="H240" i="60624"/>
  <c r="K240" i="60624"/>
  <c r="M240" i="60624"/>
  <c r="N240" i="60624"/>
  <c r="O240" i="60624"/>
  <c r="Q240" i="60624"/>
  <c r="R240" i="60624"/>
  <c r="Z240" i="60624"/>
  <c r="AA240" i="60624"/>
  <c r="H241" i="60624"/>
  <c r="K241" i="60624"/>
  <c r="M241" i="60624"/>
  <c r="N241" i="60624"/>
  <c r="O241" i="60624"/>
  <c r="Q241" i="60624"/>
  <c r="R241" i="60624"/>
  <c r="Z241" i="60624"/>
  <c r="AA241" i="60624"/>
  <c r="E242" i="60624"/>
  <c r="H242" i="60624"/>
  <c r="K242" i="60624"/>
  <c r="M242" i="60624"/>
  <c r="N242" i="60624"/>
  <c r="O242" i="60624"/>
  <c r="Q242" i="60624"/>
  <c r="R242" i="60624"/>
  <c r="Z242" i="60624"/>
  <c r="AA242" i="60624"/>
  <c r="B243" i="60624"/>
  <c r="E243" i="60624"/>
  <c r="H243" i="60624"/>
  <c r="K243" i="60624"/>
  <c r="M243" i="60624"/>
  <c r="N243" i="60624"/>
  <c r="O243" i="60624"/>
  <c r="Q243" i="60624"/>
  <c r="R243" i="60624"/>
  <c r="Z243" i="60624"/>
  <c r="AA243" i="60624"/>
  <c r="E244" i="60624"/>
  <c r="H244" i="60624"/>
  <c r="K244" i="60624"/>
  <c r="M244" i="60624"/>
  <c r="N244" i="60624"/>
  <c r="O244" i="60624"/>
  <c r="Q244" i="60624"/>
  <c r="R244" i="60624"/>
  <c r="Z244" i="60624"/>
  <c r="AA244" i="60624"/>
  <c r="H245" i="60624"/>
  <c r="K245" i="60624"/>
  <c r="M245" i="60624"/>
  <c r="N245" i="60624"/>
  <c r="O245" i="60624"/>
  <c r="Q245" i="60624"/>
  <c r="R245" i="60624"/>
  <c r="Z245" i="60624"/>
  <c r="AA245" i="60624"/>
  <c r="H246" i="60624"/>
  <c r="K246" i="60624"/>
  <c r="M246" i="60624"/>
  <c r="N246" i="60624"/>
  <c r="O246" i="60624"/>
  <c r="Q246" i="60624"/>
  <c r="R246" i="60624"/>
  <c r="Z246" i="60624"/>
  <c r="AA246" i="60624"/>
  <c r="E247" i="60624"/>
  <c r="H247" i="60624"/>
  <c r="K247" i="60624"/>
  <c r="M247" i="60624"/>
  <c r="N247" i="60624"/>
  <c r="O247" i="60624"/>
  <c r="Q247" i="60624"/>
  <c r="R247" i="60624"/>
  <c r="Z247" i="60624"/>
  <c r="AA247" i="60624"/>
  <c r="E248" i="60624"/>
  <c r="H248" i="60624"/>
  <c r="K248" i="60624"/>
  <c r="M248" i="60624"/>
  <c r="N248" i="60624"/>
  <c r="O248" i="60624"/>
  <c r="Q248" i="60624"/>
  <c r="R248" i="60624"/>
  <c r="Z248" i="60624"/>
  <c r="AA248" i="60624"/>
  <c r="B249" i="60624"/>
  <c r="E249" i="60624"/>
  <c r="H249" i="60624"/>
  <c r="K249" i="60624"/>
  <c r="M249" i="60624"/>
  <c r="N249" i="60624"/>
  <c r="O249" i="60624"/>
  <c r="Q249" i="60624"/>
  <c r="R249" i="60624"/>
  <c r="Z249" i="60624"/>
  <c r="AA249" i="60624"/>
  <c r="E250" i="60624"/>
  <c r="H250" i="60624"/>
  <c r="K250" i="60624"/>
  <c r="M250" i="60624"/>
  <c r="N250" i="60624"/>
  <c r="O250" i="60624"/>
  <c r="Q250" i="60624"/>
  <c r="R250" i="60624"/>
  <c r="Z250" i="60624"/>
  <c r="AA250" i="60624"/>
  <c r="E251" i="60624"/>
  <c r="H251" i="60624"/>
  <c r="K251" i="60624"/>
  <c r="M251" i="60624"/>
  <c r="N251" i="60624"/>
  <c r="O251" i="60624"/>
  <c r="Q251" i="60624"/>
  <c r="R251" i="60624"/>
  <c r="Z251" i="60624"/>
  <c r="AA251" i="60624"/>
  <c r="E252" i="60624"/>
  <c r="H252" i="60624"/>
  <c r="K252" i="60624"/>
  <c r="M252" i="60624"/>
  <c r="N252" i="60624"/>
  <c r="O252" i="60624"/>
  <c r="Q252" i="60624"/>
  <c r="R252" i="60624"/>
  <c r="Z252" i="60624"/>
  <c r="AA252" i="60624"/>
  <c r="B253" i="60624"/>
  <c r="E253" i="60624"/>
  <c r="H253" i="60624"/>
  <c r="K253" i="60624"/>
  <c r="M253" i="60624"/>
  <c r="N253" i="60624"/>
  <c r="O253" i="60624"/>
  <c r="Q253" i="60624"/>
  <c r="R253" i="60624"/>
  <c r="Z253" i="60624"/>
  <c r="AA253" i="60624"/>
  <c r="E254" i="60624"/>
  <c r="H254" i="60624"/>
  <c r="K254" i="60624"/>
  <c r="M254" i="60624"/>
  <c r="N254" i="60624"/>
  <c r="O254" i="60624"/>
  <c r="Q254" i="60624"/>
  <c r="R254" i="60624"/>
  <c r="Z254" i="60624"/>
  <c r="AA254" i="60624"/>
  <c r="E255" i="60624"/>
  <c r="H255" i="60624"/>
  <c r="K255" i="60624"/>
  <c r="M255" i="60624"/>
  <c r="N255" i="60624"/>
  <c r="O255" i="60624"/>
  <c r="Q255" i="60624"/>
  <c r="R255" i="60624"/>
  <c r="Z255" i="60624"/>
  <c r="AA255" i="60624"/>
  <c r="E256" i="60624"/>
  <c r="H256" i="60624"/>
  <c r="K256" i="60624"/>
  <c r="M256" i="60624"/>
  <c r="N256" i="60624"/>
  <c r="O256" i="60624"/>
  <c r="Q256" i="60624"/>
  <c r="R256" i="60624"/>
  <c r="Z256" i="60624"/>
  <c r="AA256" i="60624"/>
  <c r="E257" i="60624"/>
  <c r="H257" i="60624"/>
  <c r="K257" i="60624"/>
  <c r="M257" i="60624"/>
  <c r="N257" i="60624"/>
  <c r="O257" i="60624"/>
  <c r="Q257" i="60624"/>
  <c r="R257" i="60624"/>
  <c r="Z257" i="60624"/>
  <c r="AA257" i="60624"/>
  <c r="E258" i="60624"/>
  <c r="H258" i="60624"/>
  <c r="K258" i="60624"/>
  <c r="M258" i="60624"/>
  <c r="N258" i="60624"/>
  <c r="O258" i="60624"/>
  <c r="Q258" i="60624"/>
  <c r="R258" i="60624"/>
  <c r="Z258" i="60624"/>
  <c r="AA258" i="60624"/>
  <c r="B259" i="60624"/>
  <c r="E259" i="60624"/>
  <c r="H259" i="60624"/>
  <c r="K259" i="60624"/>
  <c r="M259" i="60624"/>
  <c r="N259" i="60624"/>
  <c r="O259" i="60624"/>
  <c r="Q259" i="60624"/>
  <c r="R259" i="60624"/>
  <c r="Z259" i="60624"/>
  <c r="AA259" i="60624"/>
  <c r="E260" i="60624"/>
  <c r="H260" i="60624"/>
  <c r="K260" i="60624"/>
  <c r="M260" i="60624"/>
  <c r="N260" i="60624"/>
  <c r="O260" i="60624"/>
  <c r="Q260" i="60624"/>
  <c r="R260" i="60624"/>
  <c r="Z260" i="60624"/>
  <c r="AA260" i="60624"/>
  <c r="E261" i="60624"/>
  <c r="H261" i="60624"/>
  <c r="K261" i="60624"/>
  <c r="M261" i="60624"/>
  <c r="N261" i="60624"/>
  <c r="O261" i="60624"/>
  <c r="Q261" i="60624"/>
  <c r="R261" i="60624"/>
  <c r="Z261" i="60624"/>
  <c r="AA261" i="60624"/>
  <c r="E262" i="60624"/>
  <c r="H262" i="60624"/>
  <c r="K262" i="60624"/>
  <c r="M262" i="60624"/>
  <c r="N262" i="60624"/>
  <c r="O262" i="60624"/>
  <c r="Q262" i="60624"/>
  <c r="R262" i="60624"/>
  <c r="Z262" i="60624"/>
  <c r="AA262" i="60624"/>
  <c r="E263" i="60624"/>
  <c r="H263" i="60624"/>
  <c r="K263" i="60624"/>
  <c r="M263" i="60624"/>
  <c r="N263" i="60624"/>
  <c r="O263" i="60624"/>
  <c r="Q263" i="60624"/>
  <c r="R263" i="60624"/>
  <c r="Z263" i="60624"/>
  <c r="AA263" i="60624"/>
  <c r="H264" i="60624"/>
  <c r="K264" i="60624"/>
  <c r="M264" i="60624"/>
  <c r="N264" i="60624"/>
  <c r="O264" i="60624"/>
  <c r="Q264" i="60624"/>
  <c r="R264" i="60624"/>
  <c r="Z264" i="60624"/>
  <c r="AA264" i="60624"/>
  <c r="E265" i="60624"/>
  <c r="H265" i="60624"/>
  <c r="K265" i="60624"/>
  <c r="M265" i="60624"/>
  <c r="N265" i="60624"/>
  <c r="O265" i="60624"/>
  <c r="Q265" i="60624"/>
  <c r="R265" i="60624"/>
  <c r="Z265" i="60624"/>
  <c r="AA265" i="60624"/>
  <c r="E266" i="60624"/>
  <c r="H266" i="60624"/>
  <c r="K266" i="60624"/>
  <c r="M266" i="60624"/>
  <c r="N266" i="60624"/>
  <c r="O266" i="60624"/>
  <c r="Q266" i="60624"/>
  <c r="R266" i="60624"/>
  <c r="Z266" i="60624"/>
  <c r="AA266" i="60624"/>
  <c r="H267" i="60624"/>
  <c r="K267" i="60624"/>
  <c r="M267" i="60624"/>
  <c r="N267" i="60624"/>
  <c r="O267" i="60624"/>
  <c r="Q267" i="60624"/>
  <c r="R267" i="60624"/>
  <c r="Z267" i="60624"/>
  <c r="AA267" i="60624"/>
  <c r="B268" i="60624"/>
  <c r="E268" i="60624"/>
  <c r="H268" i="60624"/>
  <c r="K268" i="60624"/>
  <c r="M268" i="60624"/>
  <c r="N268" i="60624"/>
  <c r="O268" i="60624"/>
  <c r="Q268" i="60624"/>
  <c r="R268" i="60624"/>
  <c r="Z268" i="60624"/>
  <c r="AA268" i="60624"/>
  <c r="E269" i="60624"/>
  <c r="H269" i="60624"/>
  <c r="K269" i="60624"/>
  <c r="M269" i="60624"/>
  <c r="N269" i="60624"/>
  <c r="O269" i="60624"/>
  <c r="Q269" i="60624"/>
  <c r="R269" i="60624"/>
  <c r="Z269" i="60624"/>
  <c r="AA269" i="60624"/>
  <c r="E270" i="60624"/>
  <c r="H270" i="60624"/>
  <c r="K270" i="60624"/>
  <c r="M270" i="60624"/>
  <c r="N270" i="60624"/>
  <c r="O270" i="60624"/>
  <c r="Q270" i="60624"/>
  <c r="R270" i="60624"/>
  <c r="Z270" i="60624"/>
  <c r="AA270" i="60624"/>
  <c r="E271" i="60624"/>
  <c r="H271" i="60624"/>
  <c r="K271" i="60624"/>
  <c r="M271" i="60624"/>
  <c r="N271" i="60624"/>
  <c r="O271" i="60624"/>
  <c r="Q271" i="60624"/>
  <c r="R271" i="60624"/>
  <c r="Z271" i="60624"/>
  <c r="AA271" i="60624"/>
  <c r="E272" i="60624"/>
  <c r="H272" i="60624"/>
  <c r="K272" i="60624"/>
  <c r="M272" i="60624"/>
  <c r="N272" i="60624"/>
  <c r="O272" i="60624"/>
  <c r="Q272" i="60624"/>
  <c r="R272" i="60624"/>
  <c r="Z272" i="60624"/>
  <c r="AA272" i="60624"/>
  <c r="B273" i="60624"/>
  <c r="H273" i="60624"/>
  <c r="K273" i="60624"/>
  <c r="M273" i="60624"/>
  <c r="N273" i="60624"/>
  <c r="O273" i="60624"/>
  <c r="Q273" i="60624"/>
  <c r="R273" i="60624"/>
  <c r="Z273" i="60624"/>
  <c r="AA273" i="60624"/>
  <c r="H274" i="60624"/>
  <c r="K274" i="60624"/>
  <c r="M274" i="60624"/>
  <c r="N274" i="60624"/>
  <c r="O274" i="60624"/>
  <c r="Q274" i="60624"/>
  <c r="R274" i="60624"/>
  <c r="Z274" i="60624"/>
  <c r="AA274" i="60624"/>
  <c r="B275" i="60624"/>
  <c r="E275" i="60624"/>
  <c r="H275" i="60624"/>
  <c r="K275" i="60624"/>
  <c r="M275" i="60624"/>
  <c r="N275" i="60624"/>
  <c r="O275" i="60624"/>
  <c r="Q275" i="60624"/>
  <c r="R275" i="60624"/>
  <c r="Z275" i="60624"/>
  <c r="AA275" i="60624"/>
  <c r="E276" i="60624"/>
  <c r="H276" i="60624"/>
  <c r="K276" i="60624"/>
  <c r="M276" i="60624"/>
  <c r="N276" i="60624"/>
  <c r="O276" i="60624"/>
  <c r="Q276" i="60624"/>
  <c r="R276" i="60624"/>
  <c r="Z276" i="60624"/>
  <c r="AA276" i="60624"/>
  <c r="E277" i="60624"/>
  <c r="H277" i="60624"/>
  <c r="K277" i="60624"/>
  <c r="M277" i="60624"/>
  <c r="N277" i="60624"/>
  <c r="O277" i="60624"/>
  <c r="Q277" i="60624"/>
  <c r="R277" i="60624"/>
  <c r="Z277" i="60624"/>
  <c r="AA277" i="60624"/>
  <c r="E278" i="60624"/>
  <c r="H278" i="60624"/>
  <c r="K278" i="60624"/>
  <c r="M278" i="60624"/>
  <c r="N278" i="60624"/>
  <c r="O278" i="60624"/>
  <c r="Q278" i="60624"/>
  <c r="R278" i="60624"/>
  <c r="Z278" i="60624"/>
  <c r="AA278" i="60624"/>
  <c r="E279" i="60624"/>
  <c r="H279" i="60624"/>
  <c r="K279" i="60624"/>
  <c r="M279" i="60624"/>
  <c r="N279" i="60624"/>
  <c r="O279" i="60624"/>
  <c r="Q279" i="60624"/>
  <c r="R279" i="60624"/>
  <c r="Z279" i="60624"/>
  <c r="AA279" i="60624"/>
  <c r="H280" i="60624"/>
  <c r="K280" i="60624"/>
  <c r="M280" i="60624"/>
  <c r="N280" i="60624"/>
  <c r="O280" i="60624"/>
  <c r="Q280" i="60624"/>
  <c r="R280" i="60624"/>
  <c r="Z280" i="60624"/>
  <c r="AA280" i="60624"/>
  <c r="H281" i="60624"/>
  <c r="K281" i="60624"/>
  <c r="M281" i="60624"/>
  <c r="N281" i="60624"/>
  <c r="O281" i="60624"/>
  <c r="Q281" i="60624"/>
  <c r="R281" i="60624"/>
  <c r="Z281" i="60624"/>
  <c r="AA281" i="60624"/>
  <c r="E282" i="60624"/>
  <c r="H282" i="60624"/>
  <c r="K282" i="60624"/>
  <c r="M282" i="60624"/>
  <c r="N282" i="60624"/>
  <c r="O282" i="60624"/>
  <c r="Q282" i="60624"/>
  <c r="R282" i="60624"/>
  <c r="Z282" i="60624"/>
  <c r="AA282" i="60624"/>
  <c r="E283" i="60624"/>
  <c r="H283" i="60624"/>
  <c r="K283" i="60624"/>
  <c r="M283" i="60624"/>
  <c r="N283" i="60624"/>
  <c r="O283" i="60624"/>
  <c r="Q283" i="60624"/>
  <c r="R283" i="60624"/>
  <c r="Z283" i="60624"/>
  <c r="AA283" i="60624"/>
  <c r="E284" i="60624"/>
  <c r="H284" i="60624"/>
  <c r="K284" i="60624"/>
  <c r="M284" i="60624"/>
  <c r="N284" i="60624"/>
  <c r="O284" i="60624"/>
  <c r="Q284" i="60624"/>
  <c r="R284" i="60624"/>
  <c r="Z284" i="60624"/>
  <c r="AA284" i="60624"/>
  <c r="E285" i="60624"/>
  <c r="H285" i="60624"/>
  <c r="K285" i="60624"/>
  <c r="M285" i="60624"/>
  <c r="N285" i="60624"/>
  <c r="O285" i="60624"/>
  <c r="Q285" i="60624"/>
  <c r="R285" i="60624"/>
  <c r="Z285" i="60624"/>
  <c r="AA285" i="60624"/>
  <c r="E286" i="60624"/>
  <c r="H286" i="60624"/>
  <c r="K286" i="60624"/>
  <c r="M286" i="60624"/>
  <c r="N286" i="60624"/>
  <c r="O286" i="60624"/>
  <c r="Q286" i="60624"/>
  <c r="R286" i="60624"/>
  <c r="Z286" i="60624"/>
  <c r="AA286" i="60624"/>
  <c r="B287" i="60624"/>
  <c r="H287" i="60624"/>
  <c r="K287" i="60624"/>
  <c r="M287" i="60624"/>
  <c r="N287" i="60624"/>
  <c r="O287" i="60624"/>
  <c r="Q287" i="60624"/>
  <c r="R287" i="60624"/>
  <c r="Z287" i="60624"/>
  <c r="AA287" i="60624"/>
  <c r="H288" i="60624"/>
  <c r="K288" i="60624"/>
  <c r="M288" i="60624"/>
  <c r="N288" i="60624"/>
  <c r="O288" i="60624"/>
  <c r="Q288" i="60624"/>
  <c r="R288" i="60624"/>
  <c r="Z288" i="60624"/>
  <c r="AA288" i="60624"/>
  <c r="E289" i="60624"/>
  <c r="H289" i="60624"/>
  <c r="K289" i="60624"/>
  <c r="M289" i="60624"/>
  <c r="N289" i="60624"/>
  <c r="O289" i="60624"/>
  <c r="Q289" i="60624"/>
  <c r="R289" i="60624"/>
  <c r="Z289" i="60624"/>
  <c r="AA289" i="60624"/>
  <c r="E290" i="60624"/>
  <c r="H290" i="60624"/>
  <c r="K290" i="60624"/>
  <c r="M290" i="60624"/>
  <c r="N290" i="60624"/>
  <c r="O290" i="60624"/>
  <c r="Q290" i="60624"/>
  <c r="R290" i="60624"/>
  <c r="Z290" i="60624"/>
  <c r="AA290" i="60624"/>
  <c r="E291" i="60624"/>
  <c r="H291" i="60624"/>
  <c r="K291" i="60624"/>
  <c r="M291" i="60624"/>
  <c r="N291" i="60624"/>
  <c r="O291" i="60624"/>
  <c r="Q291" i="60624"/>
  <c r="R291" i="60624"/>
  <c r="Z291" i="60624"/>
  <c r="AA291" i="60624"/>
  <c r="E292" i="60624"/>
  <c r="H292" i="60624"/>
  <c r="K292" i="60624"/>
  <c r="M292" i="60624"/>
  <c r="N292" i="60624"/>
  <c r="O292" i="60624"/>
  <c r="Q292" i="60624"/>
  <c r="R292" i="60624"/>
  <c r="Z292" i="60624"/>
  <c r="AA292" i="60624"/>
  <c r="E293" i="60624"/>
  <c r="H293" i="60624"/>
  <c r="K293" i="60624"/>
  <c r="M293" i="60624"/>
  <c r="N293" i="60624"/>
  <c r="O293" i="60624"/>
  <c r="Q293" i="60624"/>
  <c r="R293" i="60624"/>
  <c r="Z293" i="60624"/>
  <c r="AA293" i="60624"/>
  <c r="E294" i="60624"/>
  <c r="H294" i="60624"/>
  <c r="K294" i="60624"/>
  <c r="M294" i="60624"/>
  <c r="N294" i="60624"/>
  <c r="O294" i="60624"/>
  <c r="Q294" i="60624"/>
  <c r="R294" i="60624"/>
  <c r="Z294" i="60624"/>
  <c r="AA294" i="60624"/>
  <c r="E295" i="60624"/>
  <c r="H295" i="60624"/>
  <c r="K295" i="60624"/>
  <c r="M295" i="60624"/>
  <c r="N295" i="60624"/>
  <c r="O295" i="60624"/>
  <c r="Q295" i="60624"/>
  <c r="R295" i="60624"/>
  <c r="Z295" i="60624"/>
  <c r="AA295" i="60624"/>
  <c r="E296" i="60624"/>
  <c r="H296" i="60624"/>
  <c r="K296" i="60624"/>
  <c r="M296" i="60624"/>
  <c r="N296" i="60624"/>
  <c r="O296" i="60624"/>
  <c r="Q296" i="60624"/>
  <c r="R296" i="60624"/>
  <c r="Z296" i="60624"/>
  <c r="AA296" i="60624"/>
  <c r="B297" i="60624"/>
  <c r="E297" i="60624"/>
  <c r="H297" i="60624"/>
  <c r="K297" i="60624"/>
  <c r="M297" i="60624"/>
  <c r="N297" i="60624"/>
  <c r="O297" i="60624"/>
  <c r="Q297" i="60624"/>
  <c r="R297" i="60624"/>
  <c r="Z297" i="60624"/>
  <c r="AA297" i="60624"/>
  <c r="E298" i="60624"/>
  <c r="H298" i="60624"/>
  <c r="K298" i="60624"/>
  <c r="M298" i="60624"/>
  <c r="N298" i="60624"/>
  <c r="O298" i="60624"/>
  <c r="Q298" i="60624"/>
  <c r="R298" i="60624"/>
  <c r="Z298" i="60624"/>
  <c r="AA298" i="60624"/>
  <c r="E299" i="60624"/>
  <c r="H299" i="60624"/>
  <c r="K299" i="60624"/>
  <c r="M299" i="60624"/>
  <c r="N299" i="60624"/>
  <c r="O299" i="60624"/>
  <c r="Q299" i="60624"/>
  <c r="R299" i="60624"/>
  <c r="Z299" i="60624"/>
  <c r="AA299" i="60624"/>
  <c r="E300" i="60624"/>
  <c r="H300" i="60624"/>
  <c r="K300" i="60624"/>
  <c r="M300" i="60624"/>
  <c r="N300" i="60624"/>
  <c r="O300" i="60624"/>
  <c r="Q300" i="60624"/>
  <c r="R300" i="60624"/>
  <c r="Z300" i="60624"/>
  <c r="AA300" i="60624"/>
  <c r="E301" i="60624"/>
  <c r="H301" i="60624"/>
  <c r="K301" i="60624"/>
  <c r="M301" i="60624"/>
  <c r="N301" i="60624"/>
  <c r="O301" i="60624"/>
  <c r="Q301" i="60624"/>
  <c r="R301" i="60624"/>
  <c r="Z301" i="60624"/>
  <c r="AA301" i="60624"/>
  <c r="B302" i="60624"/>
  <c r="E302" i="60624"/>
  <c r="H302" i="60624"/>
  <c r="K302" i="60624"/>
  <c r="M302" i="60624"/>
  <c r="N302" i="60624"/>
  <c r="O302" i="60624"/>
  <c r="Q302" i="60624"/>
  <c r="R302" i="60624"/>
  <c r="Z302" i="60624"/>
  <c r="AA302" i="60624"/>
  <c r="E303" i="60624"/>
  <c r="H303" i="60624"/>
  <c r="K303" i="60624"/>
  <c r="M303" i="60624"/>
  <c r="N303" i="60624"/>
  <c r="O303" i="60624"/>
  <c r="Q303" i="60624"/>
  <c r="R303" i="60624"/>
  <c r="Z303" i="60624"/>
  <c r="AA303" i="60624"/>
  <c r="E304" i="60624"/>
  <c r="H304" i="60624"/>
  <c r="K304" i="60624"/>
  <c r="M304" i="60624"/>
  <c r="N304" i="60624"/>
  <c r="O304" i="60624"/>
  <c r="Q304" i="60624"/>
  <c r="R304" i="60624"/>
  <c r="Z304" i="60624"/>
  <c r="AA304" i="60624"/>
  <c r="E305" i="60624"/>
  <c r="H305" i="60624"/>
  <c r="K305" i="60624"/>
  <c r="M305" i="60624"/>
  <c r="N305" i="60624"/>
  <c r="O305" i="60624"/>
  <c r="Q305" i="60624"/>
  <c r="R305" i="60624"/>
  <c r="Z305" i="60624"/>
  <c r="AA305" i="60624"/>
  <c r="E306" i="60624"/>
  <c r="H306" i="60624"/>
  <c r="K306" i="60624"/>
  <c r="M306" i="60624"/>
  <c r="N306" i="60624"/>
  <c r="O306" i="60624"/>
  <c r="Q306" i="60624"/>
  <c r="R306" i="60624"/>
  <c r="Z306" i="60624"/>
  <c r="AA306" i="60624"/>
  <c r="E307" i="60624"/>
  <c r="H307" i="60624"/>
  <c r="K307" i="60624"/>
  <c r="M307" i="60624"/>
  <c r="N307" i="60624"/>
  <c r="O307" i="60624"/>
  <c r="Q307" i="60624"/>
  <c r="R307" i="60624"/>
  <c r="Z307" i="60624"/>
  <c r="AA307" i="60624"/>
  <c r="E308" i="60624"/>
  <c r="H308" i="60624"/>
  <c r="K308" i="60624"/>
  <c r="M308" i="60624"/>
  <c r="N308" i="60624"/>
  <c r="O308" i="60624"/>
  <c r="Q308" i="60624"/>
  <c r="R308" i="60624"/>
  <c r="Z308" i="60624"/>
  <c r="AA308" i="60624"/>
  <c r="B309" i="60624"/>
  <c r="E309" i="60624"/>
  <c r="H309" i="60624"/>
  <c r="K309" i="60624"/>
  <c r="M309" i="60624"/>
  <c r="N309" i="60624"/>
  <c r="O309" i="60624"/>
  <c r="Q309" i="60624"/>
  <c r="R309" i="60624"/>
  <c r="Z309" i="60624"/>
  <c r="AA309" i="60624"/>
  <c r="E310" i="60624"/>
  <c r="H310" i="60624"/>
  <c r="K310" i="60624"/>
  <c r="M310" i="60624"/>
  <c r="N310" i="60624"/>
  <c r="O310" i="60624"/>
  <c r="Q310" i="60624"/>
  <c r="R310" i="60624"/>
  <c r="Z310" i="60624"/>
  <c r="AA310" i="60624"/>
  <c r="E311" i="60624"/>
  <c r="H311" i="60624"/>
  <c r="K311" i="60624"/>
  <c r="M311" i="60624"/>
  <c r="N311" i="60624"/>
  <c r="O311" i="60624"/>
  <c r="Q311" i="60624"/>
  <c r="R311" i="60624"/>
  <c r="Z311" i="60624"/>
  <c r="AA311" i="60624"/>
  <c r="E312" i="60624"/>
  <c r="H312" i="60624"/>
  <c r="K312" i="60624"/>
  <c r="M312" i="60624"/>
  <c r="N312" i="60624"/>
  <c r="O312" i="60624"/>
  <c r="Q312" i="60624"/>
  <c r="R312" i="60624"/>
  <c r="Z312" i="60624"/>
  <c r="AA312" i="60624"/>
  <c r="E313" i="60624"/>
  <c r="H313" i="60624"/>
  <c r="K313" i="60624"/>
  <c r="M313" i="60624"/>
  <c r="N313" i="60624"/>
  <c r="O313" i="60624"/>
  <c r="Q313" i="60624"/>
  <c r="R313" i="60624"/>
  <c r="Z313" i="60624"/>
  <c r="AA313" i="60624"/>
  <c r="E314" i="60624"/>
  <c r="H314" i="60624"/>
  <c r="K314" i="60624"/>
  <c r="M314" i="60624"/>
  <c r="N314" i="60624"/>
  <c r="O314" i="60624"/>
  <c r="Q314" i="60624"/>
  <c r="R314" i="60624"/>
  <c r="Z314" i="60624"/>
  <c r="AA314" i="60624"/>
  <c r="E315" i="60624"/>
  <c r="H315" i="60624"/>
  <c r="K315" i="60624"/>
  <c r="M315" i="60624"/>
  <c r="N315" i="60624"/>
  <c r="O315" i="60624"/>
  <c r="Q315" i="60624"/>
  <c r="R315" i="60624"/>
  <c r="Z315" i="60624"/>
  <c r="AA315" i="60624"/>
  <c r="E316" i="60624"/>
  <c r="H316" i="60624"/>
  <c r="K316" i="60624"/>
  <c r="M316" i="60624"/>
  <c r="N316" i="60624"/>
  <c r="O316" i="60624"/>
  <c r="Q316" i="60624"/>
  <c r="R316" i="60624"/>
  <c r="Z316" i="60624"/>
  <c r="AA316" i="60624"/>
  <c r="E317" i="60624"/>
  <c r="H317" i="60624"/>
  <c r="K317" i="60624"/>
  <c r="M317" i="60624"/>
  <c r="N317" i="60624"/>
  <c r="O317" i="60624"/>
  <c r="Q317" i="60624"/>
  <c r="R317" i="60624"/>
  <c r="Z317" i="60624"/>
  <c r="AA317" i="60624"/>
  <c r="E318" i="60624"/>
  <c r="H318" i="60624"/>
  <c r="K318" i="60624"/>
  <c r="M318" i="60624"/>
  <c r="N318" i="60624"/>
  <c r="O318" i="60624"/>
  <c r="Q318" i="60624"/>
  <c r="R318" i="60624"/>
  <c r="Z318" i="60624"/>
  <c r="AA318" i="60624"/>
  <c r="E319" i="60624"/>
  <c r="H319" i="60624"/>
  <c r="K319" i="60624"/>
  <c r="M319" i="60624"/>
  <c r="N319" i="60624"/>
  <c r="O319" i="60624"/>
  <c r="Q319" i="60624"/>
  <c r="R319" i="60624"/>
  <c r="Z319" i="60624"/>
  <c r="AA319" i="60624"/>
  <c r="H320" i="60624"/>
  <c r="K320" i="60624"/>
  <c r="M320" i="60624"/>
  <c r="N320" i="60624"/>
  <c r="O320" i="60624"/>
  <c r="Q320" i="60624"/>
  <c r="R320" i="60624"/>
  <c r="Z320" i="60624"/>
  <c r="AA320" i="60624"/>
  <c r="H321" i="60624"/>
  <c r="K321" i="60624"/>
  <c r="M321" i="60624"/>
  <c r="N321" i="60624"/>
  <c r="O321" i="60624"/>
  <c r="Q321" i="60624"/>
  <c r="R321" i="60624"/>
  <c r="Z321" i="60624"/>
  <c r="AA321" i="60624"/>
  <c r="H322" i="60624"/>
  <c r="K322" i="60624"/>
  <c r="M322" i="60624"/>
  <c r="N322" i="60624"/>
  <c r="O322" i="60624"/>
  <c r="Q322" i="60624"/>
  <c r="R322" i="60624"/>
  <c r="Z322" i="60624"/>
  <c r="AA322" i="60624"/>
  <c r="H323" i="60624"/>
  <c r="K323" i="60624"/>
  <c r="M323" i="60624"/>
  <c r="N323" i="60624"/>
  <c r="O323" i="60624"/>
  <c r="Q323" i="60624"/>
  <c r="R323" i="60624"/>
  <c r="Z323" i="60624"/>
  <c r="AA323" i="60624"/>
  <c r="E324" i="60624"/>
  <c r="H324" i="60624"/>
  <c r="K324" i="60624"/>
  <c r="M324" i="60624"/>
  <c r="N324" i="60624"/>
  <c r="O324" i="60624"/>
  <c r="Q324" i="60624"/>
  <c r="R324" i="60624"/>
  <c r="Z324" i="60624"/>
  <c r="AA324" i="60624"/>
  <c r="E325" i="60624"/>
  <c r="H325" i="60624"/>
  <c r="K325" i="60624"/>
  <c r="M325" i="60624"/>
  <c r="N325" i="60624"/>
  <c r="O325" i="60624"/>
  <c r="Q325" i="60624"/>
  <c r="R325" i="60624"/>
  <c r="Z325" i="60624"/>
  <c r="AA325" i="60624"/>
  <c r="E326" i="60624"/>
  <c r="H326" i="60624"/>
  <c r="K326" i="60624"/>
  <c r="M326" i="60624"/>
  <c r="N326" i="60624"/>
  <c r="O326" i="60624"/>
  <c r="Q326" i="60624"/>
  <c r="R326" i="60624"/>
  <c r="Z326" i="60624"/>
  <c r="AA326" i="60624"/>
  <c r="E327" i="60624"/>
  <c r="H327" i="60624"/>
  <c r="K327" i="60624"/>
  <c r="M327" i="60624"/>
  <c r="N327" i="60624"/>
  <c r="O327" i="60624"/>
  <c r="Q327" i="60624"/>
  <c r="R327" i="60624"/>
  <c r="Z327" i="60624"/>
  <c r="AA327" i="60624"/>
  <c r="E328" i="60624"/>
  <c r="H328" i="60624"/>
  <c r="K328" i="60624"/>
  <c r="M328" i="60624"/>
  <c r="N328" i="60624"/>
  <c r="O328" i="60624"/>
  <c r="Q328" i="60624"/>
  <c r="R328" i="60624"/>
  <c r="Z328" i="60624"/>
  <c r="AA328" i="60624"/>
  <c r="E329" i="60624"/>
  <c r="H329" i="60624"/>
  <c r="K329" i="60624"/>
  <c r="M329" i="60624"/>
  <c r="N329" i="60624"/>
  <c r="O329" i="60624"/>
  <c r="Q329" i="60624"/>
  <c r="R329" i="60624"/>
  <c r="Z329" i="60624"/>
  <c r="AA329" i="60624"/>
  <c r="E330" i="60624"/>
  <c r="H330" i="60624"/>
  <c r="K330" i="60624"/>
  <c r="M330" i="60624"/>
  <c r="N330" i="60624"/>
  <c r="O330" i="60624"/>
  <c r="Q330" i="60624"/>
  <c r="R330" i="60624"/>
  <c r="Z330" i="60624"/>
  <c r="AA330" i="60624"/>
  <c r="E331" i="60624"/>
  <c r="H331" i="60624"/>
  <c r="K331" i="60624"/>
  <c r="M331" i="60624"/>
  <c r="N331" i="60624"/>
  <c r="O331" i="60624"/>
  <c r="Q331" i="60624"/>
  <c r="R331" i="60624"/>
  <c r="Z331" i="60624"/>
  <c r="AA331" i="60624"/>
  <c r="E332" i="60624"/>
  <c r="H332" i="60624"/>
  <c r="K332" i="60624"/>
  <c r="M332" i="60624"/>
  <c r="N332" i="60624"/>
  <c r="O332" i="60624"/>
  <c r="Q332" i="60624"/>
  <c r="R332" i="60624"/>
  <c r="Z332" i="60624"/>
  <c r="AA332" i="60624"/>
  <c r="E333" i="60624"/>
  <c r="H333" i="60624"/>
  <c r="K333" i="60624"/>
  <c r="M333" i="60624"/>
  <c r="N333" i="60624"/>
  <c r="O333" i="60624"/>
  <c r="Q333" i="60624"/>
  <c r="R333" i="60624"/>
  <c r="Z333" i="60624"/>
  <c r="AA333" i="60624"/>
  <c r="E334" i="60624"/>
  <c r="H334" i="60624"/>
  <c r="K334" i="60624"/>
  <c r="M334" i="60624"/>
  <c r="N334" i="60624"/>
  <c r="O334" i="60624"/>
  <c r="Q334" i="60624"/>
  <c r="R334" i="60624"/>
  <c r="Z334" i="60624"/>
  <c r="AA334" i="60624"/>
  <c r="E335" i="60624"/>
  <c r="H335" i="60624"/>
  <c r="K335" i="60624"/>
  <c r="M335" i="60624"/>
  <c r="N335" i="60624"/>
  <c r="O335" i="60624"/>
  <c r="Q335" i="60624"/>
  <c r="R335" i="60624"/>
  <c r="Z335" i="60624"/>
  <c r="AA335" i="60624"/>
  <c r="E336" i="60624"/>
  <c r="H336" i="60624"/>
  <c r="K336" i="60624"/>
  <c r="M336" i="60624"/>
  <c r="N336" i="60624"/>
  <c r="O336" i="60624"/>
  <c r="Q336" i="60624"/>
  <c r="R336" i="60624"/>
  <c r="Z336" i="60624"/>
  <c r="AA336" i="60624"/>
  <c r="E337" i="60624"/>
  <c r="H337" i="60624"/>
  <c r="K337" i="60624"/>
  <c r="M337" i="60624"/>
  <c r="N337" i="60624"/>
  <c r="O337" i="60624"/>
  <c r="Q337" i="60624"/>
  <c r="R337" i="60624"/>
  <c r="Z337" i="60624"/>
  <c r="AA337" i="60624"/>
  <c r="E338" i="60624"/>
  <c r="H338" i="60624"/>
  <c r="K338" i="60624"/>
  <c r="M338" i="60624"/>
  <c r="N338" i="60624"/>
  <c r="O338" i="60624"/>
  <c r="Q338" i="60624"/>
  <c r="R338" i="60624"/>
  <c r="Z338" i="60624"/>
  <c r="AA338" i="60624"/>
  <c r="E339" i="60624"/>
  <c r="H339" i="60624"/>
  <c r="K339" i="60624"/>
  <c r="M339" i="60624"/>
  <c r="N339" i="60624"/>
  <c r="O339" i="60624"/>
  <c r="Q339" i="60624"/>
  <c r="R339" i="60624"/>
  <c r="Z339" i="60624"/>
  <c r="AA339" i="60624"/>
  <c r="E340" i="60624"/>
  <c r="H340" i="60624"/>
  <c r="K340" i="60624"/>
  <c r="M340" i="60624"/>
  <c r="N340" i="60624"/>
  <c r="O340" i="60624"/>
  <c r="Q340" i="60624"/>
  <c r="R340" i="60624"/>
  <c r="Z340" i="60624"/>
  <c r="AA340" i="60624"/>
  <c r="E341" i="60624"/>
  <c r="H341" i="60624"/>
  <c r="K341" i="60624"/>
  <c r="M341" i="60624"/>
  <c r="N341" i="60624"/>
  <c r="O341" i="60624"/>
  <c r="Q341" i="60624"/>
  <c r="R341" i="60624"/>
  <c r="Z341" i="60624"/>
  <c r="AA341" i="60624"/>
  <c r="E342" i="60624"/>
  <c r="H342" i="60624"/>
  <c r="K342" i="60624"/>
  <c r="M342" i="60624"/>
  <c r="N342" i="60624"/>
  <c r="O342" i="60624"/>
  <c r="Q342" i="60624"/>
  <c r="R342" i="60624"/>
  <c r="Z342" i="60624"/>
  <c r="AA342" i="60624"/>
  <c r="E343" i="60624"/>
  <c r="H343" i="60624"/>
  <c r="K343" i="60624"/>
  <c r="M343" i="60624"/>
  <c r="N343" i="60624"/>
  <c r="O343" i="60624"/>
  <c r="Q343" i="60624"/>
  <c r="R343" i="60624"/>
  <c r="Z343" i="60624"/>
  <c r="AA343" i="60624"/>
  <c r="E344" i="60624"/>
  <c r="H344" i="60624"/>
  <c r="K344" i="60624"/>
  <c r="M344" i="60624"/>
  <c r="N344" i="60624"/>
  <c r="O344" i="60624"/>
  <c r="Q344" i="60624"/>
  <c r="R344" i="60624"/>
  <c r="Z344" i="60624"/>
  <c r="AA344" i="60624"/>
  <c r="E345" i="60624"/>
  <c r="H345" i="60624"/>
  <c r="K345" i="60624"/>
  <c r="M345" i="60624"/>
  <c r="N345" i="60624"/>
  <c r="O345" i="60624"/>
  <c r="Q345" i="60624"/>
  <c r="R345" i="60624"/>
  <c r="Z345" i="60624"/>
  <c r="AA345" i="60624"/>
  <c r="E346" i="60624"/>
  <c r="H346" i="60624"/>
  <c r="K346" i="60624"/>
  <c r="M346" i="60624"/>
  <c r="N346" i="60624"/>
  <c r="O346" i="60624"/>
  <c r="Q346" i="60624"/>
  <c r="R346" i="60624"/>
  <c r="Z346" i="60624"/>
  <c r="AA346" i="60624"/>
  <c r="E347" i="60624"/>
  <c r="H347" i="60624"/>
  <c r="K347" i="60624"/>
  <c r="M347" i="60624"/>
  <c r="N347" i="60624"/>
  <c r="O347" i="60624"/>
  <c r="Q347" i="60624"/>
  <c r="R347" i="60624"/>
  <c r="Z347" i="60624"/>
  <c r="AA347" i="60624"/>
  <c r="E348" i="60624"/>
  <c r="H348" i="60624"/>
  <c r="K348" i="60624"/>
  <c r="M348" i="60624"/>
  <c r="N348" i="60624"/>
  <c r="O348" i="60624"/>
  <c r="Q348" i="60624"/>
  <c r="R348" i="60624"/>
  <c r="Z348" i="60624"/>
  <c r="AA348" i="60624"/>
  <c r="E349" i="60624"/>
  <c r="H349" i="60624"/>
  <c r="K349" i="60624"/>
  <c r="M349" i="60624"/>
  <c r="N349" i="60624"/>
  <c r="O349" i="60624"/>
  <c r="Q349" i="60624"/>
  <c r="R349" i="60624"/>
  <c r="Z349" i="60624"/>
  <c r="AA349" i="60624"/>
  <c r="E350" i="60624"/>
  <c r="H350" i="60624"/>
  <c r="K350" i="60624"/>
  <c r="M350" i="60624"/>
  <c r="N350" i="60624"/>
  <c r="O350" i="60624"/>
  <c r="Q350" i="60624"/>
  <c r="R350" i="60624"/>
  <c r="Z350" i="60624"/>
  <c r="AA350" i="60624"/>
  <c r="E351" i="60624"/>
  <c r="H351" i="60624"/>
  <c r="K351" i="60624"/>
  <c r="M351" i="60624"/>
  <c r="N351" i="60624"/>
  <c r="O351" i="60624"/>
  <c r="Q351" i="60624"/>
  <c r="R351" i="60624"/>
  <c r="Z351" i="60624"/>
  <c r="AA351" i="60624"/>
  <c r="E352" i="60624"/>
  <c r="H352" i="60624"/>
  <c r="K352" i="60624"/>
  <c r="M352" i="60624"/>
  <c r="N352" i="60624"/>
  <c r="O352" i="60624"/>
  <c r="Q352" i="60624"/>
  <c r="R352" i="60624"/>
  <c r="Z352" i="60624"/>
  <c r="AA352" i="60624"/>
  <c r="E353" i="60624"/>
  <c r="H353" i="60624"/>
  <c r="K353" i="60624"/>
  <c r="M353" i="60624"/>
  <c r="N353" i="60624"/>
  <c r="O353" i="60624"/>
  <c r="Q353" i="60624"/>
  <c r="R353" i="60624"/>
  <c r="Z353" i="60624"/>
  <c r="AA353" i="60624"/>
  <c r="E354" i="60624"/>
  <c r="H354" i="60624"/>
  <c r="K354" i="60624"/>
  <c r="M354" i="60624"/>
  <c r="N354" i="60624"/>
  <c r="O354" i="60624"/>
  <c r="Q354" i="60624"/>
  <c r="R354" i="60624"/>
  <c r="Z354" i="60624"/>
  <c r="AA354" i="60624"/>
  <c r="E355" i="60624"/>
  <c r="H355" i="60624"/>
  <c r="K355" i="60624"/>
  <c r="M355" i="60624"/>
  <c r="N355" i="60624"/>
  <c r="O355" i="60624"/>
  <c r="Q355" i="60624"/>
  <c r="R355" i="60624"/>
  <c r="Z355" i="60624"/>
  <c r="AA355" i="60624"/>
  <c r="E356" i="60624"/>
  <c r="H356" i="60624"/>
  <c r="K356" i="60624"/>
  <c r="M356" i="60624"/>
  <c r="N356" i="60624"/>
  <c r="O356" i="60624"/>
  <c r="Q356" i="60624"/>
  <c r="R356" i="60624"/>
  <c r="Z356" i="60624"/>
  <c r="AA356" i="60624"/>
  <c r="B357" i="60624"/>
  <c r="E357" i="60624"/>
  <c r="H357" i="60624"/>
  <c r="K357" i="60624"/>
  <c r="M357" i="60624"/>
  <c r="N357" i="60624"/>
  <c r="O357" i="60624"/>
  <c r="Q357" i="60624"/>
  <c r="R357" i="60624"/>
  <c r="Z357" i="60624"/>
  <c r="AA357" i="60624"/>
  <c r="E358" i="60624"/>
  <c r="H358" i="60624"/>
  <c r="K358" i="60624"/>
  <c r="M358" i="60624"/>
  <c r="N358" i="60624"/>
  <c r="O358" i="60624"/>
  <c r="Q358" i="60624"/>
  <c r="R358" i="60624"/>
  <c r="Z358" i="60624"/>
  <c r="AA358" i="60624"/>
  <c r="E359" i="60624"/>
  <c r="H359" i="60624"/>
  <c r="K359" i="60624"/>
  <c r="M359" i="60624"/>
  <c r="N359" i="60624"/>
  <c r="O359" i="60624"/>
  <c r="Q359" i="60624"/>
  <c r="R359" i="60624"/>
  <c r="Z359" i="60624"/>
  <c r="AA359" i="60624"/>
  <c r="E360" i="60624"/>
  <c r="H360" i="60624"/>
  <c r="K360" i="60624"/>
  <c r="M360" i="60624"/>
  <c r="N360" i="60624"/>
  <c r="O360" i="60624"/>
  <c r="Q360" i="60624"/>
  <c r="R360" i="60624"/>
  <c r="Z360" i="60624"/>
  <c r="AA360" i="60624"/>
  <c r="E361" i="60624"/>
  <c r="K361" i="60624"/>
  <c r="M361" i="60624"/>
  <c r="N361" i="60624"/>
  <c r="O361" i="60624"/>
  <c r="Q361" i="60624"/>
  <c r="R361" i="60624"/>
  <c r="Z361" i="60624"/>
  <c r="AA361" i="60624"/>
  <c r="E362" i="60624"/>
  <c r="H362" i="60624"/>
  <c r="K362" i="60624"/>
  <c r="M362" i="60624"/>
  <c r="N362" i="60624"/>
  <c r="O362" i="60624"/>
  <c r="Q362" i="60624"/>
  <c r="R362" i="60624"/>
  <c r="Z362" i="60624"/>
  <c r="AA362" i="60624"/>
  <c r="E363" i="60624"/>
  <c r="H363" i="60624"/>
  <c r="K363" i="60624"/>
  <c r="M363" i="60624"/>
  <c r="N363" i="60624"/>
  <c r="O363" i="60624"/>
  <c r="Q363" i="60624"/>
  <c r="R363" i="60624"/>
  <c r="Z363" i="60624"/>
  <c r="AA363" i="60624"/>
  <c r="E364" i="60624"/>
  <c r="H364" i="60624"/>
  <c r="K364" i="60624"/>
  <c r="M364" i="60624"/>
  <c r="N364" i="60624"/>
  <c r="O364" i="60624"/>
  <c r="Q364" i="60624"/>
  <c r="R364" i="60624"/>
  <c r="Z364" i="60624"/>
  <c r="AA364" i="60624"/>
  <c r="E365" i="60624"/>
  <c r="H365" i="60624"/>
  <c r="K365" i="60624"/>
  <c r="M365" i="60624"/>
  <c r="N365" i="60624"/>
  <c r="O365" i="60624"/>
  <c r="Q365" i="60624"/>
  <c r="R365" i="60624"/>
  <c r="Z365" i="60624"/>
  <c r="AA365" i="60624"/>
  <c r="B366" i="60624"/>
  <c r="E366" i="60624"/>
  <c r="H366" i="60624"/>
  <c r="K366" i="60624"/>
  <c r="M366" i="60624"/>
  <c r="N366" i="60624"/>
  <c r="O366" i="60624"/>
  <c r="Q366" i="60624"/>
  <c r="R366" i="60624"/>
  <c r="Z366" i="60624"/>
  <c r="AA366" i="60624"/>
  <c r="E367" i="60624"/>
  <c r="H367" i="60624"/>
  <c r="K367" i="60624"/>
  <c r="M367" i="60624"/>
  <c r="N367" i="60624"/>
  <c r="O367" i="60624"/>
  <c r="Q367" i="60624"/>
  <c r="R367" i="60624"/>
  <c r="Z367" i="60624"/>
  <c r="AA367" i="60624"/>
  <c r="E368" i="60624"/>
  <c r="H368" i="60624"/>
  <c r="K368" i="60624"/>
  <c r="M368" i="60624"/>
  <c r="N368" i="60624"/>
  <c r="O368" i="60624"/>
  <c r="Q368" i="60624"/>
  <c r="R368" i="60624"/>
  <c r="Z368" i="60624"/>
  <c r="AA368" i="60624"/>
  <c r="E369" i="60624"/>
  <c r="H369" i="60624"/>
  <c r="M369" i="60624"/>
  <c r="N369" i="60624"/>
  <c r="O369" i="60624"/>
  <c r="Q369" i="60624"/>
  <c r="R369" i="60624"/>
  <c r="B4" i="112"/>
  <c r="D4" i="112"/>
  <c r="L4" i="112"/>
  <c r="Y4" i="112"/>
  <c r="Z4" i="112"/>
  <c r="B5" i="112"/>
  <c r="D5" i="112"/>
  <c r="L5" i="112"/>
  <c r="Y5" i="112"/>
  <c r="Z5" i="112"/>
  <c r="B6" i="112"/>
  <c r="D6" i="112"/>
  <c r="L6" i="112"/>
  <c r="Y6" i="112"/>
  <c r="Z6" i="112"/>
  <c r="B7" i="112"/>
  <c r="D7" i="112"/>
  <c r="L7" i="112"/>
  <c r="Y7" i="112"/>
  <c r="Z7" i="112"/>
  <c r="B8" i="112"/>
  <c r="D8" i="112"/>
  <c r="L8" i="112"/>
  <c r="Y8" i="112"/>
  <c r="Z8" i="112"/>
  <c r="B9" i="112"/>
  <c r="D9" i="112"/>
  <c r="L9" i="112"/>
  <c r="Y9" i="112"/>
  <c r="Z9" i="112"/>
  <c r="B10" i="112"/>
  <c r="D10" i="112"/>
  <c r="L10" i="112"/>
  <c r="Y10" i="112"/>
  <c r="Z10" i="112"/>
  <c r="B11" i="112"/>
  <c r="D11" i="112"/>
  <c r="L11" i="112"/>
  <c r="Y11" i="112"/>
  <c r="Z11" i="112"/>
  <c r="B12" i="112"/>
  <c r="D12" i="112"/>
  <c r="L12" i="112"/>
  <c r="Y12" i="112"/>
  <c r="Z12" i="112"/>
  <c r="B13" i="112"/>
  <c r="D13" i="112"/>
  <c r="L13" i="112"/>
  <c r="Y13" i="112"/>
  <c r="Z13" i="112"/>
  <c r="B14" i="112"/>
  <c r="D14" i="112"/>
  <c r="L14" i="112"/>
  <c r="Y14" i="112"/>
  <c r="Z14" i="112"/>
  <c r="B15" i="112"/>
  <c r="D15" i="112"/>
  <c r="L15" i="112"/>
  <c r="Y15" i="112"/>
  <c r="Z15" i="112"/>
  <c r="B16" i="112"/>
  <c r="D16" i="112"/>
  <c r="L16" i="112"/>
  <c r="Y16" i="112"/>
  <c r="Z16" i="112"/>
  <c r="B17" i="112"/>
  <c r="D17" i="112"/>
  <c r="L17" i="112"/>
  <c r="Y17" i="112"/>
  <c r="Z17" i="112"/>
  <c r="B18" i="112"/>
  <c r="D18" i="112"/>
  <c r="L18" i="112"/>
  <c r="Y18" i="112"/>
  <c r="Z18" i="112"/>
  <c r="B19" i="112"/>
  <c r="D19" i="112"/>
  <c r="L19" i="112"/>
  <c r="Y19" i="112"/>
  <c r="Z19" i="112"/>
  <c r="B20" i="112"/>
  <c r="D20" i="112"/>
  <c r="I20" i="112"/>
  <c r="L20" i="112"/>
  <c r="Y20" i="112"/>
  <c r="Z20" i="112"/>
  <c r="B21" i="112"/>
  <c r="D21" i="112"/>
  <c r="L21" i="112"/>
  <c r="Y21" i="112"/>
  <c r="Z21" i="112"/>
  <c r="B22" i="112"/>
  <c r="D22" i="112"/>
  <c r="L22" i="112"/>
  <c r="Y22" i="112"/>
  <c r="Z22" i="112"/>
  <c r="B23" i="112"/>
  <c r="D23" i="112"/>
  <c r="L23" i="112"/>
  <c r="Y23" i="112"/>
  <c r="Z23" i="112"/>
  <c r="B24" i="112"/>
  <c r="D24" i="112"/>
  <c r="L24" i="112"/>
  <c r="Y24" i="112"/>
  <c r="Z24" i="112"/>
  <c r="B25" i="112"/>
  <c r="D25" i="112"/>
  <c r="L25" i="112"/>
  <c r="Y25" i="112"/>
  <c r="Z25" i="112"/>
  <c r="B26" i="112"/>
  <c r="D26" i="112"/>
  <c r="L26" i="112"/>
  <c r="Y26" i="112"/>
  <c r="Z26" i="112"/>
  <c r="B27" i="112"/>
  <c r="D27" i="112"/>
  <c r="L27" i="112"/>
  <c r="Y27" i="112"/>
  <c r="Z27" i="112"/>
  <c r="B28" i="112"/>
  <c r="D28" i="112"/>
  <c r="L28" i="112"/>
  <c r="Y28" i="112"/>
  <c r="Z28" i="112"/>
  <c r="B29" i="112"/>
  <c r="D29" i="112"/>
  <c r="L29" i="112"/>
  <c r="Y29" i="112"/>
  <c r="Z29" i="112"/>
  <c r="B30" i="112"/>
  <c r="D30" i="112"/>
  <c r="L30" i="112"/>
  <c r="Y30" i="112"/>
  <c r="Z30" i="112"/>
  <c r="B31" i="112"/>
  <c r="D31" i="112"/>
  <c r="L31" i="112"/>
  <c r="Y31" i="112"/>
  <c r="Z31" i="112"/>
  <c r="B32" i="112"/>
  <c r="D32" i="112"/>
  <c r="L32" i="112"/>
  <c r="Y32" i="112"/>
  <c r="Z32" i="112"/>
  <c r="B33" i="112"/>
  <c r="D33" i="112"/>
  <c r="L33" i="112"/>
  <c r="Y33" i="112"/>
  <c r="Z33" i="112"/>
  <c r="B34" i="112"/>
  <c r="D34" i="112"/>
  <c r="L34" i="112"/>
  <c r="Y34" i="112"/>
  <c r="Z34" i="112"/>
  <c r="B35" i="112"/>
  <c r="D35" i="112"/>
  <c r="L35" i="112"/>
  <c r="Y35" i="112"/>
  <c r="Z35" i="112"/>
  <c r="B36" i="112"/>
  <c r="D36" i="112"/>
  <c r="L36" i="112"/>
  <c r="Y36" i="112"/>
  <c r="Z36" i="112"/>
  <c r="B37" i="112"/>
  <c r="D37" i="112"/>
  <c r="L37" i="112"/>
  <c r="Y37" i="112"/>
  <c r="Z37" i="112"/>
  <c r="B38" i="112"/>
  <c r="D38" i="112"/>
  <c r="L38" i="112"/>
  <c r="Y38" i="112"/>
  <c r="Z38" i="112"/>
  <c r="B39" i="112"/>
  <c r="D39" i="112"/>
  <c r="L39" i="112"/>
  <c r="Y39" i="112"/>
  <c r="Z39" i="112"/>
  <c r="B40" i="112"/>
  <c r="D40" i="112"/>
  <c r="L40" i="112"/>
  <c r="Y40" i="112"/>
  <c r="Z40" i="112"/>
  <c r="B41" i="112"/>
  <c r="D41" i="112"/>
  <c r="L41" i="112"/>
  <c r="Y41" i="112"/>
  <c r="Z41" i="112"/>
  <c r="B42" i="112"/>
  <c r="D42" i="112"/>
  <c r="L42" i="112"/>
  <c r="Y42" i="112"/>
  <c r="Z42" i="112"/>
  <c r="B43" i="112"/>
  <c r="D43" i="112"/>
  <c r="L43" i="112"/>
  <c r="Y43" i="112"/>
  <c r="Z43" i="112"/>
  <c r="B44" i="112"/>
  <c r="D44" i="112"/>
  <c r="L44" i="112"/>
  <c r="Y44" i="112"/>
  <c r="Z44" i="112"/>
  <c r="B45" i="112"/>
  <c r="D45" i="112"/>
  <c r="L45" i="112"/>
  <c r="Y45" i="112"/>
  <c r="Z45" i="112"/>
  <c r="B46" i="112"/>
  <c r="D46" i="112"/>
  <c r="L46" i="112"/>
  <c r="Y46" i="112"/>
  <c r="Z46" i="112"/>
  <c r="B47" i="112"/>
  <c r="D47" i="112"/>
  <c r="L47" i="112"/>
  <c r="Y47" i="112"/>
  <c r="Z47" i="112"/>
  <c r="B48" i="112"/>
  <c r="D48" i="112"/>
  <c r="L48" i="112"/>
  <c r="Y48" i="112"/>
  <c r="Z48" i="112"/>
  <c r="B49" i="112"/>
  <c r="D49" i="112"/>
  <c r="L49" i="112"/>
  <c r="Y49" i="112"/>
  <c r="Z49" i="112"/>
  <c r="B50" i="112"/>
  <c r="D50" i="112"/>
  <c r="L50" i="112"/>
  <c r="Y50" i="112"/>
  <c r="Z50" i="112"/>
  <c r="B51" i="112"/>
  <c r="D51" i="112"/>
  <c r="L51" i="112"/>
  <c r="Y51" i="112"/>
  <c r="Z51" i="112"/>
  <c r="B52" i="112"/>
  <c r="D52" i="112"/>
  <c r="I52" i="112"/>
  <c r="L52" i="112"/>
  <c r="Y52" i="112"/>
  <c r="Z52" i="112"/>
  <c r="B53" i="112"/>
  <c r="D53" i="112"/>
  <c r="L53" i="112"/>
  <c r="Y53" i="112"/>
  <c r="Z53" i="112"/>
  <c r="B54" i="112"/>
  <c r="D54" i="112"/>
  <c r="L54" i="112"/>
  <c r="Y54" i="112"/>
  <c r="Z54" i="112"/>
  <c r="B55" i="112"/>
  <c r="D55" i="112"/>
  <c r="I55" i="112"/>
  <c r="L55" i="112"/>
  <c r="Y55" i="112"/>
  <c r="Z55" i="112"/>
  <c r="B56" i="112"/>
  <c r="D56" i="112"/>
  <c r="L56" i="112"/>
  <c r="Y56" i="112"/>
  <c r="Z56" i="112"/>
  <c r="B57" i="112"/>
  <c r="D57" i="112"/>
  <c r="L57" i="112"/>
  <c r="Y57" i="112"/>
  <c r="Z57" i="112"/>
  <c r="B58" i="112"/>
  <c r="D58" i="112"/>
  <c r="L58" i="112"/>
  <c r="Y58" i="112"/>
  <c r="Z58" i="112"/>
  <c r="B59" i="112"/>
  <c r="D59" i="112"/>
  <c r="L59" i="112"/>
  <c r="Y59" i="112"/>
  <c r="Z59" i="112"/>
  <c r="B60" i="112"/>
  <c r="D60" i="112"/>
  <c r="I60" i="112"/>
  <c r="L60" i="112"/>
  <c r="Y60" i="112"/>
  <c r="Z60" i="112"/>
  <c r="B61" i="112"/>
  <c r="D61" i="112"/>
  <c r="I61" i="112"/>
  <c r="L61" i="112"/>
  <c r="Y61" i="112"/>
  <c r="Z61" i="112"/>
  <c r="B62" i="112"/>
  <c r="D62" i="112"/>
  <c r="I62" i="112"/>
  <c r="L62" i="112"/>
  <c r="Y62" i="112"/>
  <c r="Z62" i="112"/>
  <c r="B63" i="112"/>
  <c r="D63" i="112"/>
  <c r="E63" i="112"/>
  <c r="L63" i="112"/>
  <c r="Y63" i="112"/>
  <c r="Z63" i="112"/>
  <c r="B64" i="112"/>
  <c r="D64" i="112"/>
  <c r="E64" i="112"/>
  <c r="L64" i="112"/>
  <c r="Y64" i="112"/>
  <c r="Z64" i="112"/>
  <c r="B65" i="112"/>
  <c r="D65" i="112"/>
  <c r="E65" i="112"/>
  <c r="I65" i="112"/>
  <c r="L65" i="112"/>
  <c r="Y65" i="112"/>
  <c r="Z65" i="112"/>
  <c r="B66" i="112"/>
  <c r="D66" i="112"/>
  <c r="E66" i="112"/>
  <c r="L66" i="112"/>
  <c r="Y66" i="112"/>
  <c r="Z66" i="112"/>
  <c r="B67" i="112"/>
  <c r="D67" i="112"/>
  <c r="E67" i="112"/>
  <c r="I67" i="112"/>
  <c r="L67" i="112"/>
  <c r="Y67" i="112"/>
  <c r="Z67" i="112"/>
  <c r="B68" i="112"/>
  <c r="D68" i="112"/>
  <c r="E68" i="112"/>
  <c r="I68" i="112"/>
  <c r="L68" i="112"/>
  <c r="Y68" i="112"/>
  <c r="Z68" i="112"/>
  <c r="B69" i="112"/>
  <c r="D69" i="112"/>
  <c r="E69" i="112"/>
  <c r="L69" i="112"/>
  <c r="Y69" i="112"/>
  <c r="Z69" i="112"/>
  <c r="B70" i="112"/>
  <c r="D70" i="112"/>
  <c r="E70" i="112"/>
  <c r="I70" i="112"/>
  <c r="L70" i="112"/>
  <c r="Y70" i="112"/>
  <c r="Z70" i="112"/>
  <c r="B71" i="112"/>
  <c r="D71" i="112"/>
  <c r="E71" i="112"/>
  <c r="L71" i="112"/>
  <c r="Y71" i="112"/>
  <c r="Z71" i="112"/>
  <c r="B72" i="112"/>
  <c r="D72" i="112"/>
  <c r="E72" i="112"/>
  <c r="L72" i="112"/>
  <c r="Y72" i="112"/>
  <c r="Z72" i="112"/>
  <c r="B73" i="112"/>
  <c r="D73" i="112"/>
  <c r="E73" i="112"/>
  <c r="I73" i="112"/>
  <c r="L73" i="112"/>
  <c r="Y73" i="112"/>
  <c r="Z73" i="112"/>
  <c r="B74" i="112"/>
  <c r="D74" i="112"/>
  <c r="E74" i="112"/>
  <c r="I74" i="112"/>
  <c r="L74" i="112"/>
  <c r="Y74" i="112"/>
  <c r="Z74" i="112"/>
  <c r="B75" i="112"/>
  <c r="D75" i="112"/>
  <c r="E75" i="112"/>
  <c r="I75" i="112"/>
  <c r="L75" i="112"/>
  <c r="Y75" i="112"/>
  <c r="Z75" i="112"/>
  <c r="B76" i="112"/>
  <c r="D76" i="112"/>
  <c r="E76" i="112"/>
  <c r="I76" i="112"/>
  <c r="L76" i="112"/>
  <c r="Y76" i="112"/>
  <c r="Z76" i="112"/>
  <c r="B77" i="112"/>
  <c r="D77" i="112"/>
  <c r="E77" i="112"/>
  <c r="L77" i="112"/>
  <c r="Y77" i="112"/>
  <c r="Z77" i="112"/>
  <c r="B78" i="112"/>
  <c r="D78" i="112"/>
  <c r="E78" i="112"/>
  <c r="L78" i="112"/>
  <c r="Y78" i="112"/>
  <c r="Z78" i="112"/>
  <c r="B79" i="112"/>
  <c r="D79" i="112"/>
  <c r="E79" i="112"/>
  <c r="I79" i="112"/>
  <c r="L79" i="112"/>
  <c r="Y79" i="112"/>
  <c r="Z79" i="112"/>
  <c r="B80" i="112"/>
  <c r="D80" i="112"/>
  <c r="E80" i="112"/>
  <c r="I80" i="112"/>
  <c r="L80" i="112"/>
  <c r="Y80" i="112"/>
  <c r="Z80" i="112"/>
  <c r="B81" i="112"/>
  <c r="D81" i="112"/>
  <c r="E81" i="112"/>
  <c r="I81" i="112"/>
  <c r="L81" i="112"/>
  <c r="Y81" i="112"/>
  <c r="Z81" i="112"/>
  <c r="B82" i="112"/>
  <c r="D82" i="112"/>
  <c r="E82" i="112"/>
  <c r="I82" i="112"/>
  <c r="L82" i="112"/>
  <c r="Y82" i="112"/>
  <c r="Z82" i="112"/>
  <c r="B83" i="112"/>
  <c r="D83" i="112"/>
  <c r="E83" i="112"/>
  <c r="L83" i="112"/>
  <c r="Y83" i="112"/>
  <c r="Z83" i="112"/>
  <c r="B84" i="112"/>
  <c r="D84" i="112"/>
  <c r="E84" i="112"/>
  <c r="L84" i="112"/>
  <c r="Y84" i="112"/>
  <c r="Z84" i="112"/>
  <c r="B85" i="112"/>
  <c r="D85" i="112"/>
  <c r="E85" i="112"/>
  <c r="L85" i="112"/>
  <c r="Y85" i="112"/>
  <c r="Z85" i="112"/>
  <c r="B86" i="112"/>
  <c r="D86" i="112"/>
  <c r="E86" i="112"/>
  <c r="L86" i="112"/>
  <c r="Y86" i="112"/>
  <c r="Z86" i="112"/>
  <c r="B87" i="112"/>
  <c r="D87" i="112"/>
  <c r="E87" i="112"/>
  <c r="L87" i="112"/>
  <c r="Y87" i="112"/>
  <c r="Z87" i="112"/>
  <c r="B88" i="112"/>
  <c r="D88" i="112"/>
  <c r="E88" i="112"/>
  <c r="L88" i="112"/>
  <c r="Y88" i="112"/>
  <c r="Z88" i="112"/>
  <c r="B89" i="112"/>
  <c r="D89" i="112"/>
  <c r="E89" i="112"/>
  <c r="I89" i="112"/>
  <c r="L89" i="112"/>
  <c r="Y89" i="112"/>
  <c r="Z89" i="112"/>
  <c r="B90" i="112"/>
  <c r="D90" i="112"/>
  <c r="E90" i="112"/>
  <c r="L90" i="112"/>
  <c r="Y90" i="112"/>
  <c r="Z90" i="112"/>
  <c r="B91" i="112"/>
  <c r="D91" i="112"/>
  <c r="E91" i="112"/>
  <c r="L91" i="112"/>
  <c r="Y91" i="112"/>
  <c r="Z91" i="112"/>
  <c r="B92" i="112"/>
  <c r="D92" i="112"/>
  <c r="E92" i="112"/>
  <c r="L92" i="112"/>
  <c r="Y92" i="112"/>
  <c r="Z92" i="112"/>
  <c r="B93" i="112"/>
  <c r="D93" i="112"/>
  <c r="E93" i="112"/>
  <c r="L93" i="112"/>
  <c r="Y93" i="112"/>
  <c r="Z93" i="112"/>
  <c r="B94" i="112"/>
  <c r="D94" i="112"/>
  <c r="E94" i="112"/>
  <c r="I94" i="112"/>
  <c r="L94" i="112"/>
  <c r="Y94" i="112"/>
  <c r="Z94" i="112"/>
  <c r="B95" i="112"/>
  <c r="D95" i="112"/>
  <c r="E95" i="112"/>
  <c r="L95" i="112"/>
  <c r="Y95" i="112"/>
  <c r="Z95" i="112"/>
  <c r="B96" i="112"/>
  <c r="D96" i="112"/>
  <c r="E96" i="112"/>
  <c r="L96" i="112"/>
  <c r="Y96" i="112"/>
  <c r="Z96" i="112"/>
  <c r="B97" i="112"/>
  <c r="D97" i="112"/>
  <c r="E97" i="112"/>
  <c r="I97" i="112"/>
  <c r="L97" i="112"/>
  <c r="Y97" i="112"/>
  <c r="Z97" i="112"/>
  <c r="B98" i="112"/>
  <c r="D98" i="112"/>
  <c r="E98" i="112"/>
  <c r="L98" i="112"/>
  <c r="Y98" i="112"/>
  <c r="Z98" i="112"/>
  <c r="B99" i="112"/>
  <c r="D99" i="112"/>
  <c r="E99" i="112"/>
  <c r="L99" i="112"/>
  <c r="Y99" i="112"/>
  <c r="Z99" i="112"/>
  <c r="B100" i="112"/>
  <c r="D100" i="112"/>
  <c r="E100" i="112"/>
  <c r="L100" i="112"/>
  <c r="Y100" i="112"/>
  <c r="Z100" i="112"/>
  <c r="B101" i="112"/>
  <c r="D101" i="112"/>
  <c r="E101" i="112"/>
  <c r="L101" i="112"/>
  <c r="Y101" i="112"/>
  <c r="Z101" i="112"/>
  <c r="B102" i="112"/>
  <c r="D102" i="112"/>
  <c r="E102" i="112"/>
  <c r="I102" i="112"/>
  <c r="L102" i="112"/>
  <c r="Y102" i="112"/>
  <c r="Z102" i="112"/>
  <c r="B103" i="112"/>
  <c r="D103" i="112"/>
  <c r="E103" i="112"/>
  <c r="I103" i="112"/>
  <c r="L103" i="112"/>
  <c r="Y103" i="112"/>
  <c r="Z103" i="112"/>
  <c r="B104" i="112"/>
  <c r="D104" i="112"/>
  <c r="E104" i="112"/>
  <c r="I104" i="112"/>
  <c r="L104" i="112"/>
  <c r="Y104" i="112"/>
  <c r="Z104" i="112"/>
  <c r="B105" i="112"/>
  <c r="D105" i="112"/>
  <c r="E105" i="112"/>
  <c r="L105" i="112"/>
  <c r="Y105" i="112"/>
  <c r="Z105" i="112"/>
  <c r="B106" i="112"/>
  <c r="D106" i="112"/>
  <c r="E106" i="112"/>
  <c r="L106" i="112"/>
  <c r="Y106" i="112"/>
  <c r="Z106" i="112"/>
  <c r="B107" i="112"/>
  <c r="D107" i="112"/>
  <c r="E107" i="112"/>
  <c r="I107" i="112"/>
  <c r="L107" i="112"/>
  <c r="Y107" i="112"/>
  <c r="Z107" i="112"/>
  <c r="B108" i="112"/>
  <c r="D108" i="112"/>
  <c r="E108" i="112"/>
  <c r="L108" i="112"/>
  <c r="Y108" i="112"/>
  <c r="Z108" i="112"/>
  <c r="B109" i="112"/>
  <c r="D109" i="112"/>
  <c r="E109" i="112"/>
  <c r="L109" i="112"/>
  <c r="Y109" i="112"/>
  <c r="Z109" i="112"/>
  <c r="B110" i="112"/>
  <c r="D110" i="112"/>
  <c r="E110" i="112"/>
  <c r="I110" i="112"/>
  <c r="L110" i="112"/>
  <c r="Y110" i="112"/>
  <c r="Z110" i="112"/>
  <c r="B111" i="112"/>
  <c r="D111" i="112"/>
  <c r="E111" i="112"/>
  <c r="I111" i="112"/>
  <c r="L111" i="112"/>
  <c r="Y111" i="112"/>
  <c r="Z111" i="112"/>
  <c r="B112" i="112"/>
  <c r="D112" i="112"/>
  <c r="E112" i="112"/>
  <c r="I112" i="112"/>
  <c r="L112" i="112"/>
  <c r="Y112" i="112"/>
  <c r="Z112" i="112"/>
  <c r="B113" i="112"/>
  <c r="D113" i="112"/>
  <c r="E113" i="112"/>
  <c r="L113" i="112"/>
  <c r="Y113" i="112"/>
  <c r="Z113" i="112"/>
  <c r="B114" i="112"/>
  <c r="D114" i="112"/>
  <c r="E114" i="112"/>
  <c r="L114" i="112"/>
  <c r="Y114" i="112"/>
  <c r="Z114" i="112"/>
  <c r="B115" i="112"/>
  <c r="D115" i="112"/>
  <c r="E115" i="112"/>
  <c r="I115" i="112"/>
  <c r="L115" i="112"/>
  <c r="Y115" i="112"/>
  <c r="Z115" i="112"/>
  <c r="B116" i="112"/>
  <c r="D116" i="112"/>
  <c r="E116" i="112"/>
  <c r="I116" i="112"/>
  <c r="L116" i="112"/>
  <c r="Y116" i="112"/>
  <c r="Z116" i="112"/>
  <c r="B117" i="112"/>
  <c r="D117" i="112"/>
  <c r="E117" i="112"/>
  <c r="L117" i="112"/>
  <c r="Y117" i="112"/>
  <c r="Z117" i="112"/>
  <c r="B118" i="112"/>
  <c r="D118" i="112"/>
  <c r="E118" i="112"/>
  <c r="I118" i="112"/>
  <c r="L118" i="112"/>
  <c r="Y118" i="112"/>
  <c r="Z118" i="112"/>
  <c r="B119" i="112"/>
  <c r="D119" i="112"/>
  <c r="E119" i="112"/>
  <c r="F119" i="112"/>
  <c r="L119" i="112"/>
  <c r="Y119" i="112"/>
  <c r="Z119" i="112"/>
  <c r="B120" i="112"/>
  <c r="D120" i="112"/>
  <c r="E120" i="112"/>
  <c r="L120" i="112"/>
  <c r="Y120" i="112"/>
  <c r="Z120" i="112"/>
  <c r="B121" i="112"/>
  <c r="D121" i="112"/>
  <c r="E121" i="112"/>
  <c r="L121" i="112"/>
  <c r="Y121" i="112"/>
  <c r="Z121" i="112"/>
  <c r="B122" i="112"/>
  <c r="D122" i="112"/>
  <c r="E122" i="112"/>
  <c r="L122" i="112"/>
  <c r="Y122" i="112"/>
  <c r="Z122" i="112"/>
  <c r="B123" i="112"/>
  <c r="D123" i="112"/>
  <c r="E123" i="112"/>
  <c r="L123" i="112"/>
  <c r="Y123" i="112"/>
  <c r="Z123" i="112"/>
  <c r="B124" i="112"/>
  <c r="D124" i="112"/>
  <c r="E124" i="112"/>
  <c r="I124" i="112"/>
  <c r="L124" i="112"/>
  <c r="Y124" i="112"/>
  <c r="Z124" i="112"/>
  <c r="B125" i="112"/>
  <c r="D125" i="112"/>
  <c r="E125" i="112"/>
  <c r="I125" i="112"/>
  <c r="L125" i="112"/>
  <c r="Y125" i="112"/>
  <c r="Z125" i="112"/>
  <c r="B126" i="112"/>
  <c r="D126" i="112"/>
  <c r="E126" i="112"/>
  <c r="L126" i="112"/>
  <c r="Y126" i="112"/>
  <c r="Z126" i="112"/>
  <c r="B127" i="112"/>
  <c r="D127" i="112"/>
  <c r="E127" i="112"/>
  <c r="L127" i="112"/>
  <c r="Y127" i="112"/>
  <c r="Z127" i="112"/>
  <c r="B128" i="112"/>
  <c r="D128" i="112"/>
  <c r="E128" i="112"/>
  <c r="L128" i="112"/>
  <c r="Y128" i="112"/>
  <c r="Z128" i="112"/>
  <c r="B129" i="112"/>
  <c r="D129" i="112"/>
  <c r="E129" i="112"/>
  <c r="I129" i="112"/>
  <c r="L129" i="112"/>
  <c r="Y129" i="112"/>
  <c r="Z129" i="112"/>
  <c r="B130" i="112"/>
  <c r="D130" i="112"/>
  <c r="E130" i="112"/>
  <c r="L130" i="112"/>
  <c r="Y130" i="112"/>
  <c r="Z130" i="112"/>
  <c r="B131" i="112"/>
  <c r="D131" i="112"/>
  <c r="E131" i="112"/>
  <c r="L131" i="112"/>
  <c r="Y131" i="112"/>
  <c r="Z131" i="112"/>
  <c r="B132" i="112"/>
  <c r="D132" i="112"/>
  <c r="E132" i="112"/>
  <c r="I132" i="112"/>
  <c r="L132" i="112"/>
  <c r="Y132" i="112"/>
  <c r="Z132" i="112"/>
  <c r="B133" i="112"/>
  <c r="D133" i="112"/>
  <c r="E133" i="112"/>
  <c r="I133" i="112"/>
  <c r="L133" i="112"/>
  <c r="Y133" i="112"/>
  <c r="Z133" i="112"/>
  <c r="B134" i="112"/>
  <c r="D134" i="112"/>
  <c r="E134" i="112"/>
  <c r="L134" i="112"/>
  <c r="Y134" i="112"/>
  <c r="Z134" i="112"/>
  <c r="B135" i="112"/>
  <c r="D135" i="112"/>
  <c r="E135" i="112"/>
  <c r="L135" i="112"/>
  <c r="Y135" i="112"/>
  <c r="Z135" i="112"/>
  <c r="B136" i="112"/>
  <c r="D136" i="112"/>
  <c r="E136" i="112"/>
  <c r="L136" i="112"/>
  <c r="Y136" i="112"/>
  <c r="Z136" i="112"/>
  <c r="B137" i="112"/>
  <c r="D137" i="112"/>
  <c r="E137" i="112"/>
  <c r="I137" i="112"/>
  <c r="L137" i="112"/>
  <c r="Y137" i="112"/>
  <c r="Z137" i="112"/>
  <c r="B138" i="112"/>
  <c r="D138" i="112"/>
  <c r="E138" i="112"/>
  <c r="F138" i="112"/>
  <c r="L138" i="112"/>
  <c r="Y138" i="112"/>
  <c r="Z138" i="112"/>
  <c r="B139" i="112"/>
  <c r="D139" i="112"/>
  <c r="E139" i="112"/>
  <c r="L139" i="112"/>
  <c r="Y139" i="112"/>
  <c r="Z139" i="112"/>
  <c r="B140" i="112"/>
  <c r="D140" i="112"/>
  <c r="E140" i="112"/>
  <c r="I140" i="112"/>
  <c r="L140" i="112"/>
  <c r="Y140" i="112"/>
  <c r="Z140" i="112"/>
  <c r="B141" i="112"/>
  <c r="D141" i="112"/>
  <c r="E141" i="112"/>
  <c r="L141" i="112"/>
  <c r="Y141" i="112"/>
  <c r="Z141" i="112"/>
  <c r="B142" i="112"/>
  <c r="D142" i="112"/>
  <c r="E142" i="112"/>
  <c r="L142" i="112"/>
  <c r="Y142" i="112"/>
  <c r="Z142" i="112"/>
  <c r="B143" i="112"/>
  <c r="D143" i="112"/>
  <c r="E143" i="112"/>
  <c r="I143" i="112"/>
  <c r="L143" i="112"/>
  <c r="Y143" i="112"/>
  <c r="Z143" i="112"/>
  <c r="B144" i="112"/>
  <c r="D144" i="112"/>
  <c r="E144" i="112"/>
  <c r="L144" i="112"/>
  <c r="Y144" i="112"/>
  <c r="Z144" i="112"/>
  <c r="B145" i="112"/>
  <c r="D145" i="112"/>
  <c r="E145" i="112"/>
  <c r="L145" i="112"/>
  <c r="Y145" i="112"/>
  <c r="Z145" i="112"/>
  <c r="B146" i="112"/>
  <c r="D146" i="112"/>
  <c r="E146" i="112"/>
  <c r="L146" i="112"/>
  <c r="Y146" i="112"/>
  <c r="Z146" i="112"/>
  <c r="B147" i="112"/>
  <c r="D147" i="112"/>
  <c r="E147" i="112"/>
  <c r="L147" i="112"/>
  <c r="Y147" i="112"/>
  <c r="Z147" i="112"/>
  <c r="B148" i="112"/>
  <c r="D148" i="112"/>
  <c r="E148" i="112"/>
  <c r="L148" i="112"/>
  <c r="Y148" i="112"/>
  <c r="Z148" i="112"/>
  <c r="B149" i="112"/>
  <c r="D149" i="112"/>
  <c r="E149" i="112"/>
  <c r="L149" i="112"/>
  <c r="Y149" i="112"/>
  <c r="Z149" i="112"/>
  <c r="B150" i="112"/>
  <c r="D150" i="112"/>
  <c r="E150" i="112"/>
  <c r="L150" i="112"/>
  <c r="Y150" i="112"/>
  <c r="Z150" i="112"/>
  <c r="B151" i="112"/>
  <c r="D151" i="112"/>
  <c r="E151" i="112"/>
  <c r="L151" i="112"/>
  <c r="Y151" i="112"/>
  <c r="Z151" i="112"/>
  <c r="B152" i="112"/>
  <c r="D152" i="112"/>
  <c r="E152" i="112"/>
  <c r="I152" i="112"/>
  <c r="L152" i="112"/>
  <c r="Y152" i="112"/>
  <c r="Z152" i="112"/>
  <c r="B153" i="112"/>
  <c r="D153" i="112"/>
  <c r="E153" i="112"/>
  <c r="L153" i="112"/>
  <c r="Y153" i="112"/>
  <c r="Z153" i="112"/>
  <c r="B154" i="112"/>
  <c r="D154" i="112"/>
  <c r="E154" i="112"/>
  <c r="F154" i="112"/>
  <c r="I154" i="112"/>
  <c r="L154" i="112"/>
  <c r="Y154" i="112"/>
  <c r="Z154" i="112"/>
  <c r="B155" i="112"/>
  <c r="D155" i="112"/>
  <c r="E155" i="112"/>
  <c r="F155" i="112"/>
  <c r="I155" i="112"/>
  <c r="L155" i="112"/>
  <c r="Y155" i="112"/>
  <c r="Z155" i="112"/>
  <c r="B156" i="112"/>
  <c r="D156" i="112"/>
  <c r="E156" i="112"/>
  <c r="I156" i="112"/>
  <c r="L156" i="112"/>
  <c r="Y156" i="112"/>
  <c r="Z156" i="112"/>
  <c r="B157" i="112"/>
  <c r="D157" i="112"/>
  <c r="E157" i="112"/>
  <c r="I157" i="112"/>
  <c r="L157" i="112"/>
  <c r="Y157" i="112"/>
  <c r="Z157" i="112"/>
  <c r="B158" i="112"/>
  <c r="D158" i="112"/>
  <c r="E158" i="112"/>
  <c r="L158" i="112"/>
  <c r="Y158" i="112"/>
  <c r="Z158" i="112"/>
  <c r="B159" i="112"/>
  <c r="D159" i="112"/>
  <c r="E159" i="112"/>
  <c r="L159" i="112"/>
  <c r="Y159" i="112"/>
  <c r="Z159" i="112"/>
  <c r="B160" i="112"/>
  <c r="D160" i="112"/>
  <c r="E160" i="112"/>
  <c r="L160" i="112"/>
  <c r="Y160" i="112"/>
  <c r="Z160" i="112"/>
  <c r="B161" i="112"/>
  <c r="D161" i="112"/>
  <c r="E161" i="112"/>
  <c r="F161" i="112"/>
  <c r="L161" i="112"/>
  <c r="Y161" i="112"/>
  <c r="Z161" i="112"/>
  <c r="B162" i="112"/>
  <c r="D162" i="112"/>
  <c r="E162" i="112"/>
  <c r="L162" i="112"/>
  <c r="Y162" i="112"/>
  <c r="Z162" i="112"/>
  <c r="B163" i="112"/>
  <c r="D163" i="112"/>
  <c r="E163" i="112"/>
  <c r="L163" i="112"/>
  <c r="Y163" i="112"/>
  <c r="Z163" i="112"/>
  <c r="B164" i="112"/>
  <c r="D164" i="112"/>
  <c r="E164" i="112"/>
  <c r="I164" i="112"/>
  <c r="L164" i="112"/>
  <c r="Y164" i="112"/>
  <c r="Z164" i="112"/>
  <c r="B165" i="112"/>
  <c r="D165" i="112"/>
  <c r="E165" i="112"/>
  <c r="I165" i="112"/>
  <c r="L165" i="112"/>
  <c r="Y165" i="112"/>
  <c r="Z165" i="112"/>
  <c r="B166" i="112"/>
  <c r="D166" i="112"/>
  <c r="E166" i="112"/>
  <c r="L166" i="112"/>
  <c r="Y166" i="112"/>
  <c r="Z166" i="112"/>
  <c r="B167" i="112"/>
  <c r="D167" i="112"/>
  <c r="E167" i="112"/>
  <c r="L167" i="112"/>
  <c r="Y167" i="112"/>
  <c r="Z167" i="112"/>
  <c r="B168" i="112"/>
  <c r="D168" i="112"/>
  <c r="E168" i="112"/>
  <c r="L168" i="112"/>
  <c r="Y168" i="112"/>
  <c r="Z168" i="112"/>
  <c r="B169" i="112"/>
  <c r="D169" i="112"/>
  <c r="E169" i="112"/>
  <c r="L169" i="112"/>
  <c r="Y169" i="112"/>
  <c r="Z169" i="112"/>
  <c r="B170" i="112"/>
  <c r="D170" i="112"/>
  <c r="E170" i="112"/>
  <c r="I170" i="112"/>
  <c r="L170" i="112"/>
  <c r="Y170" i="112"/>
  <c r="Z170" i="112"/>
  <c r="B171" i="112"/>
  <c r="D171" i="112"/>
  <c r="E171" i="112"/>
  <c r="I171" i="112"/>
  <c r="L171" i="112"/>
  <c r="Y171" i="112"/>
  <c r="Z171" i="112"/>
  <c r="B172" i="112"/>
  <c r="D172" i="112"/>
  <c r="E172" i="112"/>
  <c r="I172" i="112"/>
  <c r="L172" i="112"/>
  <c r="Y172" i="112"/>
  <c r="Z172" i="112"/>
  <c r="B173" i="112"/>
  <c r="D173" i="112"/>
  <c r="E173" i="112"/>
  <c r="I173" i="112"/>
  <c r="L173" i="112"/>
  <c r="Y173" i="112"/>
  <c r="Z173" i="112"/>
  <c r="B174" i="112"/>
  <c r="D174" i="112"/>
  <c r="E174" i="112"/>
  <c r="I174" i="112"/>
  <c r="L174" i="112"/>
  <c r="Y174" i="112"/>
  <c r="Z174" i="112"/>
  <c r="B175" i="112"/>
  <c r="D175" i="112"/>
  <c r="E175" i="112"/>
  <c r="F175" i="112"/>
  <c r="L175" i="112"/>
  <c r="Y175" i="112"/>
  <c r="Z175" i="112"/>
  <c r="B176" i="112"/>
  <c r="D176" i="112"/>
  <c r="E176" i="112"/>
  <c r="L176" i="112"/>
  <c r="Y176" i="112"/>
  <c r="Z176" i="112"/>
  <c r="B177" i="112"/>
  <c r="D177" i="112"/>
  <c r="E177" i="112"/>
  <c r="I177" i="112"/>
  <c r="L177" i="112"/>
  <c r="Y177" i="112"/>
  <c r="Z177" i="112"/>
  <c r="B178" i="112"/>
  <c r="D178" i="112"/>
  <c r="E178" i="112"/>
  <c r="I178" i="112"/>
  <c r="L178" i="112"/>
  <c r="Y178" i="112"/>
  <c r="Z178" i="112"/>
  <c r="B179" i="112"/>
  <c r="D179" i="112"/>
  <c r="E179" i="112"/>
  <c r="I179" i="112"/>
  <c r="L179" i="112"/>
  <c r="Y179" i="112"/>
  <c r="Z179" i="112"/>
  <c r="B180" i="112"/>
  <c r="D180" i="112"/>
  <c r="E180" i="112"/>
  <c r="I180" i="112"/>
  <c r="L180" i="112"/>
  <c r="Y180" i="112"/>
  <c r="Z180" i="112"/>
  <c r="B181" i="112"/>
  <c r="D181" i="112"/>
  <c r="E181" i="112"/>
  <c r="I181" i="112"/>
  <c r="L181" i="112"/>
  <c r="Y181" i="112"/>
  <c r="Z181" i="112"/>
  <c r="B182" i="112"/>
  <c r="D182" i="112"/>
  <c r="E182" i="112"/>
  <c r="L182" i="112"/>
  <c r="Y182" i="112"/>
  <c r="Z182" i="112"/>
  <c r="B183" i="112"/>
  <c r="D183" i="112"/>
  <c r="E183" i="112"/>
  <c r="L183" i="112"/>
  <c r="Y183" i="112"/>
  <c r="Z183" i="112"/>
  <c r="B184" i="112"/>
  <c r="D184" i="112"/>
  <c r="E184" i="112"/>
  <c r="L184" i="112"/>
  <c r="Y184" i="112"/>
  <c r="Z184" i="112"/>
  <c r="B185" i="112"/>
  <c r="D185" i="112"/>
  <c r="E185" i="112"/>
  <c r="I185" i="112"/>
  <c r="L185" i="112"/>
  <c r="Y185" i="112"/>
  <c r="Z185" i="112"/>
  <c r="B186" i="112"/>
  <c r="D186" i="112"/>
  <c r="E186" i="112"/>
  <c r="L186" i="112"/>
  <c r="Y186" i="112"/>
  <c r="Z186" i="112"/>
  <c r="B187" i="112"/>
  <c r="D187" i="112"/>
  <c r="E187" i="112"/>
  <c r="L187" i="112"/>
  <c r="Y187" i="112"/>
  <c r="Z187" i="112"/>
  <c r="B188" i="112"/>
  <c r="D188" i="112"/>
  <c r="E188" i="112"/>
  <c r="L188" i="112"/>
  <c r="Y188" i="112"/>
  <c r="Z188" i="112"/>
  <c r="B189" i="112"/>
  <c r="D189" i="112"/>
  <c r="E189" i="112"/>
  <c r="L189" i="112"/>
  <c r="Y189" i="112"/>
  <c r="Z189" i="112"/>
  <c r="B190" i="112"/>
  <c r="D190" i="112"/>
  <c r="E190" i="112"/>
  <c r="L190" i="112"/>
  <c r="Y190" i="112"/>
  <c r="Z190" i="112"/>
  <c r="B191" i="112"/>
  <c r="D191" i="112"/>
  <c r="I191" i="112"/>
  <c r="L191" i="112"/>
  <c r="Y191" i="112"/>
  <c r="Z191" i="112"/>
  <c r="B192" i="112"/>
  <c r="D192" i="112"/>
  <c r="F192" i="112"/>
  <c r="L192" i="112"/>
  <c r="Y192" i="112"/>
  <c r="Z192" i="112"/>
  <c r="B193" i="112"/>
  <c r="D193" i="112"/>
  <c r="I193" i="112"/>
  <c r="L193" i="112"/>
  <c r="Y193" i="112"/>
  <c r="Z193" i="112"/>
  <c r="B194" i="112"/>
  <c r="D194" i="112"/>
  <c r="I194" i="112"/>
  <c r="L194" i="112"/>
  <c r="Y194" i="112"/>
  <c r="Z194" i="112"/>
  <c r="B195" i="112"/>
  <c r="D195" i="112"/>
  <c r="I195" i="112"/>
  <c r="L195" i="112"/>
  <c r="Y195" i="112"/>
  <c r="Z195" i="112"/>
  <c r="B196" i="112"/>
  <c r="D196" i="112"/>
  <c r="L196" i="112"/>
  <c r="Y196" i="112"/>
  <c r="Z196" i="112"/>
  <c r="B197" i="112"/>
  <c r="D197" i="112"/>
  <c r="L197" i="112"/>
  <c r="Y197" i="112"/>
  <c r="Z197" i="112"/>
  <c r="B198" i="112"/>
  <c r="D198" i="112"/>
  <c r="I198" i="112"/>
  <c r="L198" i="112"/>
  <c r="Y198" i="112"/>
  <c r="Z198" i="112"/>
  <c r="B199" i="112"/>
  <c r="D199" i="112"/>
  <c r="I199" i="112"/>
  <c r="L199" i="112"/>
  <c r="Y199" i="112"/>
  <c r="Z199" i="112"/>
  <c r="B200" i="112"/>
  <c r="D200" i="112"/>
  <c r="I200" i="112"/>
  <c r="L200" i="112"/>
  <c r="Y200" i="112"/>
  <c r="Z200" i="112"/>
  <c r="B201" i="112"/>
  <c r="D201" i="112"/>
  <c r="I201" i="112"/>
  <c r="L201" i="112"/>
  <c r="Y201" i="112"/>
  <c r="Z201" i="112"/>
  <c r="B202" i="112"/>
  <c r="D202" i="112"/>
  <c r="I202" i="112"/>
  <c r="L202" i="112"/>
  <c r="Y202" i="112"/>
  <c r="Z202" i="112"/>
  <c r="B203" i="112"/>
  <c r="D203" i="112"/>
  <c r="L203" i="112"/>
  <c r="Y203" i="112"/>
  <c r="Z203" i="112"/>
  <c r="B204" i="112"/>
  <c r="D204" i="112"/>
  <c r="L204" i="112"/>
  <c r="Y204" i="112"/>
  <c r="Z204" i="112"/>
  <c r="B205" i="112"/>
  <c r="D205" i="112"/>
  <c r="I205" i="112"/>
  <c r="L205" i="112"/>
  <c r="Y205" i="112"/>
  <c r="Z205" i="112"/>
  <c r="B206" i="112"/>
  <c r="D206" i="112"/>
  <c r="F206" i="112"/>
  <c r="I206" i="112"/>
  <c r="L206" i="112"/>
  <c r="Y206" i="112"/>
  <c r="Z206" i="112"/>
  <c r="B207" i="112"/>
  <c r="D207" i="112"/>
  <c r="I207" i="112"/>
  <c r="L207" i="112"/>
  <c r="Y207" i="112"/>
  <c r="Z207" i="112"/>
  <c r="B208" i="112"/>
  <c r="D208" i="112"/>
  <c r="I208" i="112"/>
  <c r="L208" i="112"/>
  <c r="Y208" i="112"/>
  <c r="Z208" i="112"/>
  <c r="B209" i="112"/>
  <c r="D209" i="112"/>
  <c r="I209" i="112"/>
  <c r="L209" i="112"/>
  <c r="Y209" i="112"/>
  <c r="Z209" i="112"/>
  <c r="B210" i="112"/>
  <c r="D210" i="112"/>
  <c r="L210" i="112"/>
  <c r="Y210" i="112"/>
  <c r="Z210" i="112"/>
  <c r="B211" i="112"/>
  <c r="D211" i="112"/>
  <c r="L211" i="112"/>
  <c r="Y211" i="112"/>
  <c r="Z211" i="112"/>
  <c r="B212" i="112"/>
  <c r="D212" i="112"/>
  <c r="I212" i="112"/>
  <c r="L212" i="112"/>
  <c r="Y212" i="112"/>
  <c r="Z212" i="112"/>
  <c r="B213" i="112"/>
  <c r="D213" i="112"/>
  <c r="I213" i="112"/>
  <c r="L213" i="112"/>
  <c r="Y213" i="112"/>
  <c r="Z213" i="112"/>
  <c r="B214" i="112"/>
  <c r="D214" i="112"/>
  <c r="F214" i="112"/>
  <c r="I214" i="112"/>
  <c r="L214" i="112"/>
  <c r="Y214" i="112"/>
  <c r="Z214" i="112"/>
  <c r="B215" i="112"/>
  <c r="D215" i="112"/>
  <c r="I215" i="112"/>
  <c r="L215" i="112"/>
  <c r="Y215" i="112"/>
  <c r="Z215" i="112"/>
  <c r="B216" i="112"/>
  <c r="D216" i="112"/>
  <c r="I216" i="112"/>
  <c r="L216" i="112"/>
  <c r="Y216" i="112"/>
  <c r="Z216" i="112"/>
  <c r="B217" i="112"/>
  <c r="D217" i="112"/>
  <c r="I217" i="112"/>
  <c r="L217" i="112"/>
  <c r="Y217" i="112"/>
  <c r="Z217" i="112"/>
  <c r="B218" i="112"/>
  <c r="D218" i="112"/>
  <c r="I218" i="112"/>
  <c r="L218" i="112"/>
  <c r="Y218" i="112"/>
  <c r="Z218" i="112"/>
  <c r="B219" i="112"/>
  <c r="D219" i="112"/>
  <c r="I219" i="112"/>
  <c r="L219" i="112"/>
  <c r="Y219" i="112"/>
  <c r="Z219" i="112"/>
  <c r="B220" i="112"/>
  <c r="D220" i="112"/>
  <c r="I220" i="112"/>
  <c r="L220" i="112"/>
  <c r="Y220" i="112"/>
  <c r="Z220" i="112"/>
  <c r="B221" i="112"/>
  <c r="D221" i="112"/>
  <c r="I221" i="112"/>
  <c r="L221" i="112"/>
  <c r="Y221" i="112"/>
  <c r="Z221" i="112"/>
  <c r="B222" i="112"/>
  <c r="D222" i="112"/>
  <c r="I222" i="112"/>
  <c r="L222" i="112"/>
  <c r="Y222" i="112"/>
  <c r="Z222" i="112"/>
  <c r="B223" i="112"/>
  <c r="D223" i="112"/>
  <c r="I223" i="112"/>
  <c r="L223" i="112"/>
  <c r="Y223" i="112"/>
  <c r="Z223" i="112"/>
  <c r="B224" i="112"/>
  <c r="D224" i="112"/>
  <c r="L224" i="112"/>
  <c r="Y224" i="112"/>
  <c r="Z224" i="112"/>
  <c r="B225" i="112"/>
  <c r="D225" i="112"/>
  <c r="I225" i="112"/>
  <c r="L225" i="112"/>
  <c r="Y225" i="112"/>
  <c r="Z225" i="112"/>
  <c r="B226" i="112"/>
  <c r="D226" i="112"/>
  <c r="I226" i="112"/>
  <c r="L226" i="112"/>
  <c r="Y226" i="112"/>
  <c r="Z226" i="112"/>
  <c r="B227" i="112"/>
  <c r="D227" i="112"/>
  <c r="I227" i="112"/>
  <c r="L227" i="112"/>
  <c r="Y227" i="112"/>
  <c r="Z227" i="112"/>
  <c r="B228" i="112"/>
  <c r="D228" i="112"/>
  <c r="F228" i="112"/>
  <c r="I228" i="112"/>
  <c r="L228" i="112"/>
  <c r="Y228" i="112"/>
  <c r="Z228" i="112"/>
  <c r="B229" i="112"/>
  <c r="D229" i="112"/>
  <c r="I229" i="112"/>
  <c r="L229" i="112"/>
  <c r="Y229" i="112"/>
  <c r="Z229" i="112"/>
  <c r="B230" i="112"/>
  <c r="D230" i="112"/>
  <c r="I230" i="112"/>
  <c r="L230" i="112"/>
  <c r="Y230" i="112"/>
  <c r="Z230" i="112"/>
  <c r="B231" i="112"/>
  <c r="D231" i="112"/>
  <c r="L231" i="112"/>
  <c r="Y231" i="112"/>
  <c r="Z231" i="112"/>
  <c r="B232" i="112"/>
  <c r="D232" i="112"/>
  <c r="I232" i="112"/>
  <c r="L232" i="112"/>
  <c r="Y232" i="112"/>
  <c r="Z232" i="112"/>
  <c r="B233" i="112"/>
  <c r="D233" i="112"/>
  <c r="I233" i="112"/>
  <c r="L233" i="112"/>
  <c r="Y233" i="112"/>
  <c r="Z233" i="112"/>
  <c r="B234" i="112"/>
  <c r="D234" i="112"/>
  <c r="I234" i="112"/>
  <c r="L234" i="112"/>
  <c r="Y234" i="112"/>
  <c r="Z234" i="112"/>
  <c r="B235" i="112"/>
  <c r="D235" i="112"/>
  <c r="I235" i="112"/>
  <c r="L235" i="112"/>
  <c r="Y235" i="112"/>
  <c r="Z235" i="112"/>
  <c r="B236" i="112"/>
  <c r="D236" i="112"/>
  <c r="F236" i="112"/>
  <c r="I236" i="112"/>
  <c r="L236" i="112"/>
  <c r="Y236" i="112"/>
  <c r="Z236" i="112"/>
  <c r="B237" i="112"/>
  <c r="D237" i="112"/>
  <c r="L237" i="112"/>
  <c r="Y237" i="112"/>
  <c r="Z237" i="112"/>
  <c r="B238" i="112"/>
  <c r="D238" i="112"/>
  <c r="L238" i="112"/>
  <c r="Y238" i="112"/>
  <c r="Z238" i="112"/>
  <c r="B239" i="112"/>
  <c r="D239" i="112"/>
  <c r="L239" i="112"/>
  <c r="Y239" i="112"/>
  <c r="Z239" i="112"/>
  <c r="B240" i="112"/>
  <c r="D240" i="112"/>
  <c r="I240" i="112"/>
  <c r="L240" i="112"/>
  <c r="Y240" i="112"/>
  <c r="Z240" i="112"/>
  <c r="B241" i="112"/>
  <c r="D241" i="112"/>
  <c r="L241" i="112"/>
  <c r="Y241" i="112"/>
  <c r="Z241" i="112"/>
  <c r="B242" i="112"/>
  <c r="D242" i="112"/>
  <c r="I242" i="112"/>
  <c r="L242" i="112"/>
  <c r="Y242" i="112"/>
  <c r="Z242" i="112"/>
  <c r="B243" i="112"/>
  <c r="D243" i="112"/>
  <c r="F243" i="112"/>
  <c r="I243" i="112"/>
  <c r="L243" i="112"/>
  <c r="Y243" i="112"/>
  <c r="Z243" i="112"/>
  <c r="B244" i="112"/>
  <c r="D244" i="112"/>
  <c r="I244" i="112"/>
  <c r="L244" i="112"/>
  <c r="Y244" i="112"/>
  <c r="Z244" i="112"/>
  <c r="B245" i="112"/>
  <c r="D245" i="112"/>
  <c r="L245" i="112"/>
  <c r="Y245" i="112"/>
  <c r="Z245" i="112"/>
  <c r="B246" i="112"/>
  <c r="D246" i="112"/>
  <c r="L246" i="112"/>
  <c r="Y246" i="112"/>
  <c r="Z246" i="112"/>
  <c r="B247" i="112"/>
  <c r="D247" i="112"/>
  <c r="I247" i="112"/>
  <c r="L247" i="112"/>
  <c r="Y247" i="112"/>
  <c r="Z247" i="112"/>
  <c r="B248" i="112"/>
  <c r="D248" i="112"/>
  <c r="I248" i="112"/>
  <c r="L248" i="112"/>
  <c r="Y248" i="112"/>
  <c r="Z248" i="112"/>
  <c r="B249" i="112"/>
  <c r="D249" i="112"/>
  <c r="F249" i="112"/>
  <c r="I249" i="112"/>
  <c r="L249" i="112"/>
  <c r="Y249" i="112"/>
  <c r="Z249" i="112"/>
  <c r="B250" i="112"/>
  <c r="D250" i="112"/>
  <c r="I250" i="112"/>
  <c r="L250" i="112"/>
  <c r="Y250" i="112"/>
  <c r="Z250" i="112"/>
  <c r="B251" i="112"/>
  <c r="D251" i="112"/>
  <c r="I251" i="112"/>
  <c r="L251" i="112"/>
  <c r="Y251" i="112"/>
  <c r="Z251" i="112"/>
  <c r="B252" i="112"/>
  <c r="D252" i="112"/>
  <c r="I252" i="112"/>
  <c r="L252" i="112"/>
  <c r="Y252" i="112"/>
  <c r="Z252" i="112"/>
  <c r="B253" i="112"/>
  <c r="D253" i="112"/>
  <c r="F253" i="112"/>
  <c r="I253" i="112"/>
  <c r="L253" i="112"/>
  <c r="Y253" i="112"/>
  <c r="Z253" i="112"/>
  <c r="B254" i="112"/>
  <c r="D254" i="112"/>
  <c r="I254" i="112"/>
  <c r="L254" i="112"/>
  <c r="Y254" i="112"/>
  <c r="Z254" i="112"/>
  <c r="B255" i="112"/>
  <c r="D255" i="112"/>
  <c r="I255" i="112"/>
  <c r="L255" i="112"/>
  <c r="Y255" i="112"/>
  <c r="Z255" i="112"/>
  <c r="B256" i="112"/>
  <c r="D256" i="112"/>
  <c r="I256" i="112"/>
  <c r="L256" i="112"/>
  <c r="Y256" i="112"/>
  <c r="Z256" i="112"/>
  <c r="B257" i="112"/>
  <c r="D257" i="112"/>
  <c r="I257" i="112"/>
  <c r="L257" i="112"/>
  <c r="Y257" i="112"/>
  <c r="Z257" i="112"/>
  <c r="B258" i="112"/>
  <c r="D258" i="112"/>
  <c r="I258" i="112"/>
  <c r="L258" i="112"/>
  <c r="Y258" i="112"/>
  <c r="Z258" i="112"/>
  <c r="B259" i="112"/>
  <c r="D259" i="112"/>
  <c r="F259" i="112"/>
  <c r="I259" i="112"/>
  <c r="L259" i="112"/>
  <c r="Y259" i="112"/>
  <c r="Z259" i="112"/>
  <c r="B260" i="112"/>
  <c r="D260" i="112"/>
  <c r="I260" i="112"/>
  <c r="L260" i="112"/>
  <c r="Y260" i="112"/>
  <c r="Z260" i="112"/>
  <c r="B261" i="112"/>
  <c r="D261" i="112"/>
  <c r="I261" i="112"/>
  <c r="L261" i="112"/>
  <c r="Y261" i="112"/>
  <c r="Z261" i="112"/>
  <c r="B262" i="112"/>
  <c r="D262" i="112"/>
  <c r="I262" i="112"/>
  <c r="L262" i="112"/>
  <c r="Y262" i="112"/>
  <c r="Z262" i="112"/>
  <c r="B263" i="112"/>
  <c r="D263" i="112"/>
  <c r="I263" i="112"/>
  <c r="L263" i="112"/>
  <c r="Y263" i="112"/>
  <c r="Z263" i="112"/>
  <c r="B264" i="112"/>
  <c r="D264" i="112"/>
  <c r="L264" i="112"/>
  <c r="Y264" i="112"/>
  <c r="Z264" i="112"/>
  <c r="B265" i="112"/>
  <c r="D265" i="112"/>
  <c r="I265" i="112"/>
  <c r="L265" i="112"/>
  <c r="Y265" i="112"/>
  <c r="Z265" i="112"/>
  <c r="B266" i="112"/>
  <c r="D266" i="112"/>
  <c r="I266" i="112"/>
  <c r="L266" i="112"/>
  <c r="Y266" i="112"/>
  <c r="Z266" i="112"/>
  <c r="B267" i="112"/>
  <c r="D267" i="112"/>
  <c r="L267" i="112"/>
  <c r="Y267" i="112"/>
  <c r="Z267" i="112"/>
  <c r="B268" i="112"/>
  <c r="D268" i="112"/>
  <c r="F268" i="112"/>
  <c r="I268" i="112"/>
  <c r="L268" i="112"/>
  <c r="Y268" i="112"/>
  <c r="Z268" i="112"/>
  <c r="B269" i="112"/>
  <c r="D269" i="112"/>
  <c r="I269" i="112"/>
  <c r="L269" i="112"/>
  <c r="Y269" i="112"/>
  <c r="Z269" i="112"/>
  <c r="B270" i="112"/>
  <c r="D270" i="112"/>
  <c r="I270" i="112"/>
  <c r="L270" i="112"/>
  <c r="Y270" i="112"/>
  <c r="Z270" i="112"/>
  <c r="B271" i="112"/>
  <c r="D271" i="112"/>
  <c r="I271" i="112"/>
  <c r="L271" i="112"/>
  <c r="Y271" i="112"/>
  <c r="Z271" i="112"/>
  <c r="B272" i="112"/>
  <c r="D272" i="112"/>
  <c r="I272" i="112"/>
  <c r="L272" i="112"/>
  <c r="Y272" i="112"/>
  <c r="Z272" i="112"/>
  <c r="B273" i="112"/>
  <c r="D273" i="112"/>
  <c r="F273" i="112"/>
  <c r="L273" i="112"/>
  <c r="Y273" i="112"/>
  <c r="Z273" i="112"/>
  <c r="B274" i="112"/>
  <c r="D274" i="112"/>
  <c r="L274" i="112"/>
  <c r="Y274" i="112"/>
  <c r="Z274" i="112"/>
  <c r="B275" i="112"/>
  <c r="D275" i="112"/>
  <c r="F275" i="112"/>
  <c r="I275" i="112"/>
  <c r="L275" i="112"/>
  <c r="Y275" i="112"/>
  <c r="Z275" i="112"/>
  <c r="B276" i="112"/>
  <c r="D276" i="112"/>
  <c r="I276" i="112"/>
  <c r="L276" i="112"/>
  <c r="Y276" i="112"/>
  <c r="Z276" i="112"/>
  <c r="B277" i="112"/>
  <c r="D277" i="112"/>
  <c r="I277" i="112"/>
  <c r="L277" i="112"/>
  <c r="Y277" i="112"/>
  <c r="Z277" i="112"/>
  <c r="B278" i="112"/>
  <c r="D278" i="112"/>
  <c r="I278" i="112"/>
  <c r="L278" i="112"/>
  <c r="Y278" i="112"/>
  <c r="Z278" i="112"/>
  <c r="B279" i="112"/>
  <c r="D279" i="112"/>
  <c r="I279" i="112"/>
  <c r="L279" i="112"/>
  <c r="Y279" i="112"/>
  <c r="Z279" i="112"/>
  <c r="B280" i="112"/>
  <c r="D280" i="112"/>
  <c r="L280" i="112"/>
  <c r="Y280" i="112"/>
  <c r="Z280" i="112"/>
  <c r="B281" i="112"/>
  <c r="D281" i="112"/>
  <c r="L281" i="112"/>
  <c r="Y281" i="112"/>
  <c r="Z281" i="112"/>
  <c r="B282" i="112"/>
  <c r="D282" i="112"/>
  <c r="I282" i="112"/>
  <c r="L282" i="112"/>
  <c r="Y282" i="112"/>
  <c r="Z282" i="112"/>
  <c r="B283" i="112"/>
  <c r="D283" i="112"/>
  <c r="I283" i="112"/>
  <c r="L283" i="112"/>
  <c r="Y283" i="112"/>
  <c r="Z283" i="112"/>
  <c r="B284" i="112"/>
  <c r="D284" i="112"/>
  <c r="I284" i="112"/>
  <c r="L284" i="112"/>
  <c r="Y284" i="112"/>
  <c r="Z284" i="112"/>
  <c r="B285" i="112"/>
  <c r="D285" i="112"/>
  <c r="I285" i="112"/>
  <c r="L285" i="112"/>
  <c r="Y285" i="112"/>
  <c r="Z285" i="112"/>
  <c r="B286" i="112"/>
  <c r="D286" i="112"/>
  <c r="I286" i="112"/>
  <c r="L286" i="112"/>
  <c r="Y286" i="112"/>
  <c r="Z286" i="112"/>
  <c r="B287" i="112"/>
  <c r="D287" i="112"/>
  <c r="F287" i="112"/>
  <c r="L287" i="112"/>
  <c r="Y287" i="112"/>
  <c r="Z287" i="112"/>
  <c r="B288" i="112"/>
  <c r="D288" i="112"/>
  <c r="L288" i="112"/>
  <c r="Y288" i="112"/>
  <c r="Z288" i="112"/>
  <c r="B289" i="112"/>
  <c r="D289" i="112"/>
  <c r="I289" i="112"/>
  <c r="L289" i="112"/>
  <c r="Y289" i="112"/>
  <c r="Z289" i="112"/>
  <c r="B290" i="112"/>
  <c r="D290" i="112"/>
  <c r="I290" i="112"/>
  <c r="L290" i="112"/>
  <c r="Y290" i="112"/>
  <c r="Z290" i="112"/>
  <c r="B291" i="112"/>
  <c r="D291" i="112"/>
  <c r="I291" i="112"/>
  <c r="L291" i="112"/>
  <c r="Y291" i="112"/>
  <c r="Z291" i="112"/>
  <c r="B292" i="112"/>
  <c r="D292" i="112"/>
  <c r="I292" i="112"/>
  <c r="L292" i="112"/>
  <c r="Y292" i="112"/>
  <c r="Z292" i="112"/>
  <c r="B293" i="112"/>
  <c r="D293" i="112"/>
  <c r="I293" i="112"/>
  <c r="L293" i="112"/>
  <c r="Y293" i="112"/>
  <c r="Z293" i="112"/>
  <c r="B294" i="112"/>
  <c r="D294" i="112"/>
  <c r="I294" i="112"/>
  <c r="L294" i="112"/>
  <c r="Y294" i="112"/>
  <c r="Z294" i="112"/>
  <c r="B295" i="112"/>
  <c r="D295" i="112"/>
  <c r="I295" i="112"/>
  <c r="L295" i="112"/>
  <c r="Y295" i="112"/>
  <c r="Z295" i="112"/>
  <c r="B296" i="112"/>
  <c r="D296" i="112"/>
  <c r="I296" i="112"/>
  <c r="L296" i="112"/>
  <c r="Y296" i="112"/>
  <c r="Z296" i="112"/>
  <c r="B297" i="112"/>
  <c r="D297" i="112"/>
  <c r="F297" i="112"/>
  <c r="I297" i="112"/>
  <c r="L297" i="112"/>
  <c r="Y297" i="112"/>
  <c r="Z297" i="112"/>
  <c r="B298" i="112"/>
  <c r="D298" i="112"/>
  <c r="I298" i="112"/>
  <c r="L298" i="112"/>
  <c r="Y298" i="112"/>
  <c r="Z298" i="112"/>
  <c r="B299" i="112"/>
  <c r="D299" i="112"/>
  <c r="I299" i="112"/>
  <c r="L299" i="112"/>
  <c r="Y299" i="112"/>
  <c r="Z299" i="112"/>
  <c r="B300" i="112"/>
  <c r="D300" i="112"/>
  <c r="I300" i="112"/>
  <c r="L300" i="112"/>
  <c r="Y300" i="112"/>
  <c r="Z300" i="112"/>
  <c r="B301" i="112"/>
  <c r="D301" i="112"/>
  <c r="I301" i="112"/>
  <c r="L301" i="112"/>
  <c r="Y301" i="112"/>
  <c r="Z301" i="112"/>
  <c r="B302" i="112"/>
  <c r="D302" i="112"/>
  <c r="F302" i="112"/>
  <c r="I302" i="112"/>
  <c r="L302" i="112"/>
  <c r="Y302" i="112"/>
  <c r="Z302" i="112"/>
  <c r="B303" i="112"/>
  <c r="D303" i="112"/>
  <c r="I303" i="112"/>
  <c r="L303" i="112"/>
  <c r="Y303" i="112"/>
  <c r="Z303" i="112"/>
  <c r="B304" i="112"/>
  <c r="D304" i="112"/>
  <c r="I304" i="112"/>
  <c r="L304" i="112"/>
  <c r="Y304" i="112"/>
  <c r="Z304" i="112"/>
  <c r="B305" i="112"/>
  <c r="D305" i="112"/>
  <c r="I305" i="112"/>
  <c r="L305" i="112"/>
  <c r="Y305" i="112"/>
  <c r="Z305" i="112"/>
  <c r="B306" i="112"/>
  <c r="D306" i="112"/>
  <c r="I306" i="112"/>
  <c r="L306" i="112"/>
  <c r="Y306" i="112"/>
  <c r="Z306" i="112"/>
  <c r="B307" i="112"/>
  <c r="D307" i="112"/>
  <c r="I307" i="112"/>
  <c r="L307" i="112"/>
  <c r="Y307" i="112"/>
  <c r="Z307" i="112"/>
  <c r="B308" i="112"/>
  <c r="D308" i="112"/>
  <c r="I308" i="112"/>
  <c r="L308" i="112"/>
  <c r="Y308" i="112"/>
  <c r="Z308" i="112"/>
  <c r="B309" i="112"/>
  <c r="D309" i="112"/>
  <c r="F309" i="112"/>
  <c r="I309" i="112"/>
  <c r="L309" i="112"/>
  <c r="Y309" i="112"/>
  <c r="Z309" i="112"/>
  <c r="B310" i="112"/>
  <c r="D310" i="112"/>
  <c r="I310" i="112"/>
  <c r="L310" i="112"/>
  <c r="Y310" i="112"/>
  <c r="Z310" i="112"/>
  <c r="B311" i="112"/>
  <c r="D311" i="112"/>
  <c r="I311" i="112"/>
  <c r="L311" i="112"/>
  <c r="Y311" i="112"/>
  <c r="Z311" i="112"/>
  <c r="B312" i="112"/>
  <c r="D312" i="112"/>
  <c r="I312" i="112"/>
  <c r="L312" i="112"/>
  <c r="Y312" i="112"/>
  <c r="Z312" i="112"/>
  <c r="B313" i="112"/>
  <c r="D313" i="112"/>
  <c r="I313" i="112"/>
  <c r="L313" i="112"/>
  <c r="Y313" i="112"/>
  <c r="Z313" i="112"/>
  <c r="B314" i="112"/>
  <c r="D314" i="112"/>
  <c r="I314" i="112"/>
  <c r="L314" i="112"/>
  <c r="Y314" i="112"/>
  <c r="Z314" i="112"/>
  <c r="B315" i="112"/>
  <c r="D315" i="112"/>
  <c r="I315" i="112"/>
  <c r="L315" i="112"/>
  <c r="Y315" i="112"/>
  <c r="Z315" i="112"/>
  <c r="B316" i="112"/>
  <c r="D316" i="112"/>
  <c r="I316" i="112"/>
  <c r="L316" i="112"/>
  <c r="Y316" i="112"/>
  <c r="Z316" i="112"/>
  <c r="B317" i="112"/>
  <c r="D317" i="112"/>
  <c r="I317" i="112"/>
  <c r="L317" i="112"/>
  <c r="Y317" i="112"/>
  <c r="Z317" i="112"/>
  <c r="B318" i="112"/>
  <c r="D318" i="112"/>
  <c r="I318" i="112"/>
  <c r="L318" i="112"/>
  <c r="Y318" i="112"/>
  <c r="Z318" i="112"/>
  <c r="B319" i="112"/>
  <c r="D319" i="112"/>
  <c r="I319" i="112"/>
  <c r="L319" i="112"/>
  <c r="Y319" i="112"/>
  <c r="Z319" i="112"/>
  <c r="B320" i="112"/>
  <c r="D320" i="112"/>
  <c r="L320" i="112"/>
  <c r="Y320" i="112"/>
  <c r="Z320" i="112"/>
  <c r="B321" i="112"/>
  <c r="D321" i="112"/>
  <c r="L321" i="112"/>
  <c r="Y321" i="112"/>
  <c r="Z321" i="112"/>
  <c r="B322" i="112"/>
  <c r="D322" i="112"/>
  <c r="L322" i="112"/>
  <c r="Y322" i="112"/>
  <c r="Z322" i="112"/>
  <c r="B323" i="112"/>
  <c r="D323" i="112"/>
  <c r="L323" i="112"/>
  <c r="Y323" i="112"/>
  <c r="Z323" i="112"/>
  <c r="B324" i="112"/>
  <c r="D324" i="112"/>
  <c r="I324" i="112"/>
  <c r="L324" i="112"/>
  <c r="Y324" i="112"/>
  <c r="Z324" i="112"/>
  <c r="B325" i="112"/>
  <c r="D325" i="112"/>
  <c r="I325" i="112"/>
  <c r="L325" i="112"/>
  <c r="Y325" i="112"/>
  <c r="Z325" i="112"/>
  <c r="B326" i="112"/>
  <c r="D326" i="112"/>
  <c r="I326" i="112"/>
  <c r="L326" i="112"/>
  <c r="Y326" i="112"/>
  <c r="Z326" i="112"/>
  <c r="B327" i="112"/>
  <c r="D327" i="112"/>
  <c r="I327" i="112"/>
  <c r="L327" i="112"/>
  <c r="Y327" i="112"/>
  <c r="Z327" i="112"/>
  <c r="B328" i="112"/>
  <c r="D328" i="112"/>
  <c r="I328" i="112"/>
  <c r="L328" i="112"/>
  <c r="Y328" i="112"/>
  <c r="Z328" i="112"/>
  <c r="B329" i="112"/>
  <c r="D329" i="112"/>
  <c r="I329" i="112"/>
  <c r="L329" i="112"/>
  <c r="Y329" i="112"/>
  <c r="Z329" i="112"/>
  <c r="B330" i="112"/>
  <c r="D330" i="112"/>
  <c r="I330" i="112"/>
  <c r="L330" i="112"/>
  <c r="Y330" i="112"/>
  <c r="Z330" i="112"/>
  <c r="B331" i="112"/>
  <c r="D331" i="112"/>
  <c r="I331" i="112"/>
  <c r="L331" i="112"/>
  <c r="Y331" i="112"/>
  <c r="Z331" i="112"/>
  <c r="B332" i="112"/>
  <c r="D332" i="112"/>
  <c r="I332" i="112"/>
  <c r="L332" i="112"/>
  <c r="Y332" i="112"/>
  <c r="Z332" i="112"/>
  <c r="B333" i="112"/>
  <c r="D333" i="112"/>
  <c r="I333" i="112"/>
  <c r="L333" i="112"/>
  <c r="Y333" i="112"/>
  <c r="Z333" i="112"/>
  <c r="B334" i="112"/>
  <c r="D334" i="112"/>
  <c r="I334" i="112"/>
  <c r="L334" i="112"/>
  <c r="Y334" i="112"/>
  <c r="Z334" i="112"/>
  <c r="B335" i="112"/>
  <c r="D335" i="112"/>
  <c r="I335" i="112"/>
  <c r="L335" i="112"/>
  <c r="Y335" i="112"/>
  <c r="Z335" i="112"/>
  <c r="B336" i="112"/>
  <c r="D336" i="112"/>
  <c r="I336" i="112"/>
  <c r="L336" i="112"/>
  <c r="Y336" i="112"/>
  <c r="Z336" i="112"/>
  <c r="B337" i="112"/>
  <c r="D337" i="112"/>
  <c r="I337" i="112"/>
  <c r="L337" i="112"/>
  <c r="Y337" i="112"/>
  <c r="Z337" i="112"/>
  <c r="B338" i="112"/>
  <c r="D338" i="112"/>
  <c r="I338" i="112"/>
  <c r="L338" i="112"/>
  <c r="Y338" i="112"/>
  <c r="Z338" i="112"/>
  <c r="B339" i="112"/>
  <c r="D339" i="112"/>
  <c r="I339" i="112"/>
  <c r="L339" i="112"/>
  <c r="Y339" i="112"/>
  <c r="Z339" i="112"/>
  <c r="B340" i="112"/>
  <c r="D340" i="112"/>
  <c r="I340" i="112"/>
  <c r="L340" i="112"/>
  <c r="Y340" i="112"/>
  <c r="Z340" i="112"/>
  <c r="B341" i="112"/>
  <c r="D341" i="112"/>
  <c r="I341" i="112"/>
  <c r="L341" i="112"/>
  <c r="Y341" i="112"/>
  <c r="Z341" i="112"/>
  <c r="B342" i="112"/>
  <c r="D342" i="112"/>
  <c r="I342" i="112"/>
  <c r="L342" i="112"/>
  <c r="Y342" i="112"/>
  <c r="Z342" i="112"/>
  <c r="B343" i="112"/>
  <c r="D343" i="112"/>
  <c r="I343" i="112"/>
  <c r="L343" i="112"/>
  <c r="Y343" i="112"/>
  <c r="Z343" i="112"/>
  <c r="B344" i="112"/>
  <c r="D344" i="112"/>
  <c r="I344" i="112"/>
  <c r="L344" i="112"/>
  <c r="Y344" i="112"/>
  <c r="Z344" i="112"/>
  <c r="B345" i="112"/>
  <c r="D345" i="112"/>
  <c r="I345" i="112"/>
  <c r="L345" i="112"/>
  <c r="Y345" i="112"/>
  <c r="Z345" i="112"/>
  <c r="B346" i="112"/>
  <c r="D346" i="112"/>
  <c r="I346" i="112"/>
  <c r="L346" i="112"/>
  <c r="Y346" i="112"/>
  <c r="Z346" i="112"/>
  <c r="B347" i="112"/>
  <c r="D347" i="112"/>
  <c r="I347" i="112"/>
  <c r="L347" i="112"/>
  <c r="Y347" i="112"/>
  <c r="Z347" i="112"/>
  <c r="B348" i="112"/>
  <c r="D348" i="112"/>
  <c r="I348" i="112"/>
  <c r="L348" i="112"/>
  <c r="Y348" i="112"/>
  <c r="Z348" i="112"/>
  <c r="B349" i="112"/>
  <c r="D349" i="112"/>
  <c r="I349" i="112"/>
  <c r="L349" i="112"/>
  <c r="Y349" i="112"/>
  <c r="Z349" i="112"/>
  <c r="B350" i="112"/>
  <c r="D350" i="112"/>
  <c r="I350" i="112"/>
  <c r="L350" i="112"/>
  <c r="Y350" i="112"/>
  <c r="Z350" i="112"/>
  <c r="B351" i="112"/>
  <c r="D351" i="112"/>
  <c r="I351" i="112"/>
  <c r="L351" i="112"/>
  <c r="Y351" i="112"/>
  <c r="Z351" i="112"/>
  <c r="B352" i="112"/>
  <c r="D352" i="112"/>
  <c r="I352" i="112"/>
  <c r="L352" i="112"/>
  <c r="Y352" i="112"/>
  <c r="Z352" i="112"/>
  <c r="B353" i="112"/>
  <c r="D353" i="112"/>
  <c r="I353" i="112"/>
  <c r="L353" i="112"/>
  <c r="Y353" i="112"/>
  <c r="Z353" i="112"/>
  <c r="B354" i="112"/>
  <c r="D354" i="112"/>
  <c r="I354" i="112"/>
  <c r="L354" i="112"/>
  <c r="Y354" i="112"/>
  <c r="Z354" i="112"/>
  <c r="B355" i="112"/>
  <c r="D355" i="112"/>
  <c r="I355" i="112"/>
  <c r="L355" i="112"/>
  <c r="Y355" i="112"/>
  <c r="Z355" i="112"/>
  <c r="B356" i="112"/>
  <c r="D356" i="112"/>
  <c r="I356" i="112"/>
  <c r="L356" i="112"/>
  <c r="Y356" i="112"/>
  <c r="Z356" i="112"/>
  <c r="B357" i="112"/>
  <c r="D357" i="112"/>
  <c r="F357" i="112"/>
  <c r="I357" i="112"/>
  <c r="L357" i="112"/>
  <c r="Y357" i="112"/>
  <c r="Z357" i="112"/>
  <c r="B358" i="112"/>
  <c r="D358" i="112"/>
  <c r="I358" i="112"/>
  <c r="L358" i="112"/>
  <c r="Y358" i="112"/>
  <c r="Z358" i="112"/>
  <c r="B359" i="112"/>
  <c r="D359" i="112"/>
  <c r="I359" i="112"/>
  <c r="L359" i="112"/>
  <c r="Y359" i="112"/>
  <c r="Z359" i="112"/>
  <c r="B360" i="112"/>
  <c r="D360" i="112"/>
  <c r="I360" i="112"/>
  <c r="L360" i="112"/>
  <c r="Y360" i="112"/>
  <c r="Z360" i="112"/>
  <c r="B361" i="112"/>
  <c r="D361" i="112"/>
  <c r="I361" i="112"/>
  <c r="Y361" i="112"/>
  <c r="Z361" i="112"/>
  <c r="B362" i="112"/>
  <c r="D362" i="112"/>
  <c r="I362" i="112"/>
  <c r="L362" i="112"/>
  <c r="Y362" i="112"/>
  <c r="Z362" i="112"/>
  <c r="B363" i="112"/>
  <c r="D363" i="112"/>
  <c r="I363" i="112"/>
  <c r="L363" i="112"/>
  <c r="Y363" i="112"/>
  <c r="Z363" i="112"/>
  <c r="B364" i="112"/>
  <c r="D364" i="112"/>
  <c r="I364" i="112"/>
  <c r="L364" i="112"/>
  <c r="Y364" i="112"/>
  <c r="Z364" i="112"/>
  <c r="B365" i="112"/>
  <c r="D365" i="112"/>
  <c r="I365" i="112"/>
  <c r="L365" i="112"/>
  <c r="Y365" i="112"/>
  <c r="Z365" i="112"/>
  <c r="B366" i="112"/>
  <c r="D366" i="112"/>
  <c r="F366" i="112"/>
  <c r="I366" i="112"/>
  <c r="L366" i="112"/>
  <c r="Y366" i="112"/>
  <c r="Z366" i="112"/>
  <c r="B367" i="112"/>
  <c r="D367" i="112"/>
  <c r="I367" i="112"/>
  <c r="L367" i="112"/>
  <c r="Y367" i="112"/>
  <c r="Z367" i="112"/>
  <c r="B368" i="112"/>
  <c r="D368" i="112"/>
  <c r="I368" i="112"/>
  <c r="Y368" i="112"/>
  <c r="Z368" i="112"/>
  <c r="B2" i="111"/>
  <c r="C2" i="111"/>
  <c r="E2" i="111"/>
  <c r="B3" i="111"/>
  <c r="C3" i="111"/>
  <c r="E3" i="111"/>
  <c r="B4" i="111"/>
  <c r="C4" i="111"/>
  <c r="E4" i="111"/>
  <c r="B5" i="111"/>
  <c r="C5" i="111"/>
  <c r="E5" i="111"/>
  <c r="B6" i="111"/>
  <c r="C6" i="111"/>
  <c r="E6" i="111"/>
  <c r="B7" i="111"/>
  <c r="C7" i="111"/>
  <c r="E7" i="111"/>
  <c r="B8" i="111"/>
  <c r="C8" i="111"/>
  <c r="E8" i="111"/>
  <c r="B9" i="111"/>
  <c r="C9" i="111"/>
  <c r="E9" i="111"/>
  <c r="B10" i="111"/>
  <c r="C10" i="111"/>
  <c r="E10" i="111"/>
  <c r="B11" i="111"/>
  <c r="C11" i="111"/>
  <c r="E11" i="111"/>
  <c r="B12" i="111"/>
  <c r="C12" i="111"/>
  <c r="E12" i="111"/>
  <c r="B13" i="111"/>
  <c r="C13" i="111"/>
  <c r="E13" i="111"/>
  <c r="B14" i="111"/>
  <c r="C14" i="111"/>
  <c r="E14" i="111"/>
  <c r="B15" i="111"/>
  <c r="C15" i="111"/>
  <c r="E15" i="111"/>
  <c r="B16" i="111"/>
  <c r="C16" i="111"/>
  <c r="E16" i="111"/>
  <c r="B17" i="111"/>
  <c r="C17" i="111"/>
  <c r="E17" i="111"/>
  <c r="B18" i="111"/>
  <c r="C18" i="111"/>
  <c r="E18" i="111"/>
  <c r="B19" i="111"/>
  <c r="C19" i="111"/>
  <c r="E19" i="111"/>
  <c r="B20" i="111"/>
  <c r="C20" i="111"/>
  <c r="E20" i="111"/>
  <c r="B21" i="111"/>
  <c r="C21" i="111"/>
  <c r="E21" i="111"/>
  <c r="B22" i="111"/>
  <c r="C22" i="111"/>
  <c r="E22" i="111"/>
  <c r="B23" i="111"/>
  <c r="C23" i="111"/>
  <c r="E23" i="111"/>
  <c r="B24" i="111"/>
  <c r="C24" i="111"/>
  <c r="E24" i="111"/>
  <c r="B25" i="111"/>
  <c r="C25" i="111"/>
  <c r="E25" i="111"/>
  <c r="B26" i="111"/>
  <c r="C26" i="111"/>
  <c r="E26" i="111"/>
  <c r="B27" i="111"/>
  <c r="C27" i="111"/>
  <c r="E27" i="111"/>
  <c r="B28" i="111"/>
  <c r="C28" i="111"/>
  <c r="E28" i="111"/>
  <c r="B29" i="111"/>
  <c r="C29" i="111"/>
  <c r="E29" i="111"/>
  <c r="B30" i="111"/>
  <c r="C30" i="111"/>
  <c r="E30" i="111"/>
  <c r="B31" i="111"/>
  <c r="C31" i="111"/>
  <c r="E31" i="111"/>
  <c r="B32" i="111"/>
  <c r="C32" i="111"/>
  <c r="E32" i="111"/>
  <c r="B33" i="111"/>
  <c r="C33" i="111"/>
  <c r="E33" i="111"/>
  <c r="B34" i="111"/>
  <c r="C34" i="111"/>
  <c r="E34" i="111"/>
  <c r="B35" i="111"/>
  <c r="C35" i="111"/>
  <c r="E35" i="111"/>
  <c r="B36" i="111"/>
  <c r="C36" i="111"/>
  <c r="E36" i="111"/>
  <c r="B37" i="111"/>
  <c r="C37" i="111"/>
  <c r="E37" i="111"/>
  <c r="B38" i="111"/>
  <c r="C38" i="111"/>
  <c r="E38" i="111"/>
  <c r="B39" i="111"/>
  <c r="C39" i="111"/>
  <c r="E39" i="111"/>
  <c r="E40" i="111"/>
  <c r="L40" i="111"/>
  <c r="E41" i="111"/>
  <c r="L41" i="111"/>
  <c r="E42" i="111"/>
  <c r="L42" i="111"/>
  <c r="E43" i="111"/>
  <c r="L43" i="111"/>
  <c r="E44" i="111"/>
  <c r="L44" i="111"/>
  <c r="E45" i="111"/>
  <c r="L45" i="111"/>
  <c r="E46" i="111"/>
  <c r="L46" i="111"/>
  <c r="E47" i="111"/>
  <c r="L47" i="111"/>
  <c r="E48" i="111"/>
  <c r="L48" i="111"/>
  <c r="E49" i="111"/>
  <c r="L49" i="111"/>
  <c r="E50" i="111"/>
  <c r="L50" i="111"/>
  <c r="E51" i="111"/>
  <c r="L51" i="111"/>
  <c r="E52" i="111"/>
  <c r="E53" i="111"/>
  <c r="E54" i="111"/>
  <c r="E55" i="111"/>
  <c r="E56" i="111"/>
  <c r="E57" i="111"/>
  <c r="E58" i="111"/>
  <c r="E59" i="111"/>
  <c r="E60" i="111"/>
  <c r="E61" i="111"/>
  <c r="E62" i="111"/>
  <c r="E63" i="111"/>
  <c r="E64" i="111"/>
  <c r="E65" i="111"/>
  <c r="E66" i="111"/>
  <c r="E67" i="111"/>
  <c r="E68" i="111"/>
  <c r="E69" i="111"/>
  <c r="E70" i="111"/>
  <c r="E71" i="111"/>
  <c r="E72" i="111"/>
  <c r="E73" i="111"/>
  <c r="E74" i="111"/>
  <c r="E75" i="111"/>
  <c r="E76" i="111"/>
  <c r="E77" i="111"/>
  <c r="E78" i="111"/>
  <c r="E79" i="111"/>
  <c r="E80" i="111"/>
  <c r="E81" i="111"/>
  <c r="E82" i="111"/>
  <c r="E83" i="111"/>
  <c r="E84" i="111"/>
  <c r="E85" i="111"/>
  <c r="E86" i="111"/>
  <c r="E87" i="111"/>
  <c r="E88" i="111"/>
  <c r="E89" i="111"/>
  <c r="E90" i="111"/>
  <c r="E91" i="111"/>
  <c r="E92" i="111"/>
  <c r="E93" i="111"/>
  <c r="E94" i="111"/>
  <c r="E95" i="111"/>
  <c r="E96" i="111"/>
  <c r="E97" i="111"/>
  <c r="E98" i="111"/>
  <c r="E99" i="111"/>
  <c r="E100" i="111"/>
  <c r="E101" i="111"/>
  <c r="E102" i="111"/>
  <c r="E103" i="111"/>
  <c r="E104" i="111"/>
  <c r="E105" i="111"/>
  <c r="E106" i="111"/>
  <c r="E107" i="111"/>
  <c r="E108" i="111"/>
  <c r="E109" i="111"/>
  <c r="E110" i="111"/>
  <c r="E111" i="111"/>
  <c r="E112" i="111"/>
  <c r="E113" i="111"/>
  <c r="E114" i="111"/>
  <c r="E115" i="111"/>
  <c r="E116" i="111"/>
  <c r="E117" i="111"/>
  <c r="E118" i="111"/>
  <c r="E119" i="111"/>
  <c r="E120" i="111"/>
  <c r="E121" i="111"/>
  <c r="E122" i="111"/>
  <c r="E123" i="111"/>
  <c r="E124" i="111"/>
  <c r="E125" i="111"/>
  <c r="E126" i="111"/>
  <c r="E127" i="111"/>
  <c r="E128" i="111"/>
  <c r="E129" i="111"/>
  <c r="E130" i="111"/>
  <c r="E131" i="111"/>
  <c r="E132" i="111"/>
  <c r="E133" i="111"/>
  <c r="E134" i="111"/>
  <c r="E135" i="111"/>
  <c r="E136" i="111"/>
  <c r="E137" i="111"/>
  <c r="E138" i="111"/>
  <c r="E139" i="111"/>
  <c r="E140" i="111"/>
  <c r="E141" i="111"/>
  <c r="E142" i="111"/>
  <c r="E143" i="111"/>
  <c r="E144" i="111"/>
  <c r="E145" i="111"/>
  <c r="E146" i="111"/>
  <c r="E147" i="111"/>
  <c r="E148" i="111"/>
  <c r="E149" i="111"/>
  <c r="E150" i="111"/>
  <c r="E151" i="111"/>
  <c r="E152" i="111"/>
  <c r="E153" i="111"/>
  <c r="E154" i="111"/>
  <c r="E155" i="111"/>
  <c r="E156" i="111"/>
  <c r="E157" i="111"/>
  <c r="E158" i="111"/>
  <c r="E159" i="111"/>
  <c r="E160" i="111"/>
  <c r="E161" i="111"/>
  <c r="E162" i="111"/>
  <c r="E163" i="111"/>
  <c r="E164" i="111"/>
  <c r="E165" i="111"/>
  <c r="E166" i="111"/>
  <c r="E167" i="111"/>
  <c r="E168" i="111"/>
  <c r="E169" i="111"/>
  <c r="B170" i="111"/>
  <c r="E170" i="111"/>
  <c r="E171" i="111"/>
  <c r="E172" i="111"/>
  <c r="E173" i="111"/>
  <c r="E174" i="111"/>
  <c r="E175" i="111"/>
  <c r="E176" i="111"/>
  <c r="E177" i="111"/>
  <c r="E178" i="111"/>
  <c r="E179" i="111"/>
  <c r="E180" i="111"/>
  <c r="E181" i="111"/>
  <c r="E182" i="111"/>
  <c r="E183" i="111"/>
  <c r="E184" i="111"/>
  <c r="E185" i="111"/>
  <c r="E186" i="111"/>
  <c r="E187" i="111"/>
  <c r="E188" i="111"/>
  <c r="E189" i="111"/>
  <c r="E190" i="111"/>
  <c r="E191" i="111"/>
  <c r="E192" i="111"/>
  <c r="E193" i="111"/>
  <c r="E194" i="111"/>
  <c r="E195" i="111"/>
  <c r="E196" i="111"/>
  <c r="E197" i="111"/>
  <c r="E198" i="111"/>
  <c r="E199" i="111"/>
  <c r="E200" i="111"/>
  <c r="E201" i="111"/>
  <c r="E202" i="111"/>
  <c r="E203" i="111"/>
  <c r="E204" i="111"/>
  <c r="E205" i="111"/>
  <c r="E206" i="111"/>
  <c r="E207" i="111"/>
  <c r="E208" i="111"/>
  <c r="E209" i="111"/>
  <c r="E210" i="111"/>
  <c r="E211" i="111"/>
  <c r="E212" i="111"/>
  <c r="E213" i="111"/>
  <c r="E214" i="111"/>
  <c r="E215" i="111"/>
  <c r="E216" i="111"/>
  <c r="E217" i="111"/>
  <c r="E218" i="111"/>
  <c r="E219" i="111"/>
  <c r="E220" i="111"/>
  <c r="E221" i="111"/>
  <c r="E222" i="111"/>
  <c r="E223" i="111"/>
  <c r="E224" i="111"/>
  <c r="E225" i="111"/>
  <c r="E226" i="111"/>
  <c r="E227" i="111"/>
  <c r="E228" i="111"/>
  <c r="E229" i="111"/>
  <c r="E230" i="111"/>
  <c r="E231" i="111"/>
  <c r="E232" i="111"/>
  <c r="E233" i="111"/>
  <c r="E234" i="111"/>
  <c r="E235" i="111"/>
  <c r="E236" i="111"/>
  <c r="E237" i="111"/>
  <c r="E238" i="111"/>
  <c r="E239" i="111"/>
  <c r="E240" i="111"/>
  <c r="E241" i="111"/>
  <c r="E242" i="111"/>
  <c r="E243" i="111"/>
  <c r="E244" i="111"/>
  <c r="E245" i="111"/>
  <c r="E246" i="111"/>
  <c r="E247" i="111"/>
  <c r="E248" i="111"/>
  <c r="E249" i="111"/>
  <c r="E250" i="111"/>
  <c r="E251" i="111"/>
  <c r="E252" i="111"/>
  <c r="E253" i="111"/>
  <c r="G253" i="111"/>
  <c r="E254" i="111"/>
  <c r="E255" i="111"/>
  <c r="E256" i="111"/>
  <c r="E257" i="111"/>
  <c r="E258" i="111"/>
  <c r="E259" i="111"/>
  <c r="E260" i="111"/>
  <c r="E261" i="111"/>
  <c r="E262" i="111"/>
  <c r="E263" i="111"/>
  <c r="E264" i="111"/>
  <c r="E265" i="111"/>
  <c r="E266" i="111"/>
  <c r="E267" i="111"/>
  <c r="E268" i="111"/>
  <c r="E269" i="111"/>
  <c r="E270" i="111"/>
  <c r="E271" i="111"/>
  <c r="E272" i="111"/>
  <c r="E273" i="111"/>
  <c r="E274" i="111"/>
  <c r="E275" i="111"/>
  <c r="E276" i="111"/>
  <c r="E277" i="111"/>
  <c r="E278" i="111"/>
  <c r="E279" i="111"/>
  <c r="E280" i="111"/>
  <c r="E281" i="111"/>
  <c r="E282" i="111"/>
  <c r="E283" i="111"/>
  <c r="E284" i="111"/>
  <c r="E285" i="111"/>
  <c r="E286" i="111"/>
  <c r="E287" i="111"/>
  <c r="E288" i="111"/>
  <c r="E289" i="111"/>
  <c r="E290" i="111"/>
  <c r="E291" i="111"/>
  <c r="E292" i="111"/>
  <c r="V1" i="2"/>
  <c r="C4" i="2"/>
  <c r="D4" i="2"/>
  <c r="E4" i="2"/>
  <c r="G4" i="2"/>
  <c r="H4" i="2"/>
  <c r="I4" i="2"/>
  <c r="J4" i="2"/>
  <c r="K4" i="2"/>
  <c r="L4" i="2"/>
  <c r="M4" i="2"/>
  <c r="N4" i="2"/>
  <c r="O4" i="2"/>
  <c r="Q4" i="2"/>
  <c r="R4" i="2"/>
  <c r="S4" i="2"/>
  <c r="AD4" i="2"/>
  <c r="B5" i="2"/>
  <c r="C5" i="2"/>
  <c r="D5" i="2"/>
  <c r="E5" i="2"/>
  <c r="G5" i="2"/>
  <c r="H5" i="2"/>
  <c r="I5" i="2"/>
  <c r="J5" i="2"/>
  <c r="K5" i="2"/>
  <c r="L5" i="2"/>
  <c r="M5" i="2"/>
  <c r="N5" i="2"/>
  <c r="O5" i="2"/>
  <c r="Q5" i="2"/>
  <c r="R5" i="2"/>
  <c r="S5" i="2"/>
  <c r="AG5" i="2"/>
  <c r="B6" i="2"/>
  <c r="C6" i="2"/>
  <c r="D6" i="2"/>
  <c r="E6" i="2"/>
  <c r="G6" i="2"/>
  <c r="H6" i="2"/>
  <c r="I6" i="2"/>
  <c r="J6" i="2"/>
  <c r="K6" i="2"/>
  <c r="L6" i="2"/>
  <c r="M6" i="2"/>
  <c r="N6" i="2"/>
  <c r="O6" i="2"/>
  <c r="Q6" i="2"/>
  <c r="R6" i="2"/>
  <c r="S6" i="2"/>
  <c r="B7" i="2"/>
  <c r="C7" i="2"/>
  <c r="D7" i="2"/>
  <c r="E7" i="2"/>
  <c r="G7" i="2"/>
  <c r="H7" i="2"/>
  <c r="I7" i="2"/>
  <c r="J7" i="2"/>
  <c r="K7" i="2"/>
  <c r="L7" i="2"/>
  <c r="M7" i="2"/>
  <c r="N7" i="2"/>
  <c r="O7" i="2"/>
  <c r="Q7" i="2"/>
  <c r="R7" i="2"/>
  <c r="S7" i="2"/>
  <c r="AG7" i="2"/>
  <c r="B8" i="2"/>
  <c r="C8" i="2"/>
  <c r="D8" i="2"/>
  <c r="E8" i="2"/>
  <c r="G8" i="2"/>
  <c r="H8" i="2"/>
  <c r="I8" i="2"/>
  <c r="J8" i="2"/>
  <c r="K8" i="2"/>
  <c r="L8" i="2"/>
  <c r="M8" i="2"/>
  <c r="N8" i="2"/>
  <c r="O8" i="2"/>
  <c r="Q8" i="2"/>
  <c r="R8" i="2"/>
  <c r="S8" i="2"/>
  <c r="B9" i="2"/>
  <c r="C9" i="2"/>
  <c r="D9" i="2"/>
  <c r="E9" i="2"/>
  <c r="G9" i="2"/>
  <c r="H9" i="2"/>
  <c r="I9" i="2"/>
  <c r="J9" i="2"/>
  <c r="K9" i="2"/>
  <c r="L9" i="2"/>
  <c r="M9" i="2"/>
  <c r="N9" i="2"/>
  <c r="O9" i="2"/>
  <c r="Q9" i="2"/>
  <c r="R9" i="2"/>
  <c r="S9" i="2"/>
  <c r="B10" i="2"/>
  <c r="C10" i="2"/>
  <c r="D10" i="2"/>
  <c r="E10" i="2"/>
  <c r="F10" i="2"/>
  <c r="G10" i="2"/>
  <c r="H10" i="2"/>
  <c r="I10" i="2"/>
  <c r="J10" i="2"/>
  <c r="K10" i="2"/>
  <c r="L10" i="2"/>
  <c r="M10" i="2"/>
  <c r="N10" i="2"/>
  <c r="O10" i="2"/>
  <c r="Q10" i="2"/>
  <c r="R10" i="2"/>
  <c r="S10" i="2"/>
  <c r="T10" i="2"/>
  <c r="B11" i="2"/>
  <c r="C11" i="2"/>
  <c r="D11" i="2"/>
  <c r="E11" i="2"/>
  <c r="G11" i="2"/>
  <c r="H11" i="2"/>
  <c r="I11" i="2"/>
  <c r="J11" i="2"/>
  <c r="K11" i="2"/>
  <c r="L11" i="2"/>
  <c r="M11" i="2"/>
  <c r="N11" i="2"/>
  <c r="O11" i="2"/>
  <c r="Q11" i="2"/>
  <c r="R11" i="2"/>
  <c r="S11" i="2"/>
  <c r="B12" i="2"/>
  <c r="C12" i="2"/>
  <c r="D12" i="2"/>
  <c r="E12" i="2"/>
  <c r="G12" i="2"/>
  <c r="H12" i="2"/>
  <c r="I12" i="2"/>
  <c r="J12" i="2"/>
  <c r="K12" i="2"/>
  <c r="L12" i="2"/>
  <c r="M12" i="2"/>
  <c r="N12" i="2"/>
  <c r="O12" i="2"/>
  <c r="Q12" i="2"/>
  <c r="R12" i="2"/>
  <c r="S12" i="2"/>
  <c r="B13" i="2"/>
  <c r="C13" i="2"/>
  <c r="D13" i="2"/>
  <c r="E13" i="2"/>
  <c r="G13" i="2"/>
  <c r="H13" i="2"/>
  <c r="I13" i="2"/>
  <c r="J13" i="2"/>
  <c r="K13" i="2"/>
  <c r="L13" i="2"/>
  <c r="M13" i="2"/>
  <c r="N13" i="2"/>
  <c r="O13" i="2"/>
  <c r="Q13" i="2"/>
  <c r="R13" i="2"/>
  <c r="S13" i="2"/>
  <c r="B14" i="2"/>
  <c r="C14" i="2"/>
  <c r="D14" i="2"/>
  <c r="E14" i="2"/>
  <c r="G14" i="2"/>
  <c r="H14" i="2"/>
  <c r="I14" i="2"/>
  <c r="J14" i="2"/>
  <c r="K14" i="2"/>
  <c r="L14" i="2"/>
  <c r="M14" i="2"/>
  <c r="N14" i="2"/>
  <c r="O14" i="2"/>
  <c r="Q14" i="2"/>
  <c r="R14" i="2"/>
  <c r="S14" i="2"/>
  <c r="B15" i="2"/>
  <c r="C15" i="2"/>
  <c r="D15" i="2"/>
  <c r="E15" i="2"/>
  <c r="G15" i="2"/>
  <c r="H15" i="2"/>
  <c r="I15" i="2"/>
  <c r="J15" i="2"/>
  <c r="K15" i="2"/>
  <c r="L15" i="2"/>
  <c r="M15" i="2"/>
  <c r="N15" i="2"/>
  <c r="O15" i="2"/>
  <c r="Q15" i="2"/>
  <c r="R15" i="2"/>
  <c r="S15" i="2"/>
  <c r="B16" i="2"/>
  <c r="C16" i="2"/>
  <c r="D16" i="2"/>
  <c r="E16" i="2"/>
  <c r="G16" i="2"/>
  <c r="H16" i="2"/>
  <c r="I16" i="2"/>
  <c r="J16" i="2"/>
  <c r="K16" i="2"/>
  <c r="L16" i="2"/>
  <c r="M16" i="2"/>
  <c r="N16" i="2"/>
  <c r="O16" i="2"/>
  <c r="Q16" i="2"/>
  <c r="R16" i="2"/>
  <c r="S16" i="2"/>
  <c r="B17" i="2"/>
  <c r="C17" i="2"/>
  <c r="D17" i="2"/>
  <c r="E17" i="2"/>
  <c r="F17" i="2"/>
  <c r="G17" i="2"/>
  <c r="H17" i="2"/>
  <c r="I17" i="2"/>
  <c r="J17" i="2"/>
  <c r="K17" i="2"/>
  <c r="L17" i="2"/>
  <c r="M17" i="2"/>
  <c r="N17" i="2"/>
  <c r="O17" i="2"/>
  <c r="Q17" i="2"/>
  <c r="R17" i="2"/>
  <c r="S17" i="2"/>
  <c r="T17" i="2"/>
  <c r="B18" i="2"/>
  <c r="C18" i="2"/>
  <c r="D18" i="2"/>
  <c r="E18" i="2"/>
  <c r="G18" i="2"/>
  <c r="H18" i="2"/>
  <c r="I18" i="2"/>
  <c r="J18" i="2"/>
  <c r="K18" i="2"/>
  <c r="L18" i="2"/>
  <c r="M18" i="2"/>
  <c r="N18" i="2"/>
  <c r="O18" i="2"/>
  <c r="Q18" i="2"/>
  <c r="R18" i="2"/>
  <c r="S18" i="2"/>
  <c r="B19" i="2"/>
  <c r="C19" i="2"/>
  <c r="D19" i="2"/>
  <c r="E19" i="2"/>
  <c r="G19" i="2"/>
  <c r="H19" i="2"/>
  <c r="I19" i="2"/>
  <c r="J19" i="2"/>
  <c r="K19" i="2"/>
  <c r="L19" i="2"/>
  <c r="M19" i="2"/>
  <c r="N19" i="2"/>
  <c r="O19" i="2"/>
  <c r="Q19" i="2"/>
  <c r="R19" i="2"/>
  <c r="S19" i="2"/>
  <c r="B20" i="2"/>
  <c r="C20" i="2"/>
  <c r="D20" i="2"/>
  <c r="E20" i="2"/>
  <c r="G20" i="2"/>
  <c r="H20" i="2"/>
  <c r="I20" i="2"/>
  <c r="J20" i="2"/>
  <c r="K20" i="2"/>
  <c r="L20" i="2"/>
  <c r="M20" i="2"/>
  <c r="N20" i="2"/>
  <c r="O20" i="2"/>
  <c r="Q20" i="2"/>
  <c r="R20" i="2"/>
  <c r="S20" i="2"/>
  <c r="B21" i="2"/>
  <c r="C21" i="2"/>
  <c r="D21" i="2"/>
  <c r="E21" i="2"/>
  <c r="G21" i="2"/>
  <c r="H21" i="2"/>
  <c r="I21" i="2"/>
  <c r="J21" i="2"/>
  <c r="K21" i="2"/>
  <c r="L21" i="2"/>
  <c r="M21" i="2"/>
  <c r="N21" i="2"/>
  <c r="O21" i="2"/>
  <c r="Q21" i="2"/>
  <c r="R21" i="2"/>
  <c r="S21" i="2"/>
  <c r="AF21" i="2"/>
  <c r="B22" i="2"/>
  <c r="C22" i="2"/>
  <c r="D22" i="2"/>
  <c r="E22" i="2"/>
  <c r="G22" i="2"/>
  <c r="H22" i="2"/>
  <c r="I22" i="2"/>
  <c r="J22" i="2"/>
  <c r="K22" i="2"/>
  <c r="L22" i="2"/>
  <c r="M22" i="2"/>
  <c r="N22" i="2"/>
  <c r="O22" i="2"/>
  <c r="Q22" i="2"/>
  <c r="R22" i="2"/>
  <c r="S22" i="2"/>
  <c r="AF22" i="2"/>
  <c r="B23" i="2"/>
  <c r="C23" i="2"/>
  <c r="D23" i="2"/>
  <c r="E23" i="2"/>
  <c r="G23" i="2"/>
  <c r="H23" i="2"/>
  <c r="I23" i="2"/>
  <c r="J23" i="2"/>
  <c r="K23" i="2"/>
  <c r="L23" i="2"/>
  <c r="M23" i="2"/>
  <c r="N23" i="2"/>
  <c r="O23" i="2"/>
  <c r="Q23" i="2"/>
  <c r="R23" i="2"/>
  <c r="S23" i="2"/>
  <c r="B24" i="2"/>
  <c r="C24" i="2"/>
  <c r="D24" i="2"/>
  <c r="E24" i="2"/>
  <c r="F24" i="2"/>
  <c r="G24" i="2"/>
  <c r="H24" i="2"/>
  <c r="I24" i="2"/>
  <c r="J24" i="2"/>
  <c r="K24" i="2"/>
  <c r="L24" i="2"/>
  <c r="M24" i="2"/>
  <c r="N24" i="2"/>
  <c r="O24" i="2"/>
  <c r="Q24" i="2"/>
  <c r="R24" i="2"/>
  <c r="S24" i="2"/>
  <c r="T24" i="2"/>
  <c r="B25" i="2"/>
  <c r="C25" i="2"/>
  <c r="D25" i="2"/>
  <c r="E25" i="2"/>
  <c r="G25" i="2"/>
  <c r="H25" i="2"/>
  <c r="I25" i="2"/>
  <c r="J25" i="2"/>
  <c r="K25" i="2"/>
  <c r="L25" i="2"/>
  <c r="M25" i="2"/>
  <c r="N25" i="2"/>
  <c r="O25" i="2"/>
  <c r="Q25" i="2"/>
  <c r="R25" i="2"/>
  <c r="S25" i="2"/>
  <c r="B26" i="2"/>
  <c r="C26" i="2"/>
  <c r="D26" i="2"/>
  <c r="E26" i="2"/>
  <c r="G26" i="2"/>
  <c r="H26" i="2"/>
  <c r="I26" i="2"/>
  <c r="J26" i="2"/>
  <c r="K26" i="2"/>
  <c r="L26" i="2"/>
  <c r="M26" i="2"/>
  <c r="N26" i="2"/>
  <c r="O26" i="2"/>
  <c r="Q26" i="2"/>
  <c r="R26" i="2"/>
  <c r="S26" i="2"/>
  <c r="B27" i="2"/>
  <c r="C27" i="2"/>
  <c r="D27" i="2"/>
  <c r="E27" i="2"/>
  <c r="G27" i="2"/>
  <c r="H27" i="2"/>
  <c r="I27" i="2"/>
  <c r="J27" i="2"/>
  <c r="K27" i="2"/>
  <c r="L27" i="2"/>
  <c r="M27" i="2"/>
  <c r="N27" i="2"/>
  <c r="O27" i="2"/>
  <c r="Q27" i="2"/>
  <c r="R27" i="2"/>
  <c r="S27" i="2"/>
  <c r="B28" i="2"/>
  <c r="C28" i="2"/>
  <c r="D28" i="2"/>
  <c r="E28" i="2"/>
  <c r="G28" i="2"/>
  <c r="H28" i="2"/>
  <c r="I28" i="2"/>
  <c r="J28" i="2"/>
  <c r="K28" i="2"/>
  <c r="L28" i="2"/>
  <c r="M28" i="2"/>
  <c r="N28" i="2"/>
  <c r="O28" i="2"/>
  <c r="Q28" i="2"/>
  <c r="R28" i="2"/>
  <c r="S28" i="2"/>
  <c r="B29" i="2"/>
  <c r="C29" i="2"/>
  <c r="D29" i="2"/>
  <c r="E29" i="2"/>
  <c r="G29" i="2"/>
  <c r="H29" i="2"/>
  <c r="I29" i="2"/>
  <c r="J29" i="2"/>
  <c r="K29" i="2"/>
  <c r="L29" i="2"/>
  <c r="M29" i="2"/>
  <c r="N29" i="2"/>
  <c r="O29" i="2"/>
  <c r="Q29" i="2"/>
  <c r="R29" i="2"/>
  <c r="S29" i="2"/>
  <c r="B30" i="2"/>
  <c r="C30" i="2"/>
  <c r="D30" i="2"/>
  <c r="E30" i="2"/>
  <c r="G30" i="2"/>
  <c r="H30" i="2"/>
  <c r="I30" i="2"/>
  <c r="J30" i="2"/>
  <c r="K30" i="2"/>
  <c r="L30" i="2"/>
  <c r="M30" i="2"/>
  <c r="N30" i="2"/>
  <c r="O30" i="2"/>
  <c r="Q30" i="2"/>
  <c r="R30" i="2"/>
  <c r="S30" i="2"/>
  <c r="B31" i="2"/>
  <c r="C31" i="2"/>
  <c r="D31" i="2"/>
  <c r="E31" i="2"/>
  <c r="F31" i="2"/>
  <c r="G31" i="2"/>
  <c r="H31" i="2"/>
  <c r="I31" i="2"/>
  <c r="J31" i="2"/>
  <c r="K31" i="2"/>
  <c r="L31" i="2"/>
  <c r="M31" i="2"/>
  <c r="N31" i="2"/>
  <c r="O31" i="2"/>
  <c r="Q31" i="2"/>
  <c r="R31" i="2"/>
  <c r="S31" i="2"/>
  <c r="T31" i="2"/>
  <c r="B32" i="2"/>
  <c r="C32" i="2"/>
  <c r="D32" i="2"/>
  <c r="E32" i="2"/>
  <c r="G32" i="2"/>
  <c r="H32" i="2"/>
  <c r="I32" i="2"/>
  <c r="J32" i="2"/>
  <c r="K32" i="2"/>
  <c r="L32" i="2"/>
  <c r="M32" i="2"/>
  <c r="N32" i="2"/>
  <c r="O32" i="2"/>
  <c r="Q32" i="2"/>
  <c r="R32" i="2"/>
  <c r="S32" i="2"/>
  <c r="B33" i="2"/>
  <c r="C33" i="2"/>
  <c r="D33" i="2"/>
  <c r="E33" i="2"/>
  <c r="G33" i="2"/>
  <c r="H33" i="2"/>
  <c r="I33" i="2"/>
  <c r="J33" i="2"/>
  <c r="K33" i="2"/>
  <c r="L33" i="2"/>
  <c r="M33" i="2"/>
  <c r="N33" i="2"/>
  <c r="O33" i="2"/>
  <c r="Q33" i="2"/>
  <c r="R33" i="2"/>
  <c r="S33" i="2"/>
  <c r="B34" i="2"/>
  <c r="C34" i="2"/>
  <c r="D34" i="2"/>
  <c r="E34" i="2"/>
  <c r="G34" i="2"/>
  <c r="H34" i="2"/>
  <c r="I34" i="2"/>
  <c r="J34" i="2"/>
  <c r="K34" i="2"/>
  <c r="L34" i="2"/>
  <c r="M34" i="2"/>
  <c r="N34" i="2"/>
  <c r="O34" i="2"/>
  <c r="R34" i="2"/>
  <c r="S34" i="2"/>
  <c r="K38" i="2"/>
  <c r="L38" i="2"/>
  <c r="M38" i="2"/>
  <c r="N38" i="2"/>
  <c r="K39" i="2"/>
  <c r="L39" i="2"/>
  <c r="M39" i="2"/>
  <c r="N39" i="2"/>
  <c r="K40" i="2"/>
  <c r="L40" i="2"/>
  <c r="M40" i="2"/>
  <c r="N40" i="2"/>
  <c r="K41" i="2"/>
  <c r="L41" i="2"/>
  <c r="M41" i="2"/>
  <c r="Q44" i="2"/>
  <c r="Q45" i="2"/>
  <c r="Q46" i="2"/>
  <c r="K47" i="2"/>
  <c r="L47" i="2"/>
  <c r="Q47" i="2"/>
  <c r="K48" i="2"/>
  <c r="L48" i="2"/>
  <c r="Q48" i="2"/>
  <c r="R48" i="2"/>
  <c r="S48" i="2"/>
  <c r="T48" i="2"/>
  <c r="K49" i="2"/>
  <c r="L49" i="2"/>
  <c r="Q49" i="2"/>
  <c r="R49" i="2"/>
  <c r="K50" i="2"/>
  <c r="L50" i="2"/>
  <c r="Q50" i="2"/>
  <c r="K51" i="2"/>
  <c r="L51" i="2"/>
  <c r="Q51" i="2"/>
  <c r="Q52" i="2"/>
  <c r="Q53" i="2"/>
  <c r="Q54" i="2"/>
  <c r="Q55" i="2"/>
  <c r="N56" i="2"/>
  <c r="O56" i="2"/>
  <c r="Q56" i="2"/>
  <c r="N57" i="2"/>
  <c r="O57" i="2"/>
  <c r="N58" i="2"/>
  <c r="O58" i="2"/>
  <c r="N59" i="2"/>
  <c r="O59" i="2"/>
  <c r="N60" i="2"/>
  <c r="O60" i="2"/>
  <c r="S60" i="2"/>
  <c r="N61" i="2"/>
  <c r="O61" i="2"/>
  <c r="Q61" i="2"/>
  <c r="N62" i="2"/>
  <c r="O62" i="2"/>
  <c r="Q62" i="2"/>
  <c r="N63" i="2"/>
  <c r="O63" i="2"/>
  <c r="Q63" i="2"/>
  <c r="N64" i="2"/>
  <c r="O64" i="2"/>
  <c r="Q64" i="2"/>
  <c r="N65" i="2"/>
  <c r="O65" i="2"/>
  <c r="Q65" i="2"/>
  <c r="N66" i="2"/>
  <c r="O66" i="2"/>
  <c r="Q66" i="2"/>
  <c r="N67" i="2"/>
  <c r="O67" i="2"/>
  <c r="Q67" i="2"/>
  <c r="N68" i="2"/>
  <c r="O68" i="2"/>
  <c r="Q68" i="2"/>
  <c r="N69" i="2"/>
  <c r="O69" i="2"/>
  <c r="Q69" i="2"/>
  <c r="N70" i="2"/>
  <c r="O70" i="2"/>
  <c r="Q70" i="2"/>
  <c r="R70" i="2"/>
  <c r="S70" i="2"/>
  <c r="T70" i="2"/>
  <c r="U70" i="2"/>
  <c r="N71" i="2"/>
  <c r="O71" i="2"/>
  <c r="Q71" i="2"/>
  <c r="U71" i="2"/>
  <c r="M72" i="2"/>
  <c r="N72" i="2"/>
  <c r="O72" i="2"/>
  <c r="Q72" i="2"/>
  <c r="U72" i="2"/>
  <c r="M73" i="2"/>
  <c r="N73" i="2"/>
  <c r="O73" i="2"/>
  <c r="Q73" i="2"/>
  <c r="U73" i="2"/>
  <c r="N74" i="2"/>
  <c r="O74" i="2"/>
  <c r="Q74" i="2"/>
  <c r="U74" i="2"/>
  <c r="M75" i="2"/>
  <c r="N75" i="2"/>
  <c r="O75" i="2"/>
  <c r="Q75" i="2"/>
  <c r="U75" i="2"/>
  <c r="M76" i="2"/>
  <c r="N76" i="2"/>
  <c r="O76" i="2"/>
  <c r="Q76" i="2"/>
  <c r="U76" i="2"/>
  <c r="F77" i="2"/>
  <c r="H77" i="2"/>
  <c r="N77" i="2"/>
  <c r="O77" i="2"/>
  <c r="Q77" i="2"/>
  <c r="U77" i="2"/>
  <c r="F78" i="2"/>
  <c r="H78" i="2"/>
  <c r="J78" i="2"/>
  <c r="N78" i="2"/>
  <c r="O78" i="2"/>
  <c r="Q78" i="2"/>
  <c r="U78" i="2"/>
  <c r="F79" i="2"/>
  <c r="H79" i="2"/>
  <c r="J79" i="2"/>
  <c r="M79" i="2"/>
  <c r="N79" i="2"/>
  <c r="O79" i="2"/>
  <c r="F80" i="2"/>
  <c r="H80" i="2"/>
  <c r="J80" i="2"/>
  <c r="O80" i="2"/>
  <c r="F81" i="2"/>
  <c r="H81" i="2"/>
  <c r="J81" i="2"/>
  <c r="O81" i="2"/>
  <c r="F82" i="2"/>
  <c r="H82" i="2"/>
  <c r="J82" i="2"/>
  <c r="O82" i="2"/>
  <c r="M83" i="2"/>
  <c r="N83" i="2"/>
  <c r="O83" i="2"/>
  <c r="O84" i="2"/>
  <c r="A89" i="2"/>
  <c r="M2" i="1"/>
  <c r="Q2" i="1"/>
  <c r="M3" i="1"/>
  <c r="Q3" i="1"/>
  <c r="M4" i="1"/>
  <c r="Q4" i="1"/>
  <c r="M5" i="1"/>
  <c r="Q5" i="1"/>
  <c r="M6" i="1"/>
  <c r="Q6" i="1"/>
  <c r="M7" i="1"/>
  <c r="M8" i="1"/>
  <c r="M9" i="1"/>
  <c r="M10" i="1"/>
  <c r="M11" i="1"/>
  <c r="M12" i="1"/>
  <c r="M13" i="1"/>
  <c r="M14" i="1"/>
  <c r="M15" i="1"/>
</calcChain>
</file>

<file path=xl/comments1.xml><?xml version="1.0" encoding="utf-8"?>
<comments xmlns="http://schemas.openxmlformats.org/spreadsheetml/2006/main">
  <authors>
    <author>Souad Mahmassani</author>
    <author>smahmass</author>
    <author>mgarza1</author>
  </authors>
  <commentList>
    <comment ref="C2" authorId="0" shapeId="0">
      <text>
        <r>
          <rPr>
            <b/>
            <sz val="8"/>
            <color indexed="81"/>
            <rFont val="Tahoma"/>
          </rPr>
          <t>Souad Mahmassani:</t>
        </r>
        <r>
          <rPr>
            <sz val="8"/>
            <color indexed="81"/>
            <rFont val="Tahoma"/>
          </rPr>
          <t xml:space="preserve">
Available space in the ground
</t>
        </r>
      </text>
    </comment>
    <comment ref="M37" authorId="0" shapeId="0">
      <text>
        <r>
          <rPr>
            <b/>
            <sz val="8"/>
            <color indexed="81"/>
            <rFont val="Tahoma"/>
          </rPr>
          <t>Souad Mahmassani:</t>
        </r>
        <r>
          <rPr>
            <sz val="8"/>
            <color indexed="81"/>
            <rFont val="Tahoma"/>
          </rPr>
          <t xml:space="preserve">
TOTAL MONTH ACTIVITY
</t>
        </r>
      </text>
    </comment>
    <comment ref="J47" authorId="1" shapeId="0">
      <text>
        <r>
          <rPr>
            <b/>
            <sz val="8"/>
            <color indexed="81"/>
            <rFont val="Tahoma"/>
          </rPr>
          <t>smahmass:</t>
        </r>
        <r>
          <rPr>
            <sz val="8"/>
            <color indexed="81"/>
            <rFont val="Tahoma"/>
          </rPr>
          <t xml:space="preserve">
Sat to Friday
</t>
        </r>
      </text>
    </comment>
    <comment ref="C77" authorId="2" shapeId="0">
      <text>
        <r>
          <rPr>
            <b/>
            <sz val="8"/>
            <color indexed="81"/>
            <rFont val="Tahoma"/>
          </rPr>
          <t>mgarza1:</t>
        </r>
        <r>
          <rPr>
            <sz val="8"/>
            <color indexed="81"/>
            <rFont val="Tahoma"/>
          </rPr>
          <t xml:space="preserve">
obtain numbers from storage update given out every wednesday</t>
        </r>
      </text>
    </comment>
  </commentList>
</comments>
</file>

<file path=xl/comments2.xml><?xml version="1.0" encoding="utf-8"?>
<comments xmlns="http://schemas.openxmlformats.org/spreadsheetml/2006/main">
  <authors>
    <author>smahmass</author>
  </authors>
  <commentList>
    <comment ref="A1" authorId="0" shapeId="0">
      <text>
        <r>
          <rPr>
            <b/>
            <sz val="8"/>
            <color indexed="81"/>
            <rFont val="Tahoma"/>
          </rPr>
          <t>smahmass:</t>
        </r>
        <r>
          <rPr>
            <sz val="8"/>
            <color indexed="81"/>
            <rFont val="Tahoma"/>
          </rPr>
          <t xml:space="preserve">
This capacity was verified with ANR
</t>
        </r>
      </text>
    </comment>
  </commentList>
</comments>
</file>

<file path=xl/sharedStrings.xml><?xml version="1.0" encoding="utf-8"?>
<sst xmlns="http://schemas.openxmlformats.org/spreadsheetml/2006/main" count="237" uniqueCount="113">
  <si>
    <t>ANR</t>
  </si>
  <si>
    <t>AGA Historical</t>
  </si>
  <si>
    <t>Jan</t>
  </si>
  <si>
    <t>Feb</t>
  </si>
  <si>
    <t>Mar</t>
  </si>
  <si>
    <t>Apr</t>
  </si>
  <si>
    <t>May</t>
  </si>
  <si>
    <t>Jun</t>
  </si>
  <si>
    <t>Jul</t>
  </si>
  <si>
    <t>Aug</t>
  </si>
  <si>
    <t>Sep</t>
  </si>
  <si>
    <t>Oct</t>
  </si>
  <si>
    <t>Nov</t>
  </si>
  <si>
    <t>Dec</t>
  </si>
  <si>
    <t>Month</t>
  </si>
  <si>
    <t>Producing</t>
  </si>
  <si>
    <t>East</t>
  </si>
  <si>
    <t>West</t>
  </si>
  <si>
    <t>Total</t>
  </si>
  <si>
    <t>Weekly Comparison</t>
  </si>
  <si>
    <t>Change</t>
  </si>
  <si>
    <t>Date</t>
  </si>
  <si>
    <t>Capacity</t>
  </si>
  <si>
    <t>Avail STRG</t>
  </si>
  <si>
    <t>Avail W/D</t>
  </si>
  <si>
    <t>Inj/WD</t>
  </si>
  <si>
    <t>Total Working Gas in Storage</t>
  </si>
  <si>
    <t>Daily Change</t>
  </si>
  <si>
    <t>Net Inj/WD</t>
  </si>
  <si>
    <t>Storage Levels</t>
  </si>
  <si>
    <t>m</t>
  </si>
  <si>
    <t>t</t>
  </si>
  <si>
    <t>w</t>
  </si>
  <si>
    <t>th</t>
  </si>
  <si>
    <t>fr</t>
  </si>
  <si>
    <t>sat</t>
  </si>
  <si>
    <t>sun</t>
  </si>
  <si>
    <t>fri</t>
  </si>
  <si>
    <t>thur</t>
  </si>
  <si>
    <t>Net</t>
  </si>
  <si>
    <t>Last Year</t>
  </si>
  <si>
    <t>ANR STORAGE LEVEL  COMPARISON</t>
  </si>
  <si>
    <t>Fri-Thur</t>
  </si>
  <si>
    <t>Total Inj</t>
  </si>
  <si>
    <t>Average</t>
  </si>
  <si>
    <t>The 202BCF is made up of:</t>
  </si>
  <si>
    <t>30BCF</t>
  </si>
  <si>
    <t>126BCF</t>
  </si>
  <si>
    <t>46BCF</t>
  </si>
  <si>
    <t>Leased storage fromANR Pipe Stor Co.</t>
  </si>
  <si>
    <t>Owned ANR Pipeline Storage</t>
  </si>
  <si>
    <t>Leased storage from Blue Lakes Gas Stor</t>
  </si>
  <si>
    <t>Avail Strg</t>
  </si>
  <si>
    <t>NOTE:  Total ANR storage capacity equals 202,000,000 working gas</t>
  </si>
  <si>
    <t>Sun</t>
  </si>
  <si>
    <t>Mon</t>
  </si>
  <si>
    <t>Tue</t>
  </si>
  <si>
    <t>Wed</t>
  </si>
  <si>
    <t>Fri</t>
  </si>
  <si>
    <t>Sat</t>
  </si>
  <si>
    <t>frid</t>
  </si>
  <si>
    <t>Available gas</t>
  </si>
  <si>
    <t>Full Level</t>
  </si>
  <si>
    <t/>
  </si>
  <si>
    <t>INJECTION</t>
  </si>
  <si>
    <t>WITHDRAWAL</t>
  </si>
  <si>
    <t>NGPL</t>
  </si>
  <si>
    <t>Delta</t>
  </si>
  <si>
    <t>% Inc/(Dec)</t>
  </si>
  <si>
    <t>Week</t>
  </si>
  <si>
    <t>Thur</t>
  </si>
  <si>
    <t>AGA</t>
  </si>
  <si>
    <t>Atlanta Gas Light Co</t>
  </si>
  <si>
    <t>ANR Pipe</t>
  </si>
  <si>
    <t>Utiicorp</t>
  </si>
  <si>
    <t>Northern States Power Co</t>
  </si>
  <si>
    <t>Wisconsin Coastal</t>
  </si>
  <si>
    <t>Coastal Merchant Energy LP</t>
  </si>
  <si>
    <t>Southern Natural Gas CO</t>
  </si>
  <si>
    <t>Mid american</t>
  </si>
  <si>
    <t>Sempra</t>
  </si>
  <si>
    <t>WPS</t>
  </si>
  <si>
    <t>Engage</t>
  </si>
  <si>
    <t>Pancadian</t>
  </si>
  <si>
    <t>Weekly Change</t>
  </si>
  <si>
    <t>Storage Capacity</t>
  </si>
  <si>
    <t>Weekly W/D</t>
  </si>
  <si>
    <t>1/5 to 1/11</t>
  </si>
  <si>
    <t>1/12 to 1/18</t>
  </si>
  <si>
    <t>1/19 to 1/25</t>
  </si>
  <si>
    <t>1/26 to 2/1</t>
  </si>
  <si>
    <t>Y on Y (Tcf)</t>
  </si>
  <si>
    <t>BESS</t>
  </si>
  <si>
    <t>DSS</t>
  </si>
  <si>
    <t>NSS</t>
  </si>
  <si>
    <t>FSS</t>
  </si>
  <si>
    <t>Storage Services</t>
  </si>
  <si>
    <t>Delivered Firm Storage Service</t>
  </si>
  <si>
    <t>Provides No-Notice delivered firm storage service in the Market Delivery Zone.  Has seasonal injections &amp; W/D parameters.  Has Maximum Storage Volume equal to 50 X the contract MDQ.  Allows shippers to utilize the imbedded firm transportation compnenet separately from storage between 10/15 and 4/15</t>
  </si>
  <si>
    <t>FRSS</t>
  </si>
  <si>
    <t>Nominated Storage Service</t>
  </si>
  <si>
    <t>Best Efforts Storage Service</t>
  </si>
  <si>
    <t>Interruptible storage service.  Available in all zones.  Service available on "best efforts" basis.</t>
  </si>
  <si>
    <t>Firm Reserve Storage Service</t>
  </si>
  <si>
    <t>Highly flexible firm storage, injection &amp; W/D Qty are based on storage inventory.  It has maximum storage volume equal to 75 times the MDQ.  Provides storage rights in all zones, has no cycling requirements, no MAX or MIN inventory requirement.</t>
  </si>
  <si>
    <t>2001</t>
  </si>
  <si>
    <t>2000</t>
  </si>
  <si>
    <t>1999</t>
  </si>
  <si>
    <t>1998</t>
  </si>
  <si>
    <t>Total Activity Month</t>
  </si>
  <si>
    <t>Diff Btwn Yr (bcf)</t>
  </si>
  <si>
    <t>Level comparison to prior years</t>
  </si>
  <si>
    <t>(bcf)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</si>
</sst>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1" formatCode="_(* #,##0_);_(* \(#,##0\);_(* &quot;-&quot;_);_(@_)"/>
    <numFmt numFmtId="43" formatCode="_(* #,##0.00_);_(* \(#,##0.00\);_(* &quot;-&quot;??_);_(@_)"/>
    <numFmt numFmtId="166" formatCode="_(* #,##0_);_(* \(#,##0\);_(* &quot;-&quot;??_);_(@_)"/>
    <numFmt numFmtId="167" formatCode="mm/dd/yy"/>
    <numFmt numFmtId="173" formatCode="#,##0.0"/>
    <numFmt numFmtId="176" formatCode="0.0"/>
    <numFmt numFmtId="180" formatCode="0_);[Red]\(0\)"/>
    <numFmt numFmtId="185" formatCode="mmmmm"/>
  </numFmts>
  <fonts count="25" x14ac:knownFonts="1">
    <font>
      <sz val="10"/>
      <name val="Arial"/>
    </font>
    <font>
      <sz val="10"/>
      <name val="Arial"/>
    </font>
    <font>
      <b/>
      <sz val="10"/>
      <name val="Arial"/>
      <family val="2"/>
    </font>
    <font>
      <sz val="10"/>
      <name val="Arial"/>
      <family val="2"/>
    </font>
    <font>
      <sz val="8"/>
      <color indexed="81"/>
      <name val="Tahoma"/>
    </font>
    <font>
      <b/>
      <sz val="8"/>
      <color indexed="81"/>
      <name val="Tahoma"/>
    </font>
    <font>
      <b/>
      <sz val="10"/>
      <color indexed="10"/>
      <name val="Arial"/>
      <family val="2"/>
    </font>
    <font>
      <sz val="10"/>
      <color indexed="10"/>
      <name val="Arial"/>
      <family val="2"/>
    </font>
    <font>
      <sz val="10"/>
      <color indexed="12"/>
      <name val="Arial"/>
      <family val="2"/>
    </font>
    <font>
      <b/>
      <sz val="10"/>
      <color indexed="12"/>
      <name val="Arial"/>
      <family val="2"/>
    </font>
    <font>
      <sz val="10"/>
      <name val="Times New Roman"/>
      <family val="1"/>
    </font>
    <font>
      <b/>
      <sz val="10"/>
      <name val="Times New Roman"/>
      <family val="1"/>
    </font>
    <font>
      <sz val="11"/>
      <name val="Times New Roman"/>
      <family val="1"/>
    </font>
    <font>
      <sz val="11"/>
      <name val="Arial"/>
      <family val="2"/>
    </font>
    <font>
      <b/>
      <sz val="11"/>
      <name val="Arial"/>
      <family val="2"/>
    </font>
    <font>
      <sz val="10"/>
      <name val="Arial"/>
    </font>
    <font>
      <u/>
      <sz val="10"/>
      <name val="Arial"/>
      <family val="2"/>
    </font>
    <font>
      <sz val="9"/>
      <name val="Times New Roman"/>
      <family val="1"/>
    </font>
    <font>
      <b/>
      <sz val="9"/>
      <name val="Times New Roman"/>
      <family val="1"/>
    </font>
    <font>
      <u/>
      <sz val="9"/>
      <name val="Times New Roman"/>
      <family val="1"/>
    </font>
    <font>
      <u/>
      <sz val="10"/>
      <name val="Times New Roman"/>
      <family val="1"/>
    </font>
    <font>
      <i/>
      <sz val="10"/>
      <name val="Times New Roman"/>
      <family val="1"/>
    </font>
    <font>
      <b/>
      <sz val="10"/>
      <color indexed="12"/>
      <name val="Times New Roman"/>
      <family val="1"/>
    </font>
    <font>
      <b/>
      <sz val="10"/>
      <color indexed="8"/>
      <name val="Arial"/>
      <family val="2"/>
    </font>
    <font>
      <sz val="10"/>
      <color indexed="8"/>
      <name val="Arial"/>
      <family val="2"/>
    </font>
  </fonts>
  <fills count="8">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3"/>
        <bgColor indexed="64"/>
      </patternFill>
    </fill>
    <fill>
      <patternFill patternType="solid">
        <fgColor indexed="52"/>
        <bgColor indexed="64"/>
      </patternFill>
    </fill>
    <fill>
      <patternFill patternType="solid">
        <fgColor indexed="13"/>
        <bgColor indexed="64"/>
      </patternFill>
    </fill>
    <fill>
      <patternFill patternType="solid">
        <fgColor indexed="45"/>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medium">
        <color indexed="64"/>
      </top>
      <bottom/>
      <diagonal/>
    </border>
    <border>
      <left/>
      <right style="medium">
        <color indexed="64"/>
      </right>
      <top/>
      <bottom/>
      <diagonal/>
    </border>
    <border>
      <left style="medium">
        <color indexed="64"/>
      </left>
      <right/>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01">
    <xf numFmtId="0" fontId="0" fillId="0" borderId="0" xfId="0"/>
    <xf numFmtId="0" fontId="2" fillId="0" borderId="0" xfId="0" applyFont="1"/>
    <xf numFmtId="0" fontId="2" fillId="2" borderId="0" xfId="0" applyFont="1" applyFill="1"/>
    <xf numFmtId="0" fontId="2" fillId="0" borderId="0" xfId="0" applyFont="1" applyAlignment="1">
      <alignment horizontal="center"/>
    </xf>
    <xf numFmtId="0" fontId="2" fillId="0" borderId="0" xfId="0" applyFont="1" applyFill="1"/>
    <xf numFmtId="0" fontId="0" fillId="0" borderId="0" xfId="0" applyFill="1"/>
    <xf numFmtId="14" fontId="0" fillId="0" borderId="0" xfId="0" applyNumberFormat="1"/>
    <xf numFmtId="0" fontId="2" fillId="0" borderId="1" xfId="0" applyFont="1" applyBorder="1"/>
    <xf numFmtId="0" fontId="2" fillId="0" borderId="0" xfId="0" applyFont="1" applyBorder="1"/>
    <xf numFmtId="0" fontId="2" fillId="0" borderId="0" xfId="0" applyFont="1" applyFill="1" applyAlignment="1">
      <alignment horizontal="center"/>
    </xf>
    <xf numFmtId="0" fontId="0" fillId="0" borderId="0" xfId="0" applyFill="1" applyAlignment="1">
      <alignment horizontal="center"/>
    </xf>
    <xf numFmtId="0" fontId="2" fillId="2" borderId="0" xfId="0" applyFont="1" applyFill="1" applyAlignment="1">
      <alignment horizontal="center"/>
    </xf>
    <xf numFmtId="16" fontId="2" fillId="2" borderId="0" xfId="0" applyNumberFormat="1" applyFont="1" applyFill="1"/>
    <xf numFmtId="15" fontId="0" fillId="0" borderId="0" xfId="0" applyNumberFormat="1" applyFill="1"/>
    <xf numFmtId="166" fontId="0" fillId="0" borderId="0" xfId="0" applyNumberFormat="1" applyFill="1"/>
    <xf numFmtId="166" fontId="0" fillId="0" borderId="0" xfId="1" applyNumberFormat="1" applyFont="1" applyFill="1"/>
    <xf numFmtId="166" fontId="0" fillId="0" borderId="0" xfId="1" applyNumberFormat="1" applyFont="1"/>
    <xf numFmtId="3" fontId="0" fillId="0" borderId="0" xfId="0" applyNumberFormat="1" applyFill="1"/>
    <xf numFmtId="16" fontId="2" fillId="0" borderId="0" xfId="0" applyNumberFormat="1" applyFont="1" applyFill="1"/>
    <xf numFmtId="3" fontId="3" fillId="0" borderId="0" xfId="0" applyNumberFormat="1" applyFont="1" applyFill="1"/>
    <xf numFmtId="14" fontId="0" fillId="0" borderId="2" xfId="0" applyNumberFormat="1" applyBorder="1"/>
    <xf numFmtId="0" fontId="0" fillId="0" borderId="2" xfId="0" applyBorder="1"/>
    <xf numFmtId="0" fontId="2" fillId="0" borderId="1" xfId="0" applyFont="1" applyFill="1" applyBorder="1"/>
    <xf numFmtId="0" fontId="2" fillId="0" borderId="0" xfId="0" applyFont="1" applyFill="1" applyBorder="1"/>
    <xf numFmtId="15" fontId="2" fillId="0" borderId="0" xfId="0" applyNumberFormat="1" applyFont="1" applyFill="1"/>
    <xf numFmtId="0" fontId="2" fillId="0" borderId="0" xfId="0" applyFont="1" applyBorder="1" applyAlignment="1">
      <alignment horizontal="center"/>
    </xf>
    <xf numFmtId="3" fontId="3" fillId="0" borderId="0" xfId="0" applyNumberFormat="1" applyFont="1" applyFill="1" applyBorder="1"/>
    <xf numFmtId="0" fontId="2" fillId="0" borderId="3" xfId="0" applyFont="1" applyFill="1" applyBorder="1"/>
    <xf numFmtId="0" fontId="2" fillId="0" borderId="4" xfId="0" applyFont="1" applyBorder="1" applyAlignment="1">
      <alignment horizontal="center"/>
    </xf>
    <xf numFmtId="16" fontId="3" fillId="0" borderId="5" xfId="0" applyNumberFormat="1" applyFont="1" applyFill="1" applyBorder="1"/>
    <xf numFmtId="3" fontId="3" fillId="0" borderId="6" xfId="0" applyNumberFormat="1" applyFont="1" applyFill="1" applyBorder="1"/>
    <xf numFmtId="0" fontId="2" fillId="0" borderId="7" xfId="0" applyFont="1" applyFill="1" applyBorder="1"/>
    <xf numFmtId="0" fontId="2" fillId="0" borderId="3" xfId="0" applyFont="1" applyFill="1" applyBorder="1" applyAlignment="1">
      <alignment horizontal="center"/>
    </xf>
    <xf numFmtId="0" fontId="2" fillId="0" borderId="8" xfId="0" applyFont="1" applyFill="1" applyBorder="1" applyAlignment="1">
      <alignment horizontal="center"/>
    </xf>
    <xf numFmtId="166" fontId="1" fillId="0" borderId="0" xfId="1" applyNumberFormat="1" applyFill="1"/>
    <xf numFmtId="166" fontId="1" fillId="0" borderId="0" xfId="1" applyNumberFormat="1"/>
    <xf numFmtId="166" fontId="2" fillId="0" borderId="0" xfId="1" applyNumberFormat="1" applyFont="1" applyFill="1"/>
    <xf numFmtId="166" fontId="2" fillId="0" borderId="0" xfId="1" applyNumberFormat="1" applyFont="1"/>
    <xf numFmtId="166" fontId="2" fillId="0" borderId="1" xfId="1" applyNumberFormat="1" applyFont="1" applyFill="1" applyBorder="1"/>
    <xf numFmtId="3" fontId="2" fillId="0" borderId="0" xfId="0" applyNumberFormat="1" applyFont="1" applyFill="1" applyBorder="1"/>
    <xf numFmtId="10" fontId="2" fillId="3" borderId="0" xfId="2" applyNumberFormat="1" applyFont="1" applyFill="1" applyBorder="1"/>
    <xf numFmtId="16" fontId="3" fillId="0" borderId="9" xfId="0" applyNumberFormat="1" applyFont="1" applyFill="1" applyBorder="1"/>
    <xf numFmtId="166" fontId="7" fillId="0" borderId="0" xfId="1" applyNumberFormat="1" applyFont="1"/>
    <xf numFmtId="14" fontId="6" fillId="0" borderId="0" xfId="0" applyNumberFormat="1" applyFont="1"/>
    <xf numFmtId="0" fontId="7" fillId="0" borderId="0" xfId="0" applyFont="1" applyBorder="1"/>
    <xf numFmtId="3" fontId="7" fillId="0" borderId="0" xfId="0" applyNumberFormat="1" applyFont="1" applyBorder="1"/>
    <xf numFmtId="0" fontId="6" fillId="0" borderId="0" xfId="0" applyFont="1" applyBorder="1"/>
    <xf numFmtId="166" fontId="7" fillId="0" borderId="0" xfId="1" applyNumberFormat="1" applyFont="1" applyBorder="1"/>
    <xf numFmtId="166" fontId="0" fillId="0" borderId="2" xfId="1" applyNumberFormat="1" applyFont="1" applyBorder="1"/>
    <xf numFmtId="166" fontId="2" fillId="0" borderId="2" xfId="1" applyNumberFormat="1" applyFont="1" applyBorder="1"/>
    <xf numFmtId="166" fontId="0" fillId="0" borderId="0" xfId="0" applyNumberFormat="1"/>
    <xf numFmtId="16" fontId="3" fillId="0" borderId="0" xfId="0" applyNumberFormat="1" applyFont="1" applyFill="1" applyBorder="1"/>
    <xf numFmtId="10" fontId="2" fillId="0" borderId="4" xfId="2" applyNumberFormat="1" applyFont="1" applyFill="1" applyBorder="1"/>
    <xf numFmtId="0" fontId="2" fillId="0" borderId="0" xfId="0" applyFont="1" applyBorder="1" applyAlignment="1">
      <alignment horizontal="left"/>
    </xf>
    <xf numFmtId="0" fontId="6" fillId="0" borderId="10" xfId="0" applyFont="1" applyBorder="1" applyAlignment="1">
      <alignment horizontal="center"/>
    </xf>
    <xf numFmtId="0" fontId="6" fillId="0" borderId="11" xfId="0" applyFont="1" applyBorder="1" applyAlignment="1">
      <alignment horizontal="center"/>
    </xf>
    <xf numFmtId="3" fontId="7" fillId="0" borderId="12" xfId="0" applyNumberFormat="1" applyFont="1" applyBorder="1"/>
    <xf numFmtId="3" fontId="7" fillId="0" borderId="13" xfId="0" applyNumberFormat="1" applyFont="1" applyBorder="1"/>
    <xf numFmtId="3" fontId="7" fillId="0" borderId="14" xfId="0" applyNumberFormat="1" applyFont="1" applyBorder="1"/>
    <xf numFmtId="0" fontId="2" fillId="0" borderId="10" xfId="0" applyFont="1" applyBorder="1" applyAlignment="1">
      <alignment horizontal="center"/>
    </xf>
    <xf numFmtId="0" fontId="2" fillId="0" borderId="15" xfId="0" applyFont="1" applyBorder="1" applyAlignment="1">
      <alignment horizontal="center"/>
    </xf>
    <xf numFmtId="0" fontId="2" fillId="0" borderId="11" xfId="0" applyFont="1" applyBorder="1" applyAlignment="1">
      <alignment horizontal="center"/>
    </xf>
    <xf numFmtId="14" fontId="2" fillId="0" borderId="16" xfId="0" applyNumberFormat="1" applyFont="1" applyBorder="1"/>
    <xf numFmtId="166" fontId="8" fillId="0" borderId="17" xfId="1" applyNumberFormat="1" applyFont="1" applyFill="1" applyBorder="1"/>
    <xf numFmtId="166" fontId="8" fillId="0" borderId="18" xfId="1" applyNumberFormat="1" applyFont="1" applyBorder="1"/>
    <xf numFmtId="166" fontId="8" fillId="0" borderId="19" xfId="1" applyNumberFormat="1" applyFont="1" applyBorder="1"/>
    <xf numFmtId="14" fontId="9" fillId="0" borderId="0" xfId="0" applyNumberFormat="1" applyFont="1" applyBorder="1"/>
    <xf numFmtId="166" fontId="8" fillId="0" borderId="0" xfId="1" applyNumberFormat="1" applyFont="1" applyBorder="1"/>
    <xf numFmtId="166" fontId="8" fillId="0" borderId="0" xfId="0" applyNumberFormat="1" applyFont="1" applyBorder="1"/>
    <xf numFmtId="0" fontId="8" fillId="0" borderId="0" xfId="0" applyFont="1" applyBorder="1"/>
    <xf numFmtId="14" fontId="9" fillId="0" borderId="0" xfId="0" applyNumberFormat="1" applyFont="1"/>
    <xf numFmtId="166" fontId="8" fillId="0" borderId="0" xfId="1" applyNumberFormat="1" applyFont="1"/>
    <xf numFmtId="0" fontId="8" fillId="0" borderId="0" xfId="0" applyFont="1"/>
    <xf numFmtId="14" fontId="6" fillId="0" borderId="0" xfId="0" applyNumberFormat="1" applyFont="1" applyFill="1" applyBorder="1"/>
    <xf numFmtId="166" fontId="0" fillId="0" borderId="18" xfId="1" applyNumberFormat="1" applyFont="1" applyBorder="1"/>
    <xf numFmtId="166" fontId="0" fillId="0" borderId="18" xfId="1" quotePrefix="1" applyNumberFormat="1" applyFont="1" applyBorder="1" applyAlignment="1">
      <alignment horizontal="left"/>
    </xf>
    <xf numFmtId="0" fontId="2" fillId="0" borderId="1" xfId="0" applyFont="1" applyBorder="1" applyAlignment="1">
      <alignment horizontal="center"/>
    </xf>
    <xf numFmtId="14" fontId="9" fillId="0" borderId="0" xfId="0" applyNumberFormat="1" applyFont="1" applyFill="1"/>
    <xf numFmtId="0" fontId="8" fillId="0" borderId="0" xfId="0" applyFont="1" applyFill="1"/>
    <xf numFmtId="41" fontId="8" fillId="0" borderId="0" xfId="0" applyNumberFormat="1" applyFont="1" applyAlignment="1"/>
    <xf numFmtId="166" fontId="8" fillId="0" borderId="0" xfId="1" applyNumberFormat="1" applyFont="1" applyAlignment="1"/>
    <xf numFmtId="166" fontId="8" fillId="0" borderId="0" xfId="1" applyNumberFormat="1" applyFont="1" applyFill="1" applyAlignment="1"/>
    <xf numFmtId="166" fontId="8" fillId="0" borderId="13" xfId="1" applyNumberFormat="1" applyFont="1" applyBorder="1" applyAlignment="1"/>
    <xf numFmtId="166" fontId="0" fillId="0" borderId="0" xfId="0" quotePrefix="1" applyNumberFormat="1" applyAlignment="1">
      <alignment horizontal="fill"/>
    </xf>
    <xf numFmtId="0" fontId="10" fillId="0" borderId="0" xfId="0" applyFont="1"/>
    <xf numFmtId="166" fontId="10" fillId="0" borderId="0" xfId="1" applyNumberFormat="1" applyFont="1"/>
    <xf numFmtId="14" fontId="10" fillId="0" borderId="0" xfId="0" applyNumberFormat="1" applyFont="1"/>
    <xf numFmtId="166" fontId="10" fillId="0" borderId="0" xfId="0" applyNumberFormat="1" applyFont="1"/>
    <xf numFmtId="0" fontId="11" fillId="2" borderId="0" xfId="0" applyFont="1" applyFill="1"/>
    <xf numFmtId="0" fontId="10" fillId="2" borderId="0" xfId="0" applyFont="1" applyFill="1"/>
    <xf numFmtId="0" fontId="11" fillId="0" borderId="7" xfId="0" applyFont="1" applyFill="1" applyBorder="1"/>
    <xf numFmtId="0" fontId="11" fillId="0" borderId="3" xfId="0" applyFont="1" applyFill="1" applyBorder="1" applyAlignment="1">
      <alignment horizontal="center"/>
    </xf>
    <xf numFmtId="0" fontId="11" fillId="0" borderId="8" xfId="0" applyFont="1" applyFill="1" applyBorder="1" applyAlignment="1">
      <alignment horizontal="center"/>
    </xf>
    <xf numFmtId="0" fontId="11" fillId="0" borderId="5" xfId="0" applyFont="1" applyBorder="1"/>
    <xf numFmtId="0" fontId="11" fillId="0" borderId="0" xfId="0" applyFont="1" applyBorder="1" applyAlignment="1">
      <alignment horizontal="center"/>
    </xf>
    <xf numFmtId="0" fontId="11" fillId="0" borderId="4" xfId="0" applyFont="1" applyBorder="1" applyAlignment="1">
      <alignment horizontal="center"/>
    </xf>
    <xf numFmtId="15" fontId="10" fillId="0" borderId="5" xfId="0" applyNumberFormat="1" applyFont="1" applyFill="1" applyBorder="1"/>
    <xf numFmtId="3" fontId="10" fillId="0" borderId="0" xfId="0" applyNumberFormat="1" applyFont="1" applyFill="1" applyBorder="1"/>
    <xf numFmtId="15" fontId="10" fillId="0" borderId="9" xfId="0" applyNumberFormat="1" applyFont="1" applyFill="1" applyBorder="1"/>
    <xf numFmtId="3" fontId="10" fillId="0" borderId="6" xfId="0" applyNumberFormat="1" applyFont="1" applyFill="1" applyBorder="1"/>
    <xf numFmtId="15" fontId="10" fillId="0" borderId="0" xfId="0" applyNumberFormat="1" applyFont="1" applyFill="1" applyBorder="1"/>
    <xf numFmtId="0" fontId="10" fillId="0" borderId="0" xfId="0" applyFont="1" applyFill="1" applyBorder="1"/>
    <xf numFmtId="10" fontId="2" fillId="3" borderId="4" xfId="2" applyNumberFormat="1" applyFont="1" applyFill="1" applyBorder="1"/>
    <xf numFmtId="49" fontId="10" fillId="0" borderId="0" xfId="0" applyNumberFormat="1" applyFont="1" applyBorder="1" applyAlignment="1">
      <alignment horizontal="center"/>
    </xf>
    <xf numFmtId="0" fontId="2" fillId="0" borderId="18" xfId="0" applyFont="1" applyBorder="1" applyAlignment="1">
      <alignment horizontal="center"/>
    </xf>
    <xf numFmtId="0" fontId="8" fillId="0" borderId="18" xfId="0" applyFont="1" applyFill="1" applyBorder="1"/>
    <xf numFmtId="3" fontId="12" fillId="0" borderId="4" xfId="0" applyNumberFormat="1" applyFont="1" applyBorder="1"/>
    <xf numFmtId="3" fontId="13" fillId="0" borderId="4" xfId="0" applyNumberFormat="1" applyFont="1" applyBorder="1"/>
    <xf numFmtId="0" fontId="14" fillId="0" borderId="0" xfId="0" applyFont="1" applyAlignment="1">
      <alignment horizontal="center"/>
    </xf>
    <xf numFmtId="0" fontId="14" fillId="0" borderId="10" xfId="0" applyFont="1" applyBorder="1" applyAlignment="1">
      <alignment horizontal="center"/>
    </xf>
    <xf numFmtId="0" fontId="14" fillId="0" borderId="15" xfId="0" applyFont="1" applyBorder="1" applyAlignment="1">
      <alignment horizontal="center"/>
    </xf>
    <xf numFmtId="0" fontId="1" fillId="0" borderId="0" xfId="0" applyFont="1"/>
    <xf numFmtId="0" fontId="15" fillId="2" borderId="0" xfId="0" applyFont="1" applyFill="1"/>
    <xf numFmtId="0" fontId="15" fillId="0" borderId="0" xfId="0" applyFont="1"/>
    <xf numFmtId="14" fontId="15" fillId="0" borderId="0" xfId="0" applyNumberFormat="1" applyFont="1"/>
    <xf numFmtId="0" fontId="15" fillId="0" borderId="7" xfId="0" applyFont="1" applyBorder="1"/>
    <xf numFmtId="0" fontId="15" fillId="0" borderId="3" xfId="0" applyFont="1" applyFill="1" applyBorder="1"/>
    <xf numFmtId="0" fontId="15" fillId="0" borderId="8" xfId="0" applyFont="1" applyBorder="1"/>
    <xf numFmtId="0" fontId="15" fillId="0" borderId="5" xfId="0" applyFont="1" applyBorder="1"/>
    <xf numFmtId="3" fontId="3" fillId="0" borderId="4" xfId="0" applyNumberFormat="1" applyFont="1" applyBorder="1"/>
    <xf numFmtId="3" fontId="15" fillId="0" borderId="0" xfId="0" applyNumberFormat="1" applyFont="1" applyBorder="1"/>
    <xf numFmtId="3" fontId="15" fillId="0" borderId="0" xfId="0" applyNumberFormat="1" applyFont="1" applyFill="1"/>
    <xf numFmtId="10" fontId="15" fillId="0" borderId="0" xfId="2" applyNumberFormat="1" applyFont="1" applyFill="1"/>
    <xf numFmtId="10" fontId="15" fillId="0" borderId="20" xfId="2" applyNumberFormat="1" applyFont="1" applyFill="1" applyBorder="1"/>
    <xf numFmtId="0" fontId="15" fillId="0" borderId="13" xfId="0" applyFont="1" applyBorder="1"/>
    <xf numFmtId="15" fontId="15" fillId="0" borderId="0" xfId="0" applyNumberFormat="1" applyFont="1"/>
    <xf numFmtId="3" fontId="15" fillId="0" borderId="0" xfId="0" applyNumberFormat="1" applyFont="1"/>
    <xf numFmtId="0" fontId="15" fillId="0" borderId="18" xfId="0" applyFont="1" applyFill="1" applyBorder="1"/>
    <xf numFmtId="0" fontId="15" fillId="0" borderId="0" xfId="0" applyFont="1" applyBorder="1"/>
    <xf numFmtId="0" fontId="15" fillId="0" borderId="0" xfId="0" applyFont="1" applyFill="1" applyBorder="1"/>
    <xf numFmtId="0" fontId="15" fillId="0" borderId="0" xfId="0" applyFont="1" applyBorder="1" applyAlignment="1">
      <alignment horizontal="right"/>
    </xf>
    <xf numFmtId="0" fontId="15" fillId="2" borderId="0" xfId="0" applyFont="1" applyFill="1" applyBorder="1"/>
    <xf numFmtId="41" fontId="15" fillId="0" borderId="0" xfId="0" applyNumberFormat="1" applyFont="1"/>
    <xf numFmtId="14" fontId="15" fillId="0" borderId="0" xfId="0" applyNumberFormat="1" applyFont="1" applyFill="1"/>
    <xf numFmtId="166" fontId="15" fillId="0" borderId="0" xfId="0" applyNumberFormat="1" applyFont="1"/>
    <xf numFmtId="9" fontId="15" fillId="0" borderId="21" xfId="2" applyFont="1" applyBorder="1" applyAlignment="1">
      <alignment horizontal="center"/>
    </xf>
    <xf numFmtId="9" fontId="15" fillId="0" borderId="22" xfId="2" applyFont="1" applyBorder="1" applyAlignment="1">
      <alignment horizontal="center"/>
    </xf>
    <xf numFmtId="0" fontId="15" fillId="0" borderId="0" xfId="0" applyFont="1" applyAlignment="1">
      <alignment horizontal="center"/>
    </xf>
    <xf numFmtId="0" fontId="15" fillId="0" borderId="0" xfId="0" applyFont="1" applyFill="1" applyBorder="1" applyAlignment="1">
      <alignment horizontal="center"/>
    </xf>
    <xf numFmtId="0" fontId="15" fillId="0" borderId="23" xfId="0" applyFont="1" applyBorder="1"/>
    <xf numFmtId="0" fontId="15" fillId="2" borderId="18" xfId="0" applyFont="1" applyFill="1" applyBorder="1"/>
    <xf numFmtId="0" fontId="15" fillId="0" borderId="8" xfId="0" applyFont="1" applyFill="1" applyBorder="1"/>
    <xf numFmtId="0" fontId="2" fillId="0" borderId="0" xfId="0" applyFont="1" applyFill="1" applyBorder="1" applyAlignment="1">
      <alignment horizontal="center"/>
    </xf>
    <xf numFmtId="14" fontId="15" fillId="0" borderId="0" xfId="0" applyNumberFormat="1" applyFont="1" applyFill="1" applyBorder="1"/>
    <xf numFmtId="166" fontId="15" fillId="0" borderId="0" xfId="1" applyNumberFormat="1" applyFont="1" applyFill="1" applyBorder="1" applyAlignment="1">
      <alignment horizontal="center"/>
    </xf>
    <xf numFmtId="166" fontId="15" fillId="0" borderId="0" xfId="1" applyNumberFormat="1" applyFont="1" applyFill="1" applyBorder="1"/>
    <xf numFmtId="9" fontId="15" fillId="0" borderId="0" xfId="2" applyFont="1" applyFill="1" applyBorder="1" applyAlignment="1">
      <alignment horizontal="center"/>
    </xf>
    <xf numFmtId="0" fontId="15" fillId="0" borderId="7" xfId="0" applyFont="1" applyFill="1" applyBorder="1"/>
    <xf numFmtId="0" fontId="15" fillId="0" borderId="4" xfId="0" quotePrefix="1" applyFont="1" applyFill="1" applyBorder="1" applyAlignment="1">
      <alignment horizontal="center"/>
    </xf>
    <xf numFmtId="14" fontId="15" fillId="0" borderId="5" xfId="0" applyNumberFormat="1" applyFont="1" applyBorder="1"/>
    <xf numFmtId="0" fontId="15" fillId="0" borderId="9" xfId="0" applyFont="1" applyBorder="1"/>
    <xf numFmtId="0" fontId="15" fillId="0" borderId="6" xfId="0" applyFont="1" applyBorder="1"/>
    <xf numFmtId="14" fontId="15" fillId="0" borderId="7" xfId="0" applyNumberFormat="1" applyFont="1" applyBorder="1"/>
    <xf numFmtId="0" fontId="2" fillId="0" borderId="24" xfId="0" quotePrefix="1" applyFont="1" applyFill="1" applyBorder="1" applyAlignment="1">
      <alignment horizontal="left"/>
    </xf>
    <xf numFmtId="0" fontId="15" fillId="0" borderId="24" xfId="0" applyFont="1" applyFill="1" applyBorder="1"/>
    <xf numFmtId="0" fontId="2" fillId="0" borderId="11" xfId="0" quotePrefix="1" applyFont="1" applyBorder="1" applyAlignment="1">
      <alignment horizontal="center"/>
    </xf>
    <xf numFmtId="166" fontId="13" fillId="4" borderId="12" xfId="1" applyNumberFormat="1" applyFont="1" applyFill="1" applyBorder="1" applyAlignment="1">
      <alignment horizontal="center"/>
    </xf>
    <xf numFmtId="166" fontId="13" fillId="4" borderId="25" xfId="1" applyNumberFormat="1" applyFont="1" applyFill="1" applyBorder="1" applyAlignment="1">
      <alignment horizontal="center"/>
    </xf>
    <xf numFmtId="166" fontId="13" fillId="4" borderId="13" xfId="1" applyNumberFormat="1" applyFont="1" applyFill="1" applyBorder="1" applyAlignment="1">
      <alignment horizontal="center"/>
    </xf>
    <xf numFmtId="166" fontId="13" fillId="4" borderId="0" xfId="1" applyNumberFormat="1" applyFont="1" applyFill="1" applyBorder="1" applyAlignment="1">
      <alignment horizontal="center"/>
    </xf>
    <xf numFmtId="9" fontId="13" fillId="4" borderId="18" xfId="2" applyFont="1" applyFill="1" applyBorder="1" applyAlignment="1">
      <alignment horizontal="center"/>
    </xf>
    <xf numFmtId="0" fontId="13" fillId="0" borderId="6" xfId="0" applyFont="1" applyBorder="1"/>
    <xf numFmtId="166" fontId="13" fillId="0" borderId="3" xfId="1" applyNumberFormat="1" applyFont="1" applyFill="1" applyBorder="1"/>
    <xf numFmtId="0" fontId="13" fillId="0" borderId="3" xfId="0" applyFont="1" applyFill="1" applyBorder="1"/>
    <xf numFmtId="0" fontId="14" fillId="0" borderId="11" xfId="0" quotePrefix="1" applyFont="1" applyBorder="1" applyAlignment="1">
      <alignment horizontal="center"/>
    </xf>
    <xf numFmtId="166" fontId="13" fillId="4" borderId="12" xfId="1" applyNumberFormat="1" applyFont="1" applyFill="1" applyBorder="1"/>
    <xf numFmtId="166" fontId="13" fillId="4" borderId="25" xfId="1" applyNumberFormat="1" applyFont="1" applyFill="1" applyBorder="1"/>
    <xf numFmtId="166" fontId="13" fillId="4" borderId="13" xfId="1" applyNumberFormat="1" applyFont="1" applyFill="1" applyBorder="1"/>
    <xf numFmtId="166" fontId="3" fillId="0" borderId="0" xfId="1" applyNumberFormat="1" applyFont="1" applyFill="1"/>
    <xf numFmtId="0" fontId="0" fillId="0" borderId="0" xfId="0" applyAlignment="1">
      <alignment horizontal="center"/>
    </xf>
    <xf numFmtId="17" fontId="2" fillId="0" borderId="0" xfId="0" applyNumberFormat="1" applyFont="1" applyBorder="1"/>
    <xf numFmtId="0" fontId="0" fillId="0" borderId="0" xfId="0" applyBorder="1"/>
    <xf numFmtId="17" fontId="2" fillId="0" borderId="0" xfId="0" quotePrefix="1" applyNumberFormat="1" applyFont="1" applyBorder="1"/>
    <xf numFmtId="0" fontId="0" fillId="4" borderId="0" xfId="0" applyFill="1" applyBorder="1"/>
    <xf numFmtId="185" fontId="15" fillId="0" borderId="0" xfId="0" applyNumberFormat="1" applyFont="1"/>
    <xf numFmtId="49" fontId="1" fillId="0" borderId="0" xfId="0" applyNumberFormat="1" applyFont="1" applyAlignment="1">
      <alignment horizontal="center"/>
    </xf>
    <xf numFmtId="0" fontId="2" fillId="0" borderId="5" xfId="0" applyFont="1" applyBorder="1" applyAlignment="1">
      <alignment horizontal="center"/>
    </xf>
    <xf numFmtId="15" fontId="3" fillId="0" borderId="5" xfId="0" applyNumberFormat="1" applyFont="1" applyFill="1" applyBorder="1" applyAlignment="1">
      <alignment horizontal="center"/>
    </xf>
    <xf numFmtId="3" fontId="3" fillId="0" borderId="0" xfId="0" applyNumberFormat="1" applyFont="1" applyFill="1" applyBorder="1" applyAlignment="1">
      <alignment horizontal="center"/>
    </xf>
    <xf numFmtId="3" fontId="15" fillId="0" borderId="3" xfId="0" applyNumberFormat="1" applyFont="1" applyBorder="1"/>
    <xf numFmtId="16" fontId="2" fillId="0" borderId="6" xfId="0" applyNumberFormat="1" applyFont="1" applyFill="1" applyBorder="1"/>
    <xf numFmtId="15" fontId="0" fillId="0" borderId="6" xfId="0" applyNumberFormat="1" applyFill="1" applyBorder="1"/>
    <xf numFmtId="166" fontId="0" fillId="0" borderId="6" xfId="0" applyNumberFormat="1" applyFill="1" applyBorder="1"/>
    <xf numFmtId="166" fontId="0" fillId="0" borderId="6" xfId="1" applyNumberFormat="1" applyFont="1" applyFill="1" applyBorder="1"/>
    <xf numFmtId="166" fontId="0" fillId="0" borderId="6" xfId="1" applyNumberFormat="1" applyFont="1" applyBorder="1"/>
    <xf numFmtId="166" fontId="0" fillId="0" borderId="26" xfId="1" applyNumberFormat="1" applyFont="1" applyBorder="1"/>
    <xf numFmtId="0" fontId="0" fillId="0" borderId="6" xfId="0" applyBorder="1"/>
    <xf numFmtId="15" fontId="2" fillId="0" borderId="6" xfId="0" applyNumberFormat="1" applyFont="1" applyFill="1" applyBorder="1"/>
    <xf numFmtId="166" fontId="15" fillId="0" borderId="0" xfId="0" applyNumberFormat="1" applyFont="1" applyFill="1" applyBorder="1"/>
    <xf numFmtId="166" fontId="0" fillId="5" borderId="0" xfId="1" applyNumberFormat="1" applyFont="1" applyFill="1"/>
    <xf numFmtId="166" fontId="0" fillId="4" borderId="0" xfId="1" applyNumberFormat="1" applyFont="1" applyFill="1"/>
    <xf numFmtId="0" fontId="0" fillId="0" borderId="0" xfId="0" applyFill="1" applyBorder="1"/>
    <xf numFmtId="166" fontId="8" fillId="0" borderId="0" xfId="1" applyNumberFormat="1" applyFont="1" applyFill="1" applyBorder="1" applyAlignment="1"/>
    <xf numFmtId="166" fontId="15" fillId="0" borderId="0" xfId="1" applyNumberFormat="1" applyFont="1"/>
    <xf numFmtId="0" fontId="2" fillId="4" borderId="0" xfId="0" applyFont="1" applyFill="1"/>
    <xf numFmtId="0" fontId="2" fillId="4" borderId="0" xfId="0" applyFont="1" applyFill="1" applyAlignment="1">
      <alignment horizontal="center"/>
    </xf>
    <xf numFmtId="166" fontId="0" fillId="4" borderId="0" xfId="0" applyNumberFormat="1" applyFill="1"/>
    <xf numFmtId="166" fontId="0" fillId="4" borderId="6" xfId="0" applyNumberFormat="1" applyFill="1" applyBorder="1"/>
    <xf numFmtId="0" fontId="0" fillId="4" borderId="0" xfId="0" applyFill="1"/>
    <xf numFmtId="3" fontId="0" fillId="4" borderId="0" xfId="0" applyNumberFormat="1" applyFill="1"/>
    <xf numFmtId="166" fontId="2" fillId="4" borderId="0" xfId="1" applyNumberFormat="1" applyFont="1" applyFill="1"/>
    <xf numFmtId="166" fontId="0" fillId="4" borderId="13" xfId="1" applyNumberFormat="1" applyFont="1" applyFill="1" applyBorder="1"/>
    <xf numFmtId="166" fontId="2" fillId="4" borderId="0" xfId="0" applyNumberFormat="1" applyFont="1" applyFill="1"/>
    <xf numFmtId="3" fontId="2" fillId="4" borderId="0" xfId="0" applyNumberFormat="1" applyFont="1" applyFill="1"/>
    <xf numFmtId="20" fontId="0" fillId="0" borderId="0" xfId="0" applyNumberFormat="1"/>
    <xf numFmtId="15" fontId="3" fillId="0" borderId="9" xfId="0" applyNumberFormat="1" applyFont="1" applyFill="1" applyBorder="1" applyAlignment="1">
      <alignment horizontal="center"/>
    </xf>
    <xf numFmtId="0" fontId="6" fillId="0" borderId="16" xfId="0" applyFont="1" applyBorder="1" applyAlignment="1">
      <alignment horizontal="left"/>
    </xf>
    <xf numFmtId="16" fontId="6" fillId="0" borderId="21" xfId="0" applyNumberFormat="1" applyFont="1" applyBorder="1" applyAlignment="1">
      <alignment horizontal="left"/>
    </xf>
    <xf numFmtId="0" fontId="6" fillId="0" borderId="22" xfId="0" applyFont="1" applyBorder="1" applyAlignment="1">
      <alignment horizontal="left"/>
    </xf>
    <xf numFmtId="14" fontId="0" fillId="0" borderId="6" xfId="0" applyNumberFormat="1" applyBorder="1"/>
    <xf numFmtId="166" fontId="0" fillId="4" borderId="6" xfId="1" applyNumberFormat="1" applyFont="1" applyFill="1" applyBorder="1"/>
    <xf numFmtId="0" fontId="16" fillId="0" borderId="4" xfId="0" applyFont="1" applyFill="1" applyBorder="1" applyAlignment="1">
      <alignment horizontal="center"/>
    </xf>
    <xf numFmtId="14" fontId="0" fillId="6" borderId="0" xfId="0" applyNumberFormat="1" applyFill="1"/>
    <xf numFmtId="3" fontId="13" fillId="0" borderId="6" xfId="0" applyNumberFormat="1" applyFont="1" applyBorder="1"/>
    <xf numFmtId="0" fontId="0" fillId="0" borderId="6" xfId="0" applyFill="1" applyBorder="1"/>
    <xf numFmtId="3" fontId="0" fillId="4" borderId="6" xfId="0" applyNumberFormat="1" applyFill="1" applyBorder="1"/>
    <xf numFmtId="3" fontId="0" fillId="0" borderId="6" xfId="0" applyNumberFormat="1" applyFill="1" applyBorder="1"/>
    <xf numFmtId="0" fontId="15" fillId="0" borderId="4" xfId="0" applyFont="1" applyFill="1" applyBorder="1" applyAlignment="1">
      <alignment horizontal="center"/>
    </xf>
    <xf numFmtId="0" fontId="9" fillId="0" borderId="18" xfId="0" applyFont="1" applyFill="1" applyBorder="1"/>
    <xf numFmtId="0" fontId="17" fillId="0" borderId="0" xfId="0" applyFont="1"/>
    <xf numFmtId="166" fontId="17" fillId="4" borderId="0" xfId="1" applyNumberFormat="1" applyFont="1" applyFill="1" applyBorder="1" applyAlignment="1">
      <alignment horizontal="center"/>
    </xf>
    <xf numFmtId="0" fontId="17" fillId="0" borderId="0" xfId="0" applyFont="1" applyBorder="1"/>
    <xf numFmtId="0" fontId="18" fillId="0" borderId="0" xfId="0" applyFont="1" applyBorder="1" applyAlignment="1">
      <alignment horizontal="center"/>
    </xf>
    <xf numFmtId="0" fontId="18" fillId="0" borderId="0" xfId="0" quotePrefix="1" applyFont="1" applyBorder="1" applyAlignment="1">
      <alignment horizontal="center"/>
    </xf>
    <xf numFmtId="0" fontId="19" fillId="0" borderId="0" xfId="0" applyFont="1" applyFill="1" applyBorder="1" applyAlignment="1">
      <alignment horizontal="center"/>
    </xf>
    <xf numFmtId="14" fontId="17" fillId="0" borderId="0" xfId="0" applyNumberFormat="1" applyFont="1" applyBorder="1"/>
    <xf numFmtId="0" fontId="17" fillId="4" borderId="0" xfId="0" applyFont="1" applyFill="1" applyBorder="1" applyAlignment="1">
      <alignment horizontal="center"/>
    </xf>
    <xf numFmtId="0" fontId="17" fillId="0" borderId="0" xfId="0" quotePrefix="1" applyFont="1" applyFill="1" applyBorder="1" applyAlignment="1">
      <alignment horizontal="center"/>
    </xf>
    <xf numFmtId="9" fontId="17" fillId="4" borderId="0" xfId="2" applyFont="1" applyFill="1" applyBorder="1" applyAlignment="1">
      <alignment horizontal="center"/>
    </xf>
    <xf numFmtId="0" fontId="17" fillId="0" borderId="0" xfId="0" applyFont="1" applyFill="1" applyBorder="1" applyAlignment="1">
      <alignment horizontal="center"/>
    </xf>
    <xf numFmtId="0" fontId="3" fillId="0" borderId="4" xfId="0" quotePrefix="1" applyFont="1" applyFill="1" applyBorder="1" applyAlignment="1">
      <alignment horizontal="center"/>
    </xf>
    <xf numFmtId="9" fontId="13" fillId="4" borderId="17" xfId="2" applyFont="1" applyFill="1" applyBorder="1" applyAlignment="1">
      <alignment horizontal="center"/>
    </xf>
    <xf numFmtId="0" fontId="15" fillId="0" borderId="13" xfId="0" applyFont="1" applyFill="1" applyBorder="1"/>
    <xf numFmtId="1" fontId="0" fillId="0" borderId="0" xfId="0" applyNumberFormat="1"/>
    <xf numFmtId="3" fontId="13" fillId="0" borderId="23" xfId="0" applyNumberFormat="1" applyFont="1" applyBorder="1"/>
    <xf numFmtId="0" fontId="3" fillId="0" borderId="0" xfId="0" applyFont="1" applyFill="1" applyBorder="1"/>
    <xf numFmtId="0" fontId="9" fillId="0" borderId="0" xfId="0" applyFont="1"/>
    <xf numFmtId="166" fontId="2" fillId="0" borderId="0" xfId="1" applyNumberFormat="1" applyFont="1" applyFill="1" applyBorder="1" applyAlignment="1">
      <alignment horizontal="center"/>
    </xf>
    <xf numFmtId="14" fontId="0" fillId="4" borderId="0" xfId="0" applyNumberFormat="1" applyFill="1"/>
    <xf numFmtId="3" fontId="15" fillId="0" borderId="6" xfId="0" applyNumberFormat="1" applyFont="1" applyFill="1" applyBorder="1"/>
    <xf numFmtId="0" fontId="2" fillId="0" borderId="21" xfId="0" applyNumberFormat="1" applyFont="1" applyBorder="1" applyAlignment="1">
      <alignment horizontal="center"/>
    </xf>
    <xf numFmtId="0" fontId="2" fillId="0" borderId="13" xfId="0" applyNumberFormat="1" applyFont="1" applyFill="1" applyBorder="1" applyAlignment="1">
      <alignment horizontal="center"/>
    </xf>
    <xf numFmtId="0" fontId="2" fillId="0" borderId="22" xfId="0" applyNumberFormat="1" applyFont="1" applyFill="1" applyBorder="1" applyAlignment="1">
      <alignment horizontal="center"/>
    </xf>
    <xf numFmtId="166" fontId="0" fillId="6" borderId="0" xfId="1" applyNumberFormat="1" applyFont="1" applyFill="1"/>
    <xf numFmtId="0" fontId="0" fillId="6" borderId="0" xfId="0" applyFill="1"/>
    <xf numFmtId="10" fontId="2" fillId="3" borderId="6" xfId="2" applyNumberFormat="1" applyFont="1" applyFill="1" applyBorder="1"/>
    <xf numFmtId="10" fontId="2" fillId="3" borderId="23" xfId="2" applyNumberFormat="1" applyFont="1" applyFill="1" applyBorder="1"/>
    <xf numFmtId="3" fontId="15" fillId="0" borderId="6" xfId="0" applyNumberFormat="1" applyFont="1" applyBorder="1"/>
    <xf numFmtId="14" fontId="10" fillId="3" borderId="0" xfId="0" applyNumberFormat="1" applyFont="1" applyFill="1"/>
    <xf numFmtId="166" fontId="10" fillId="3" borderId="0" xfId="1" applyNumberFormat="1" applyFont="1" applyFill="1"/>
    <xf numFmtId="0" fontId="0" fillId="3" borderId="0" xfId="0" applyFill="1"/>
    <xf numFmtId="166" fontId="10" fillId="3" borderId="0" xfId="0" applyNumberFormat="1" applyFont="1" applyFill="1"/>
    <xf numFmtId="43" fontId="0" fillId="0" borderId="0" xfId="0" applyNumberFormat="1"/>
    <xf numFmtId="0" fontId="3" fillId="0" borderId="4" xfId="0" applyFont="1" applyFill="1" applyBorder="1" applyAlignment="1">
      <alignment horizontal="center"/>
    </xf>
    <xf numFmtId="14" fontId="10" fillId="4" borderId="0" xfId="0" applyNumberFormat="1" applyFont="1" applyFill="1"/>
    <xf numFmtId="166" fontId="10" fillId="4" borderId="0" xfId="1" applyNumberFormat="1" applyFont="1" applyFill="1"/>
    <xf numFmtId="166" fontId="10" fillId="4" borderId="0" xfId="0" applyNumberFormat="1" applyFont="1" applyFill="1"/>
    <xf numFmtId="14" fontId="0" fillId="3" borderId="0" xfId="0" applyNumberFormat="1" applyFill="1"/>
    <xf numFmtId="166" fontId="0" fillId="3" borderId="0" xfId="1" applyNumberFormat="1" applyFont="1" applyFill="1"/>
    <xf numFmtId="14" fontId="10" fillId="0" borderId="0" xfId="0" applyNumberFormat="1" applyFont="1" applyFill="1"/>
    <xf numFmtId="166" fontId="10" fillId="0" borderId="0" xfId="1" applyNumberFormat="1" applyFont="1" applyFill="1"/>
    <xf numFmtId="166" fontId="10" fillId="0" borderId="0" xfId="0" applyNumberFormat="1" applyFont="1" applyFill="1"/>
    <xf numFmtId="14" fontId="0" fillId="4" borderId="6" xfId="0" applyNumberFormat="1" applyFill="1" applyBorder="1"/>
    <xf numFmtId="14" fontId="10" fillId="4" borderId="6" xfId="0" applyNumberFormat="1" applyFont="1" applyFill="1" applyBorder="1"/>
    <xf numFmtId="166" fontId="10" fillId="4" borderId="6" xfId="1" applyNumberFormat="1" applyFont="1" applyFill="1" applyBorder="1"/>
    <xf numFmtId="0" fontId="0" fillId="4" borderId="6" xfId="0" applyFill="1" applyBorder="1"/>
    <xf numFmtId="166" fontId="10" fillId="4" borderId="6" xfId="0" applyNumberFormat="1" applyFont="1" applyFill="1" applyBorder="1"/>
    <xf numFmtId="0" fontId="15" fillId="0" borderId="4" xfId="0" applyFont="1" applyBorder="1" applyAlignment="1">
      <alignment horizontal="center"/>
    </xf>
    <xf numFmtId="166" fontId="14" fillId="4" borderId="14" xfId="1" applyNumberFormat="1" applyFont="1" applyFill="1" applyBorder="1" applyAlignment="1">
      <alignment horizontal="center"/>
    </xf>
    <xf numFmtId="166" fontId="14" fillId="4" borderId="2" xfId="1" applyNumberFormat="1" applyFont="1" applyFill="1" applyBorder="1"/>
    <xf numFmtId="9" fontId="14" fillId="4" borderId="19" xfId="2" applyFont="1" applyFill="1" applyBorder="1" applyAlignment="1">
      <alignment horizontal="center"/>
    </xf>
    <xf numFmtId="166" fontId="14" fillId="4" borderId="14" xfId="1" applyNumberFormat="1" applyFont="1" applyFill="1" applyBorder="1"/>
    <xf numFmtId="0" fontId="0" fillId="0" borderId="0" xfId="0" applyBorder="1" applyAlignment="1">
      <alignment horizontal="center"/>
    </xf>
    <xf numFmtId="0" fontId="0" fillId="0" borderId="5" xfId="0" applyBorder="1" applyAlignment="1">
      <alignment horizontal="center"/>
    </xf>
    <xf numFmtId="0" fontId="0" fillId="0" borderId="4" xfId="0" applyBorder="1"/>
    <xf numFmtId="0" fontId="0" fillId="0" borderId="4" xfId="0" applyFill="1" applyBorder="1"/>
    <xf numFmtId="0" fontId="0" fillId="0" borderId="9" xfId="0" applyBorder="1" applyAlignment="1">
      <alignment horizontal="center"/>
    </xf>
    <xf numFmtId="0" fontId="2" fillId="0" borderId="6" xfId="0" applyFont="1" applyBorder="1"/>
    <xf numFmtId="0" fontId="0" fillId="0" borderId="23" xfId="0" applyBorder="1"/>
    <xf numFmtId="0" fontId="0" fillId="0" borderId="27" xfId="0" applyBorder="1" applyAlignment="1">
      <alignment horizontal="center"/>
    </xf>
    <xf numFmtId="0" fontId="2" fillId="2" borderId="28" xfId="0" applyFont="1" applyFill="1" applyBorder="1"/>
    <xf numFmtId="0" fontId="2" fillId="2" borderId="29" xfId="0" applyFont="1" applyFill="1" applyBorder="1"/>
    <xf numFmtId="0" fontId="0" fillId="2" borderId="28" xfId="0" applyFill="1" applyBorder="1"/>
    <xf numFmtId="0" fontId="0" fillId="2" borderId="29" xfId="0" applyFill="1" applyBorder="1"/>
    <xf numFmtId="0" fontId="2" fillId="0" borderId="27" xfId="0" applyFont="1" applyFill="1" applyBorder="1" applyAlignment="1">
      <alignment horizontal="center"/>
    </xf>
    <xf numFmtId="0" fontId="2" fillId="0" borderId="28" xfId="0" applyFont="1" applyFill="1" applyBorder="1" applyAlignment="1">
      <alignment horizontal="center"/>
    </xf>
    <xf numFmtId="17" fontId="0" fillId="0" borderId="0" xfId="0" applyNumberFormat="1" applyFill="1" applyBorder="1" applyAlignment="1">
      <alignment horizontal="center"/>
    </xf>
    <xf numFmtId="0" fontId="0" fillId="0" borderId="6" xfId="0" applyFill="1" applyBorder="1" applyAlignment="1">
      <alignment horizontal="center"/>
    </xf>
    <xf numFmtId="166" fontId="2" fillId="2" borderId="18" xfId="1" applyNumberFormat="1" applyFont="1" applyFill="1" applyBorder="1"/>
    <xf numFmtId="166" fontId="2" fillId="4" borderId="13" xfId="1" applyNumberFormat="1" applyFont="1" applyFill="1" applyBorder="1"/>
    <xf numFmtId="166" fontId="0" fillId="4" borderId="30" xfId="1" applyNumberFormat="1" applyFont="1" applyFill="1" applyBorder="1"/>
    <xf numFmtId="166" fontId="14" fillId="4" borderId="13" xfId="1" applyNumberFormat="1" applyFont="1" applyFill="1" applyBorder="1" applyAlignment="1">
      <alignment horizontal="center"/>
    </xf>
    <xf numFmtId="166" fontId="14" fillId="4" borderId="0" xfId="1" applyNumberFormat="1" applyFont="1" applyFill="1" applyBorder="1" applyAlignment="1">
      <alignment horizontal="center"/>
    </xf>
    <xf numFmtId="9" fontId="14" fillId="4" borderId="18" xfId="2" applyFont="1" applyFill="1" applyBorder="1" applyAlignment="1">
      <alignment horizontal="center"/>
    </xf>
    <xf numFmtId="0" fontId="2" fillId="0" borderId="31" xfId="0" applyFont="1" applyBorder="1" applyAlignment="1">
      <alignment horizontal="center"/>
    </xf>
    <xf numFmtId="0" fontId="2" fillId="0" borderId="27" xfId="0" applyFont="1" applyBorder="1" applyAlignment="1">
      <alignment horizontal="center"/>
    </xf>
    <xf numFmtId="0" fontId="2" fillId="0" borderId="28" xfId="0" applyFont="1" applyBorder="1" applyAlignment="1">
      <alignment horizontal="center"/>
    </xf>
    <xf numFmtId="0" fontId="2" fillId="0" borderId="28" xfId="0" applyFont="1" applyBorder="1"/>
    <xf numFmtId="0" fontId="2" fillId="0" borderId="29" xfId="0" applyFont="1" applyBorder="1"/>
    <xf numFmtId="180" fontId="0" fillId="0" borderId="3" xfId="0" applyNumberFormat="1" applyBorder="1"/>
    <xf numFmtId="180" fontId="0" fillId="0" borderId="7" xfId="0" applyNumberFormat="1" applyBorder="1"/>
    <xf numFmtId="180" fontId="0" fillId="0" borderId="0" xfId="0" applyNumberFormat="1" applyBorder="1"/>
    <xf numFmtId="180" fontId="0" fillId="0" borderId="8" xfId="0" applyNumberFormat="1" applyBorder="1"/>
    <xf numFmtId="180" fontId="0" fillId="0" borderId="5" xfId="0" applyNumberFormat="1" applyBorder="1"/>
    <xf numFmtId="180" fontId="0" fillId="0" borderId="4" xfId="0" applyNumberFormat="1" applyBorder="1"/>
    <xf numFmtId="180" fontId="0" fillId="0" borderId="6" xfId="0" applyNumberFormat="1" applyBorder="1"/>
    <xf numFmtId="180" fontId="0" fillId="0" borderId="9" xfId="0" applyNumberFormat="1" applyBorder="1"/>
    <xf numFmtId="180" fontId="0" fillId="0" borderId="23" xfId="0" applyNumberFormat="1" applyBorder="1"/>
    <xf numFmtId="0" fontId="6" fillId="2" borderId="5" xfId="0" applyFont="1" applyFill="1" applyBorder="1"/>
    <xf numFmtId="0" fontId="6" fillId="0" borderId="32" xfId="0" applyFont="1" applyBorder="1" applyAlignment="1">
      <alignment horizontal="center"/>
    </xf>
    <xf numFmtId="0" fontId="7" fillId="0" borderId="5" xfId="0" applyFont="1" applyBorder="1"/>
    <xf numFmtId="180" fontId="7" fillId="0" borderId="0" xfId="0" applyNumberFormat="1" applyFont="1" applyBorder="1"/>
    <xf numFmtId="166" fontId="7" fillId="4" borderId="0" xfId="1" applyNumberFormat="1" applyFont="1" applyFill="1" applyBorder="1" applyAlignment="1">
      <alignment horizontal="center"/>
    </xf>
    <xf numFmtId="0" fontId="7" fillId="0" borderId="4" xfId="0" applyFont="1" applyBorder="1"/>
    <xf numFmtId="0" fontId="9" fillId="0" borderId="31" xfId="0" applyFont="1" applyFill="1" applyBorder="1" applyAlignment="1">
      <alignment horizontal="center"/>
    </xf>
    <xf numFmtId="0" fontId="8" fillId="0" borderId="7" xfId="0" applyFont="1" applyFill="1" applyBorder="1"/>
    <xf numFmtId="0" fontId="8" fillId="0" borderId="3" xfId="0" applyFont="1" applyFill="1" applyBorder="1"/>
    <xf numFmtId="180" fontId="8" fillId="0" borderId="3" xfId="0" applyNumberFormat="1" applyFont="1" applyFill="1" applyBorder="1"/>
    <xf numFmtId="0" fontId="8" fillId="0" borderId="8" xfId="0" applyFont="1" applyFill="1" applyBorder="1"/>
    <xf numFmtId="0" fontId="9" fillId="0" borderId="32" xfId="0" applyFont="1" applyFill="1" applyBorder="1" applyAlignment="1">
      <alignment horizontal="center"/>
    </xf>
    <xf numFmtId="0" fontId="8" fillId="0" borderId="5" xfId="0" applyFont="1" applyFill="1" applyBorder="1"/>
    <xf numFmtId="0" fontId="8" fillId="0" borderId="0" xfId="0" applyFont="1" applyFill="1" applyBorder="1"/>
    <xf numFmtId="180" fontId="8" fillId="0" borderId="0" xfId="0" applyNumberFormat="1" applyFont="1" applyFill="1" applyBorder="1"/>
    <xf numFmtId="0" fontId="8" fillId="0" borderId="4" xfId="0" applyFont="1" applyFill="1" applyBorder="1"/>
    <xf numFmtId="180" fontId="8" fillId="0" borderId="4" xfId="0" applyNumberFormat="1" applyFont="1" applyFill="1" applyBorder="1"/>
    <xf numFmtId="3" fontId="8" fillId="4" borderId="3" xfId="1" applyNumberFormat="1" applyFont="1" applyFill="1" applyBorder="1" applyAlignment="1">
      <alignment horizontal="center"/>
    </xf>
    <xf numFmtId="3" fontId="8" fillId="4" borderId="0" xfId="1" applyNumberFormat="1" applyFont="1" applyFill="1" applyBorder="1" applyAlignment="1">
      <alignment horizontal="center"/>
    </xf>
    <xf numFmtId="166" fontId="8" fillId="4" borderId="0" xfId="1" applyNumberFormat="1" applyFont="1" applyFill="1" applyBorder="1" applyAlignment="1">
      <alignment horizontal="center"/>
    </xf>
    <xf numFmtId="0" fontId="9" fillId="0" borderId="32" xfId="0" applyFont="1" applyBorder="1" applyAlignment="1">
      <alignment horizontal="center"/>
    </xf>
    <xf numFmtId="0" fontId="8" fillId="0" borderId="5" xfId="0" applyFont="1" applyBorder="1"/>
    <xf numFmtId="180" fontId="8" fillId="0" borderId="0" xfId="0" applyNumberFormat="1" applyFont="1" applyBorder="1"/>
    <xf numFmtId="0" fontId="8" fillId="0" borderId="4" xfId="0" applyFont="1" applyBorder="1"/>
    <xf numFmtId="0" fontId="9" fillId="0" borderId="33" xfId="0" applyFont="1" applyBorder="1" applyAlignment="1">
      <alignment horizontal="center"/>
    </xf>
    <xf numFmtId="0" fontId="8" fillId="0" borderId="9" xfId="0" applyFont="1" applyBorder="1"/>
    <xf numFmtId="0" fontId="8" fillId="0" borderId="6" xfId="0" applyFont="1" applyBorder="1"/>
    <xf numFmtId="180" fontId="8" fillId="0" borderId="6" xfId="0" applyNumberFormat="1" applyFont="1" applyBorder="1"/>
    <xf numFmtId="166" fontId="8" fillId="4" borderId="6" xfId="1" applyNumberFormat="1" applyFont="1" applyFill="1" applyBorder="1" applyAlignment="1">
      <alignment horizontal="center"/>
    </xf>
    <xf numFmtId="0" fontId="8" fillId="0" borderId="23" xfId="0" applyFont="1" applyBorder="1"/>
    <xf numFmtId="0" fontId="9" fillId="2" borderId="5" xfId="0" applyFont="1" applyFill="1" applyBorder="1"/>
    <xf numFmtId="0" fontId="9" fillId="2" borderId="9" xfId="0" applyFont="1" applyFill="1" applyBorder="1"/>
    <xf numFmtId="0" fontId="7" fillId="2" borderId="0" xfId="0" applyFont="1" applyFill="1" applyBorder="1"/>
    <xf numFmtId="0" fontId="8" fillId="2" borderId="0" xfId="0" applyFont="1" applyFill="1" applyBorder="1"/>
    <xf numFmtId="0" fontId="11" fillId="0" borderId="0" xfId="0" applyFont="1"/>
    <xf numFmtId="0" fontId="20" fillId="0" borderId="0" xfId="0" applyFont="1"/>
    <xf numFmtId="0" fontId="21" fillId="0" borderId="0" xfId="0" applyFont="1"/>
    <xf numFmtId="0" fontId="10" fillId="0" borderId="0" xfId="0" applyFont="1" applyAlignment="1">
      <alignment horizontal="left" wrapText="1"/>
    </xf>
    <xf numFmtId="0" fontId="22" fillId="0" borderId="0" xfId="0" applyFont="1"/>
    <xf numFmtId="166" fontId="2" fillId="0" borderId="18" xfId="1" applyNumberFormat="1" applyFont="1" applyBorder="1"/>
    <xf numFmtId="166" fontId="2" fillId="0" borderId="0" xfId="0" applyNumberFormat="1" applyFont="1" applyFill="1"/>
    <xf numFmtId="16" fontId="2" fillId="4" borderId="0" xfId="0" applyNumberFormat="1" applyFont="1" applyFill="1"/>
    <xf numFmtId="16" fontId="2" fillId="7" borderId="0" xfId="0" applyNumberFormat="1" applyFont="1" applyFill="1"/>
    <xf numFmtId="0" fontId="0" fillId="7" borderId="0" xfId="0" applyFill="1"/>
    <xf numFmtId="15" fontId="0" fillId="7" borderId="0" xfId="0" applyNumberFormat="1" applyFill="1"/>
    <xf numFmtId="166" fontId="0" fillId="7" borderId="0" xfId="0" applyNumberFormat="1" applyFill="1"/>
    <xf numFmtId="166" fontId="0" fillId="7" borderId="0" xfId="1" applyNumberFormat="1" applyFont="1" applyFill="1"/>
    <xf numFmtId="166" fontId="0" fillId="7" borderId="13" xfId="1" applyNumberFormat="1" applyFont="1" applyFill="1" applyBorder="1"/>
    <xf numFmtId="166" fontId="0" fillId="7" borderId="18" xfId="1" applyNumberFormat="1" applyFont="1" applyFill="1" applyBorder="1"/>
    <xf numFmtId="15" fontId="2" fillId="7" borderId="0" xfId="0" applyNumberFormat="1" applyFont="1" applyFill="1"/>
    <xf numFmtId="14" fontId="3" fillId="0" borderId="5" xfId="0" applyNumberFormat="1" applyFont="1" applyBorder="1"/>
    <xf numFmtId="166" fontId="2" fillId="4" borderId="13" xfId="0" applyNumberFormat="1" applyFont="1" applyFill="1" applyBorder="1"/>
    <xf numFmtId="0" fontId="2" fillId="4" borderId="13" xfId="0" applyFont="1" applyFill="1" applyBorder="1"/>
    <xf numFmtId="16" fontId="8" fillId="0" borderId="10" xfId="0" applyNumberFormat="1" applyFont="1" applyBorder="1" applyAlignment="1">
      <alignment horizontal="center"/>
    </xf>
    <xf numFmtId="0" fontId="8" fillId="0" borderId="15" xfId="0" quotePrefix="1" applyFont="1" applyBorder="1" applyAlignment="1">
      <alignment horizontal="left"/>
    </xf>
    <xf numFmtId="17" fontId="8" fillId="0" borderId="16" xfId="0" quotePrefix="1" applyNumberFormat="1" applyFont="1" applyBorder="1" applyAlignment="1">
      <alignment horizontal="center"/>
    </xf>
    <xf numFmtId="3" fontId="8" fillId="3" borderId="0" xfId="0" applyNumberFormat="1" applyFont="1" applyFill="1" applyBorder="1" applyAlignment="1">
      <alignment horizontal="center"/>
    </xf>
    <xf numFmtId="17" fontId="8" fillId="0" borderId="21" xfId="0" quotePrefix="1" applyNumberFormat="1" applyFont="1" applyBorder="1" applyAlignment="1">
      <alignment horizontal="center"/>
    </xf>
    <xf numFmtId="17" fontId="9" fillId="0" borderId="21" xfId="0" quotePrefix="1" applyNumberFormat="1" applyFont="1" applyBorder="1" applyAlignment="1">
      <alignment horizontal="center"/>
    </xf>
    <xf numFmtId="3" fontId="9" fillId="3" borderId="0" xfId="0" applyNumberFormat="1" applyFont="1" applyFill="1" applyBorder="1" applyAlignment="1">
      <alignment horizontal="center"/>
    </xf>
    <xf numFmtId="17" fontId="8" fillId="0" borderId="22" xfId="0" quotePrefix="1" applyNumberFormat="1" applyFont="1" applyBorder="1" applyAlignment="1">
      <alignment horizontal="center"/>
    </xf>
    <xf numFmtId="167" fontId="0" fillId="0" borderId="0" xfId="1" applyNumberFormat="1" applyFont="1" applyFill="1"/>
    <xf numFmtId="167" fontId="0" fillId="0" borderId="0" xfId="0" applyNumberFormat="1" applyFill="1"/>
    <xf numFmtId="167" fontId="0" fillId="0" borderId="0" xfId="0" applyNumberFormat="1" applyFill="1" applyAlignment="1">
      <alignment horizontal="center"/>
    </xf>
    <xf numFmtId="167" fontId="0" fillId="7" borderId="0" xfId="0" applyNumberFormat="1" applyFill="1"/>
    <xf numFmtId="167" fontId="2" fillId="0" borderId="0" xfId="0" applyNumberFormat="1" applyFont="1" applyFill="1"/>
    <xf numFmtId="167" fontId="0" fillId="0" borderId="6" xfId="0" applyNumberFormat="1" applyFill="1" applyBorder="1"/>
    <xf numFmtId="167" fontId="0" fillId="0" borderId="0" xfId="0" applyNumberFormat="1"/>
    <xf numFmtId="3" fontId="8" fillId="3" borderId="12" xfId="0" applyNumberFormat="1" applyFont="1" applyFill="1" applyBorder="1" applyAlignment="1">
      <alignment horizontal="center"/>
    </xf>
    <xf numFmtId="3" fontId="8" fillId="3" borderId="25" xfId="0" applyNumberFormat="1" applyFont="1" applyFill="1" applyBorder="1" applyAlignment="1">
      <alignment horizontal="center"/>
    </xf>
    <xf numFmtId="173" fontId="8" fillId="3" borderId="17" xfId="0" applyNumberFormat="1" applyFont="1" applyFill="1" applyBorder="1" applyAlignment="1">
      <alignment horizontal="center"/>
    </xf>
    <xf numFmtId="3" fontId="8" fillId="3" borderId="13" xfId="0" applyNumberFormat="1" applyFont="1" applyFill="1" applyBorder="1" applyAlignment="1">
      <alignment horizontal="center"/>
    </xf>
    <xf numFmtId="173" fontId="8" fillId="3" borderId="18" xfId="0" applyNumberFormat="1" applyFont="1" applyFill="1" applyBorder="1" applyAlignment="1">
      <alignment horizontal="center"/>
    </xf>
    <xf numFmtId="3" fontId="9" fillId="3" borderId="13" xfId="0" applyNumberFormat="1" applyFont="1" applyFill="1" applyBorder="1" applyAlignment="1">
      <alignment horizontal="center"/>
    </xf>
    <xf numFmtId="3" fontId="8" fillId="3" borderId="14" xfId="0" applyNumberFormat="1" applyFont="1" applyFill="1" applyBorder="1" applyAlignment="1">
      <alignment horizontal="center"/>
    </xf>
    <xf numFmtId="3" fontId="8" fillId="3" borderId="2" xfId="0" applyNumberFormat="1" applyFont="1" applyFill="1" applyBorder="1" applyAlignment="1">
      <alignment horizontal="center"/>
    </xf>
    <xf numFmtId="176" fontId="8" fillId="3" borderId="19" xfId="0" applyNumberFormat="1" applyFont="1" applyFill="1" applyBorder="1" applyAlignment="1">
      <alignment horizontal="center"/>
    </xf>
    <xf numFmtId="2" fontId="9" fillId="3" borderId="18" xfId="0" applyNumberFormat="1" applyFont="1" applyFill="1" applyBorder="1" applyAlignment="1">
      <alignment horizontal="center"/>
    </xf>
    <xf numFmtId="0" fontId="8" fillId="0" borderId="11" xfId="0" applyFont="1" applyBorder="1"/>
    <xf numFmtId="14" fontId="23" fillId="0" borderId="12" xfId="0" applyNumberFormat="1" applyFont="1" applyBorder="1" applyAlignment="1">
      <alignment horizontal="left"/>
    </xf>
    <xf numFmtId="166" fontId="24" fillId="0" borderId="25" xfId="1" applyNumberFormat="1" applyFont="1" applyBorder="1"/>
    <xf numFmtId="0" fontId="24" fillId="0" borderId="17" xfId="0" applyFont="1" applyBorder="1"/>
    <xf numFmtId="166" fontId="23" fillId="0" borderId="14" xfId="0" applyNumberFormat="1" applyFont="1" applyBorder="1" applyAlignment="1">
      <alignment horizontal="left"/>
    </xf>
    <xf numFmtId="0" fontId="24" fillId="0" borderId="2" xfId="0" applyFont="1" applyBorder="1"/>
    <xf numFmtId="0" fontId="24" fillId="0" borderId="19" xfId="0" applyFont="1" applyBorder="1"/>
    <xf numFmtId="0" fontId="24" fillId="0" borderId="25" xfId="0" applyFont="1" applyBorder="1"/>
    <xf numFmtId="0" fontId="24" fillId="0" borderId="0" xfId="0" applyFont="1" applyBorder="1"/>
    <xf numFmtId="0" fontId="24" fillId="0" borderId="18" xfId="0" applyFont="1" applyBorder="1"/>
    <xf numFmtId="3" fontId="24" fillId="0" borderId="12" xfId="0" applyNumberFormat="1" applyFont="1" applyBorder="1" applyAlignment="1">
      <alignment horizontal="center"/>
    </xf>
    <xf numFmtId="3" fontId="24" fillId="0" borderId="13" xfId="0" applyNumberFormat="1" applyFont="1" applyBorder="1" applyAlignment="1">
      <alignment horizontal="center"/>
    </xf>
    <xf numFmtId="3" fontId="24" fillId="0" borderId="14" xfId="0" applyNumberFormat="1" applyFont="1" applyBorder="1" applyAlignment="1">
      <alignment horizontal="center"/>
    </xf>
    <xf numFmtId="3" fontId="9" fillId="0" borderId="0" xfId="0" applyNumberFormat="1" applyFont="1" applyBorder="1" applyAlignment="1">
      <alignment horizontal="center"/>
    </xf>
    <xf numFmtId="0" fontId="6" fillId="0" borderId="0" xfId="0" applyFont="1" applyBorder="1" applyAlignment="1"/>
  </cellXfs>
  <cellStyles count="3">
    <cellStyle name="Comma" xfId="1" builtinId="3"/>
    <cellStyle name="Normal" xfId="0" builtinId="0"/>
    <cellStyle name="Percent" xfId="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AGA Storage Levels 1999, 2000 &amp; 2001</a:t>
            </a:r>
          </a:p>
        </c:rich>
      </c:tx>
      <c:layout>
        <c:manualLayout>
          <c:xMode val="edge"/>
          <c:yMode val="edge"/>
          <c:x val="0.39493596337993186"/>
          <c:y val="1.3055229741445254E-2"/>
        </c:manualLayout>
      </c:layout>
      <c:overlay val="0"/>
      <c:spPr>
        <a:noFill/>
        <a:ln w="25400">
          <a:noFill/>
        </a:ln>
      </c:spPr>
    </c:title>
    <c:autoTitleDeleted val="0"/>
    <c:plotArea>
      <c:layout>
        <c:manualLayout>
          <c:layoutTarget val="inner"/>
          <c:xMode val="edge"/>
          <c:yMode val="edge"/>
          <c:x val="0.14721263416475611"/>
          <c:y val="9.3997654138405828E-2"/>
          <c:w val="0.78885666721389991"/>
          <c:h val="0.68931613034830941"/>
        </c:manualLayout>
      </c:layout>
      <c:lineChart>
        <c:grouping val="standard"/>
        <c:varyColors val="0"/>
        <c:ser>
          <c:idx val="0"/>
          <c:order val="0"/>
          <c:tx>
            <c:v>1999</c:v>
          </c:tx>
          <c:spPr>
            <a:ln w="25400">
              <a:solidFill>
                <a:srgbClr val="000080"/>
              </a:solidFill>
              <a:prstDash val="solid"/>
            </a:ln>
          </c:spPr>
          <c:marker>
            <c:symbol val="none"/>
          </c:marker>
          <c:cat>
            <c:strRef>
              <c:f>'AGA INPUT'!$B$4:$B$55</c:f>
              <c:strCache>
                <c:ptCount val="48"/>
                <c:pt idx="0">
                  <c:v>Jan</c:v>
                </c:pt>
                <c:pt idx="5">
                  <c:v>Feb</c:v>
                </c:pt>
                <c:pt idx="9">
                  <c:v>Mar</c:v>
                </c:pt>
                <c:pt idx="10">
                  <c:v>Mar</c:v>
                </c:pt>
                <c:pt idx="13">
                  <c:v>Mar</c:v>
                </c:pt>
                <c:pt idx="14">
                  <c:v>Apr</c:v>
                </c:pt>
                <c:pt idx="15">
                  <c:v>Apr</c:v>
                </c:pt>
                <c:pt idx="18">
                  <c:v>May</c:v>
                </c:pt>
                <c:pt idx="19">
                  <c:v>May</c:v>
                </c:pt>
                <c:pt idx="20">
                  <c:v>May</c:v>
                </c:pt>
                <c:pt idx="22">
                  <c:v>Jun</c:v>
                </c:pt>
                <c:pt idx="24">
                  <c:v>Jun</c:v>
                </c:pt>
                <c:pt idx="25">
                  <c:v>Jun</c:v>
                </c:pt>
                <c:pt idx="26">
                  <c:v>Jul</c:v>
                </c:pt>
                <c:pt idx="29">
                  <c:v>Jul</c:v>
                </c:pt>
                <c:pt idx="30">
                  <c:v>Aug</c:v>
                </c:pt>
                <c:pt idx="35">
                  <c:v>Sep</c:v>
                </c:pt>
                <c:pt idx="39">
                  <c:v>Oct</c:v>
                </c:pt>
                <c:pt idx="43">
                  <c:v>Nov</c:v>
                </c:pt>
                <c:pt idx="47">
                  <c:v>Dec</c:v>
                </c:pt>
              </c:strCache>
            </c:strRef>
          </c:cat>
          <c:val>
            <c:numRef>
              <c:f>'AGA INPUT'!$C$4:$C$55</c:f>
              <c:numCache>
                <c:formatCode>General</c:formatCode>
                <c:ptCount val="52"/>
                <c:pt idx="0">
                  <c:v>2645</c:v>
                </c:pt>
                <c:pt idx="1">
                  <c:v>2412</c:v>
                </c:pt>
                <c:pt idx="2">
                  <c:v>2209</c:v>
                </c:pt>
                <c:pt idx="3">
                  <c:v>2117</c:v>
                </c:pt>
                <c:pt idx="4">
                  <c:v>2039</c:v>
                </c:pt>
                <c:pt idx="5">
                  <c:v>1946</c:v>
                </c:pt>
                <c:pt idx="6">
                  <c:v>1887</c:v>
                </c:pt>
                <c:pt idx="7">
                  <c:v>1790</c:v>
                </c:pt>
                <c:pt idx="8">
                  <c:v>1662</c:v>
                </c:pt>
                <c:pt idx="9">
                  <c:v>1593</c:v>
                </c:pt>
                <c:pt idx="10">
                  <c:v>1459</c:v>
                </c:pt>
                <c:pt idx="11">
                  <c:v>1372</c:v>
                </c:pt>
                <c:pt idx="12">
                  <c:v>1335</c:v>
                </c:pt>
                <c:pt idx="13">
                  <c:v>1337</c:v>
                </c:pt>
                <c:pt idx="14">
                  <c:v>1362</c:v>
                </c:pt>
                <c:pt idx="15">
                  <c:v>1369</c:v>
                </c:pt>
                <c:pt idx="16">
                  <c:v>1374</c:v>
                </c:pt>
                <c:pt idx="17">
                  <c:v>1408</c:v>
                </c:pt>
                <c:pt idx="18">
                  <c:v>1480</c:v>
                </c:pt>
                <c:pt idx="19">
                  <c:v>1559</c:v>
                </c:pt>
                <c:pt idx="20">
                  <c:v>1632</c:v>
                </c:pt>
                <c:pt idx="21">
                  <c:v>1703</c:v>
                </c:pt>
                <c:pt idx="22">
                  <c:v>1794</c:v>
                </c:pt>
                <c:pt idx="23">
                  <c:v>1857</c:v>
                </c:pt>
                <c:pt idx="24">
                  <c:v>1942</c:v>
                </c:pt>
                <c:pt idx="25">
                  <c:v>2033</c:v>
                </c:pt>
                <c:pt idx="26">
                  <c:v>2102</c:v>
                </c:pt>
                <c:pt idx="27">
                  <c:v>2161</c:v>
                </c:pt>
                <c:pt idx="28">
                  <c:v>2239</c:v>
                </c:pt>
                <c:pt idx="29">
                  <c:v>2280</c:v>
                </c:pt>
                <c:pt idx="30">
                  <c:v>2306</c:v>
                </c:pt>
                <c:pt idx="31">
                  <c:v>2351</c:v>
                </c:pt>
                <c:pt idx="32">
                  <c:v>2402</c:v>
                </c:pt>
                <c:pt idx="33">
                  <c:v>2452</c:v>
                </c:pt>
                <c:pt idx="34">
                  <c:v>2521</c:v>
                </c:pt>
                <c:pt idx="35">
                  <c:v>2587</c:v>
                </c:pt>
                <c:pt idx="36">
                  <c:v>2668</c:v>
                </c:pt>
                <c:pt idx="37">
                  <c:v>2746</c:v>
                </c:pt>
                <c:pt idx="38">
                  <c:v>2825</c:v>
                </c:pt>
                <c:pt idx="39">
                  <c:v>2887</c:v>
                </c:pt>
                <c:pt idx="40">
                  <c:v>2936</c:v>
                </c:pt>
                <c:pt idx="41">
                  <c:v>2978</c:v>
                </c:pt>
                <c:pt idx="42">
                  <c:v>2991</c:v>
                </c:pt>
                <c:pt idx="43">
                  <c:v>2995</c:v>
                </c:pt>
                <c:pt idx="44">
                  <c:v>3007</c:v>
                </c:pt>
                <c:pt idx="45">
                  <c:v>3016</c:v>
                </c:pt>
                <c:pt idx="46">
                  <c:v>2996</c:v>
                </c:pt>
                <c:pt idx="47">
                  <c:v>3001</c:v>
                </c:pt>
                <c:pt idx="48">
                  <c:v>2932</c:v>
                </c:pt>
                <c:pt idx="49">
                  <c:v>2859</c:v>
                </c:pt>
                <c:pt idx="50">
                  <c:v>2743</c:v>
                </c:pt>
                <c:pt idx="51">
                  <c:v>2570</c:v>
                </c:pt>
              </c:numCache>
            </c:numRef>
          </c:val>
          <c:smooth val="1"/>
          <c:extLst>
            <c:ext xmlns:c16="http://schemas.microsoft.com/office/drawing/2014/chart" uri="{C3380CC4-5D6E-409C-BE32-E72D297353CC}">
              <c16:uniqueId val="{00000000-C8A1-4291-9B7B-81AE5A300C5E}"/>
            </c:ext>
          </c:extLst>
        </c:ser>
        <c:ser>
          <c:idx val="1"/>
          <c:order val="1"/>
          <c:tx>
            <c:v>2000</c:v>
          </c:tx>
          <c:spPr>
            <a:ln w="12700">
              <a:solidFill>
                <a:srgbClr val="FF00FF"/>
              </a:solidFill>
              <a:prstDash val="solid"/>
            </a:ln>
          </c:spPr>
          <c:marker>
            <c:symbol val="diamond"/>
            <c:size val="6"/>
            <c:spPr>
              <a:solidFill>
                <a:srgbClr val="FF00FF"/>
              </a:solidFill>
              <a:ln>
                <a:solidFill>
                  <a:srgbClr val="FF00FF"/>
                </a:solidFill>
                <a:prstDash val="solid"/>
              </a:ln>
            </c:spPr>
          </c:marker>
          <c:cat>
            <c:strRef>
              <c:f>'AGA INPUT'!$B$4:$B$55</c:f>
              <c:strCache>
                <c:ptCount val="48"/>
                <c:pt idx="0">
                  <c:v>Jan</c:v>
                </c:pt>
                <c:pt idx="5">
                  <c:v>Feb</c:v>
                </c:pt>
                <c:pt idx="9">
                  <c:v>Mar</c:v>
                </c:pt>
                <c:pt idx="10">
                  <c:v>Mar</c:v>
                </c:pt>
                <c:pt idx="13">
                  <c:v>Mar</c:v>
                </c:pt>
                <c:pt idx="14">
                  <c:v>Apr</c:v>
                </c:pt>
                <c:pt idx="15">
                  <c:v>Apr</c:v>
                </c:pt>
                <c:pt idx="18">
                  <c:v>May</c:v>
                </c:pt>
                <c:pt idx="19">
                  <c:v>May</c:v>
                </c:pt>
                <c:pt idx="20">
                  <c:v>May</c:v>
                </c:pt>
                <c:pt idx="22">
                  <c:v>Jun</c:v>
                </c:pt>
                <c:pt idx="24">
                  <c:v>Jun</c:v>
                </c:pt>
                <c:pt idx="25">
                  <c:v>Jun</c:v>
                </c:pt>
                <c:pt idx="26">
                  <c:v>Jul</c:v>
                </c:pt>
                <c:pt idx="29">
                  <c:v>Jul</c:v>
                </c:pt>
                <c:pt idx="30">
                  <c:v>Aug</c:v>
                </c:pt>
                <c:pt idx="35">
                  <c:v>Sep</c:v>
                </c:pt>
                <c:pt idx="39">
                  <c:v>Oct</c:v>
                </c:pt>
                <c:pt idx="43">
                  <c:v>Nov</c:v>
                </c:pt>
                <c:pt idx="47">
                  <c:v>Dec</c:v>
                </c:pt>
              </c:strCache>
            </c:strRef>
          </c:cat>
          <c:val>
            <c:numRef>
              <c:f>'AGA INPUT'!$D$4:$D$55</c:f>
              <c:numCache>
                <c:formatCode>General</c:formatCode>
                <c:ptCount val="52"/>
                <c:pt idx="0">
                  <c:v>2437</c:v>
                </c:pt>
                <c:pt idx="1">
                  <c:v>2322</c:v>
                </c:pt>
                <c:pt idx="2">
                  <c:v>2212</c:v>
                </c:pt>
                <c:pt idx="3">
                  <c:v>2017</c:v>
                </c:pt>
                <c:pt idx="4">
                  <c:v>1775</c:v>
                </c:pt>
                <c:pt idx="5">
                  <c:v>1562</c:v>
                </c:pt>
                <c:pt idx="6">
                  <c:v>1404</c:v>
                </c:pt>
                <c:pt idx="7">
                  <c:v>1268</c:v>
                </c:pt>
                <c:pt idx="8">
                  <c:v>1194</c:v>
                </c:pt>
                <c:pt idx="9">
                  <c:v>1157</c:v>
                </c:pt>
                <c:pt idx="10">
                  <c:v>1126</c:v>
                </c:pt>
                <c:pt idx="11">
                  <c:v>1064</c:v>
                </c:pt>
                <c:pt idx="12">
                  <c:v>1036</c:v>
                </c:pt>
                <c:pt idx="13">
                  <c:v>1031</c:v>
                </c:pt>
                <c:pt idx="14">
                  <c:v>1033</c:v>
                </c:pt>
                <c:pt idx="15">
                  <c:v>1008</c:v>
                </c:pt>
                <c:pt idx="16">
                  <c:v>1027</c:v>
                </c:pt>
                <c:pt idx="17">
                  <c:v>1059</c:v>
                </c:pt>
                <c:pt idx="18">
                  <c:v>1117</c:v>
                </c:pt>
                <c:pt idx="19">
                  <c:v>1163</c:v>
                </c:pt>
                <c:pt idx="20">
                  <c:v>1218</c:v>
                </c:pt>
                <c:pt idx="21">
                  <c:v>1274</c:v>
                </c:pt>
                <c:pt idx="22">
                  <c:v>1352</c:v>
                </c:pt>
                <c:pt idx="23">
                  <c:v>1430</c:v>
                </c:pt>
                <c:pt idx="24">
                  <c:v>1494</c:v>
                </c:pt>
                <c:pt idx="25">
                  <c:v>1567</c:v>
                </c:pt>
                <c:pt idx="26">
                  <c:v>1636</c:v>
                </c:pt>
                <c:pt idx="27">
                  <c:v>1733</c:v>
                </c:pt>
                <c:pt idx="28">
                  <c:v>1803</c:v>
                </c:pt>
                <c:pt idx="29">
                  <c:v>1857</c:v>
                </c:pt>
                <c:pt idx="30">
                  <c:v>1920</c:v>
                </c:pt>
                <c:pt idx="31">
                  <c:v>1985</c:v>
                </c:pt>
                <c:pt idx="32">
                  <c:v>2037</c:v>
                </c:pt>
                <c:pt idx="33">
                  <c:v>2092</c:v>
                </c:pt>
                <c:pt idx="34">
                  <c:v>2144</c:v>
                </c:pt>
                <c:pt idx="35">
                  <c:v>2186</c:v>
                </c:pt>
                <c:pt idx="36">
                  <c:v>2258</c:v>
                </c:pt>
                <c:pt idx="37">
                  <c:v>2325</c:v>
                </c:pt>
                <c:pt idx="38">
                  <c:v>2402</c:v>
                </c:pt>
                <c:pt idx="39">
                  <c:v>2480</c:v>
                </c:pt>
                <c:pt idx="40">
                  <c:v>2542</c:v>
                </c:pt>
                <c:pt idx="41">
                  <c:v>2571</c:v>
                </c:pt>
                <c:pt idx="42">
                  <c:v>2642</c:v>
                </c:pt>
                <c:pt idx="43">
                  <c:v>2712</c:v>
                </c:pt>
                <c:pt idx="44">
                  <c:v>2748</c:v>
                </c:pt>
                <c:pt idx="45">
                  <c:v>2742</c:v>
                </c:pt>
                <c:pt idx="46">
                  <c:v>2648</c:v>
                </c:pt>
                <c:pt idx="47">
                  <c:v>2502</c:v>
                </c:pt>
                <c:pt idx="48">
                  <c:v>2429</c:v>
                </c:pt>
                <c:pt idx="49">
                  <c:v>2271</c:v>
                </c:pt>
                <c:pt idx="50">
                  <c:v>2113</c:v>
                </c:pt>
                <c:pt idx="51">
                  <c:v>1938</c:v>
                </c:pt>
              </c:numCache>
            </c:numRef>
          </c:val>
          <c:smooth val="0"/>
          <c:extLst>
            <c:ext xmlns:c16="http://schemas.microsoft.com/office/drawing/2014/chart" uri="{C3380CC4-5D6E-409C-BE32-E72D297353CC}">
              <c16:uniqueId val="{00000001-C8A1-4291-9B7B-81AE5A300C5E}"/>
            </c:ext>
          </c:extLst>
        </c:ser>
        <c:ser>
          <c:idx val="2"/>
          <c:order val="2"/>
          <c:tx>
            <c:v>2001</c:v>
          </c:tx>
          <c:spPr>
            <a:ln w="12700">
              <a:solidFill>
                <a:srgbClr val="003300"/>
              </a:solidFill>
              <a:prstDash val="solid"/>
            </a:ln>
          </c:spPr>
          <c:marker>
            <c:symbol val="triangle"/>
            <c:size val="5"/>
            <c:spPr>
              <a:solidFill>
                <a:srgbClr val="003300"/>
              </a:solidFill>
              <a:ln>
                <a:solidFill>
                  <a:srgbClr val="003300"/>
                </a:solidFill>
                <a:prstDash val="solid"/>
              </a:ln>
            </c:spPr>
          </c:marker>
          <c:val>
            <c:numRef>
              <c:f>'AGA INPUT'!$E$4:$E$55</c:f>
              <c:numCache>
                <c:formatCode>General</c:formatCode>
                <c:ptCount val="52"/>
                <c:pt idx="0">
                  <c:v>1729</c:v>
                </c:pt>
                <c:pt idx="1">
                  <c:v>1562</c:v>
                </c:pt>
                <c:pt idx="2">
                  <c:v>1459</c:v>
                </c:pt>
                <c:pt idx="3">
                  <c:v>1369</c:v>
                </c:pt>
                <c:pt idx="4">
                  <c:v>1241</c:v>
                </c:pt>
                <c:pt idx="5">
                  <c:v>1136</c:v>
                </c:pt>
                <c:pt idx="6">
                  <c:v>1041</c:v>
                </c:pt>
                <c:pt idx="7">
                  <c:v>960</c:v>
                </c:pt>
                <c:pt idx="8">
                  <c:v>859</c:v>
                </c:pt>
                <c:pt idx="9">
                  <c:v>786</c:v>
                </c:pt>
                <c:pt idx="10">
                  <c:v>711</c:v>
                </c:pt>
                <c:pt idx="11">
                  <c:v>688</c:v>
                </c:pt>
                <c:pt idx="12">
                  <c:v>676</c:v>
                </c:pt>
                <c:pt idx="13">
                  <c:v>627</c:v>
                </c:pt>
                <c:pt idx="14">
                  <c:v>641</c:v>
                </c:pt>
                <c:pt idx="15">
                  <c:v>705</c:v>
                </c:pt>
                <c:pt idx="16">
                  <c:v>748</c:v>
                </c:pt>
                <c:pt idx="17">
                  <c:v>850</c:v>
                </c:pt>
                <c:pt idx="18">
                  <c:v>958</c:v>
                </c:pt>
                <c:pt idx="19">
                  <c:v>1064</c:v>
                </c:pt>
                <c:pt idx="20">
                  <c:v>1182</c:v>
                </c:pt>
                <c:pt idx="21">
                  <c:v>1281</c:v>
                </c:pt>
                <c:pt idx="22">
                  <c:v>1398</c:v>
                </c:pt>
                <c:pt idx="23">
                  <c:v>1503</c:v>
                </c:pt>
                <c:pt idx="24">
                  <c:v>1609</c:v>
                </c:pt>
                <c:pt idx="25">
                  <c:v>1717</c:v>
                </c:pt>
                <c:pt idx="26">
                  <c:v>1822</c:v>
                </c:pt>
                <c:pt idx="27">
                  <c:v>1932</c:v>
                </c:pt>
                <c:pt idx="28">
                  <c:v>2042</c:v>
                </c:pt>
                <c:pt idx="29">
                  <c:v>2126</c:v>
                </c:pt>
                <c:pt idx="30">
                  <c:v>2203</c:v>
                </c:pt>
                <c:pt idx="31">
                  <c:v>2283</c:v>
                </c:pt>
                <c:pt idx="32">
                  <c:v>2286</c:v>
                </c:pt>
                <c:pt idx="33">
                  <c:v>2419</c:v>
                </c:pt>
                <c:pt idx="34">
                  <c:v>2495</c:v>
                </c:pt>
                <c:pt idx="35">
                  <c:v>2572</c:v>
                </c:pt>
                <c:pt idx="36">
                  <c:v>2667</c:v>
                </c:pt>
                <c:pt idx="37">
                  <c:v>2757</c:v>
                </c:pt>
                <c:pt idx="38">
                  <c:v>2848</c:v>
                </c:pt>
                <c:pt idx="39">
                  <c:v>2914</c:v>
                </c:pt>
                <c:pt idx="40">
                  <c:v>2979</c:v>
                </c:pt>
                <c:pt idx="41">
                  <c:v>3042</c:v>
                </c:pt>
                <c:pt idx="42">
                  <c:v>3067</c:v>
                </c:pt>
                <c:pt idx="43">
                  <c:v>3090</c:v>
                </c:pt>
                <c:pt idx="44">
                  <c:v>3100</c:v>
                </c:pt>
                <c:pt idx="45">
                  <c:v>3107</c:v>
                </c:pt>
                <c:pt idx="46">
                  <c:v>3132</c:v>
                </c:pt>
                <c:pt idx="47">
                  <c:v>3144</c:v>
                </c:pt>
                <c:pt idx="48">
                  <c:v>3128</c:v>
                </c:pt>
                <c:pt idx="49">
                  <c:v>3106</c:v>
                </c:pt>
                <c:pt idx="50">
                  <c:v>3061</c:v>
                </c:pt>
                <c:pt idx="51">
                  <c:v>2980</c:v>
                </c:pt>
              </c:numCache>
            </c:numRef>
          </c:val>
          <c:smooth val="0"/>
          <c:extLst>
            <c:ext xmlns:c16="http://schemas.microsoft.com/office/drawing/2014/chart" uri="{C3380CC4-5D6E-409C-BE32-E72D297353CC}">
              <c16:uniqueId val="{00000002-C8A1-4291-9B7B-81AE5A300C5E}"/>
            </c:ext>
          </c:extLst>
        </c:ser>
        <c:ser>
          <c:idx val="3"/>
          <c:order val="3"/>
          <c:tx>
            <c:v>2002</c:v>
          </c:tx>
          <c:spPr>
            <a:ln w="25400">
              <a:solidFill>
                <a:srgbClr val="993300"/>
              </a:solidFill>
              <a:prstDash val="solid"/>
            </a:ln>
          </c:spPr>
          <c:marker>
            <c:symbol val="square"/>
            <c:size val="7"/>
            <c:spPr>
              <a:noFill/>
              <a:ln>
                <a:solidFill>
                  <a:srgbClr val="993300"/>
                </a:solidFill>
                <a:prstDash val="solid"/>
              </a:ln>
            </c:spPr>
          </c:marker>
          <c:val>
            <c:numRef>
              <c:f>'AGA INPUT'!$F$4:$F$8</c:f>
              <c:numCache>
                <c:formatCode>General</c:formatCode>
                <c:ptCount val="5"/>
                <c:pt idx="0">
                  <c:v>2856</c:v>
                </c:pt>
                <c:pt idx="1">
                  <c:v>2666</c:v>
                </c:pt>
                <c:pt idx="2">
                  <c:v>2529</c:v>
                </c:pt>
                <c:pt idx="3">
                  <c:v>2405</c:v>
                </c:pt>
                <c:pt idx="4">
                  <c:v>2294</c:v>
                </c:pt>
              </c:numCache>
            </c:numRef>
          </c:val>
          <c:smooth val="0"/>
          <c:extLst>
            <c:ext xmlns:c16="http://schemas.microsoft.com/office/drawing/2014/chart" uri="{C3380CC4-5D6E-409C-BE32-E72D297353CC}">
              <c16:uniqueId val="{00000003-C8A1-4291-9B7B-81AE5A300C5E}"/>
            </c:ext>
          </c:extLst>
        </c:ser>
        <c:dLbls>
          <c:showLegendKey val="0"/>
          <c:showVal val="0"/>
          <c:showCatName val="0"/>
          <c:showSerName val="0"/>
          <c:showPercent val="0"/>
          <c:showBubbleSize val="0"/>
        </c:dLbls>
        <c:smooth val="0"/>
        <c:axId val="543783680"/>
        <c:axId val="1"/>
      </c:lineChart>
      <c:catAx>
        <c:axId val="543783680"/>
        <c:scaling>
          <c:orientation val="minMax"/>
        </c:scaling>
        <c:delete val="0"/>
        <c:axPos val="b"/>
        <c:numFmt formatCode="mmmmm" sourceLinked="0"/>
        <c:majorTickMark val="out"/>
        <c:minorTickMark val="none"/>
        <c:tickLblPos val="nextTo"/>
        <c:spPr>
          <a:ln w="3175">
            <a:solidFill>
              <a:srgbClr val="000000"/>
            </a:solidFill>
            <a:prstDash val="solid"/>
          </a:ln>
        </c:spPr>
        <c:txPr>
          <a:bodyPr rot="-5400000" vert="horz"/>
          <a:lstStyle/>
          <a:p>
            <a:pPr>
              <a:defRPr sz="1200" b="0" i="0" u="none" strike="noStrike" baseline="0">
                <a:solidFill>
                  <a:srgbClr val="000000"/>
                </a:solidFill>
                <a:latin typeface="Arial"/>
                <a:ea typeface="Arial"/>
                <a:cs typeface="Arial"/>
              </a:defRPr>
            </a:pPr>
            <a:endParaRPr lang="en-US"/>
          </a:p>
        </c:txPr>
        <c:crossAx val="1"/>
        <c:crosses val="autoZero"/>
        <c:auto val="0"/>
        <c:lblAlgn val="ctr"/>
        <c:lblOffset val="100"/>
        <c:tickLblSkip val="5"/>
        <c:tickMarkSkip val="4"/>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525" b="1" i="0" u="none" strike="noStrike" baseline="0">
                    <a:solidFill>
                      <a:srgbClr val="000000"/>
                    </a:solidFill>
                    <a:latin typeface="Arial"/>
                    <a:ea typeface="Arial"/>
                    <a:cs typeface="Arial"/>
                  </a:defRPr>
                </a:pPr>
                <a:r>
                  <a:rPr lang="en-US"/>
                  <a:t>MMBtu</a:t>
                </a:r>
              </a:p>
            </c:rich>
          </c:tx>
          <c:layout>
            <c:manualLayout>
              <c:xMode val="edge"/>
              <c:yMode val="edge"/>
              <c:x val="7.0052908671504627E-2"/>
              <c:y val="0.344658065174154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43783680"/>
        <c:crosses val="autoZero"/>
        <c:crossBetween val="between"/>
      </c:valAx>
      <c:spPr>
        <a:solidFill>
          <a:srgbClr val="C0C0C0"/>
        </a:solidFill>
        <a:ln w="12700">
          <a:solidFill>
            <a:srgbClr val="808080"/>
          </a:solidFill>
          <a:prstDash val="solid"/>
        </a:ln>
      </c:spPr>
    </c:plotArea>
    <c:legend>
      <c:legendPos val="r"/>
      <c:layout>
        <c:manualLayout>
          <c:xMode val="edge"/>
          <c:yMode val="edge"/>
          <c:x val="1.6244152735421364E-2"/>
          <c:y val="9.921974603498393E-2"/>
          <c:w val="8.0205504131142982E-2"/>
          <c:h val="0.13838543525931971"/>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ANR Storage Levels 1999,2000 &amp; 2001</a:t>
            </a:r>
          </a:p>
        </c:rich>
      </c:tx>
      <c:layout>
        <c:manualLayout>
          <c:xMode val="edge"/>
          <c:yMode val="edge"/>
          <c:x val="0.33193124353636527"/>
          <c:y val="3.5948895536487759E-2"/>
        </c:manualLayout>
      </c:layout>
      <c:overlay val="0"/>
      <c:spPr>
        <a:noFill/>
        <a:ln w="25400">
          <a:noFill/>
        </a:ln>
      </c:spPr>
    </c:title>
    <c:autoTitleDeleted val="0"/>
    <c:plotArea>
      <c:layout>
        <c:manualLayout>
          <c:layoutTarget val="inner"/>
          <c:xMode val="edge"/>
          <c:yMode val="edge"/>
          <c:x val="0.11723529027029071"/>
          <c:y val="0.11438284943427923"/>
          <c:w val="0.78674767085002317"/>
          <c:h val="0.83989692298885033"/>
        </c:manualLayout>
      </c:layout>
      <c:lineChart>
        <c:grouping val="standard"/>
        <c:varyColors val="0"/>
        <c:ser>
          <c:idx val="0"/>
          <c:order val="0"/>
          <c:tx>
            <c:v>1999</c:v>
          </c:tx>
          <c:spPr>
            <a:ln w="25400">
              <a:solidFill>
                <a:srgbClr val="000080"/>
              </a:solidFill>
              <a:prstDash val="solid"/>
            </a:ln>
          </c:spPr>
          <c:marker>
            <c:symbol val="none"/>
          </c:marker>
          <c:cat>
            <c:numRef>
              <c:f>ANRHistorical!$A$4:$A$368</c:f>
              <c:numCache>
                <c:formatCode>d\-mmm</c:formatCode>
                <c:ptCount val="365"/>
                <c:pt idx="0">
                  <c:v>36526</c:v>
                </c:pt>
                <c:pt idx="1">
                  <c:v>36527</c:v>
                </c:pt>
                <c:pt idx="2">
                  <c:v>36528</c:v>
                </c:pt>
                <c:pt idx="3">
                  <c:v>36529</c:v>
                </c:pt>
                <c:pt idx="4">
                  <c:v>36530</c:v>
                </c:pt>
                <c:pt idx="5">
                  <c:v>36531</c:v>
                </c:pt>
                <c:pt idx="6">
                  <c:v>36532</c:v>
                </c:pt>
                <c:pt idx="7">
                  <c:v>36533</c:v>
                </c:pt>
                <c:pt idx="8">
                  <c:v>36534</c:v>
                </c:pt>
                <c:pt idx="9">
                  <c:v>36535</c:v>
                </c:pt>
                <c:pt idx="10">
                  <c:v>36536</c:v>
                </c:pt>
                <c:pt idx="11">
                  <c:v>36537</c:v>
                </c:pt>
                <c:pt idx="12">
                  <c:v>36538</c:v>
                </c:pt>
                <c:pt idx="13">
                  <c:v>36539</c:v>
                </c:pt>
                <c:pt idx="14">
                  <c:v>36540</c:v>
                </c:pt>
                <c:pt idx="15">
                  <c:v>36541</c:v>
                </c:pt>
                <c:pt idx="16">
                  <c:v>36542</c:v>
                </c:pt>
                <c:pt idx="17">
                  <c:v>36543</c:v>
                </c:pt>
                <c:pt idx="18">
                  <c:v>36544</c:v>
                </c:pt>
                <c:pt idx="19">
                  <c:v>36545</c:v>
                </c:pt>
                <c:pt idx="20">
                  <c:v>36546</c:v>
                </c:pt>
                <c:pt idx="21">
                  <c:v>36547</c:v>
                </c:pt>
                <c:pt idx="22">
                  <c:v>36548</c:v>
                </c:pt>
                <c:pt idx="23">
                  <c:v>36549</c:v>
                </c:pt>
                <c:pt idx="24">
                  <c:v>36550</c:v>
                </c:pt>
                <c:pt idx="25">
                  <c:v>36551</c:v>
                </c:pt>
                <c:pt idx="26">
                  <c:v>36552</c:v>
                </c:pt>
                <c:pt idx="27">
                  <c:v>36553</c:v>
                </c:pt>
                <c:pt idx="28">
                  <c:v>36554</c:v>
                </c:pt>
                <c:pt idx="29">
                  <c:v>36555</c:v>
                </c:pt>
                <c:pt idx="30">
                  <c:v>36556</c:v>
                </c:pt>
                <c:pt idx="31">
                  <c:v>36557</c:v>
                </c:pt>
                <c:pt idx="32">
                  <c:v>36558</c:v>
                </c:pt>
                <c:pt idx="33">
                  <c:v>36559</c:v>
                </c:pt>
                <c:pt idx="34">
                  <c:v>36560</c:v>
                </c:pt>
                <c:pt idx="35">
                  <c:v>36561</c:v>
                </c:pt>
                <c:pt idx="36">
                  <c:v>36562</c:v>
                </c:pt>
                <c:pt idx="37">
                  <c:v>36563</c:v>
                </c:pt>
                <c:pt idx="38">
                  <c:v>36564</c:v>
                </c:pt>
                <c:pt idx="39">
                  <c:v>36565</c:v>
                </c:pt>
                <c:pt idx="40">
                  <c:v>36566</c:v>
                </c:pt>
                <c:pt idx="41">
                  <c:v>36567</c:v>
                </c:pt>
                <c:pt idx="42">
                  <c:v>36568</c:v>
                </c:pt>
                <c:pt idx="43">
                  <c:v>36569</c:v>
                </c:pt>
                <c:pt idx="44">
                  <c:v>36570</c:v>
                </c:pt>
                <c:pt idx="45">
                  <c:v>36571</c:v>
                </c:pt>
                <c:pt idx="46">
                  <c:v>36572</c:v>
                </c:pt>
                <c:pt idx="47">
                  <c:v>36573</c:v>
                </c:pt>
                <c:pt idx="48">
                  <c:v>36574</c:v>
                </c:pt>
                <c:pt idx="49">
                  <c:v>36575</c:v>
                </c:pt>
                <c:pt idx="50">
                  <c:v>36576</c:v>
                </c:pt>
                <c:pt idx="51">
                  <c:v>36577</c:v>
                </c:pt>
                <c:pt idx="52">
                  <c:v>36578</c:v>
                </c:pt>
                <c:pt idx="53">
                  <c:v>36579</c:v>
                </c:pt>
                <c:pt idx="54">
                  <c:v>36580</c:v>
                </c:pt>
                <c:pt idx="55">
                  <c:v>36581</c:v>
                </c:pt>
                <c:pt idx="56">
                  <c:v>36582</c:v>
                </c:pt>
                <c:pt idx="57">
                  <c:v>36583</c:v>
                </c:pt>
                <c:pt idx="58">
                  <c:v>36584</c:v>
                </c:pt>
                <c:pt idx="59">
                  <c:v>36585</c:v>
                </c:pt>
                <c:pt idx="60">
                  <c:v>36586</c:v>
                </c:pt>
                <c:pt idx="61">
                  <c:v>36587</c:v>
                </c:pt>
                <c:pt idx="62">
                  <c:v>36588</c:v>
                </c:pt>
                <c:pt idx="63">
                  <c:v>36589</c:v>
                </c:pt>
                <c:pt idx="64">
                  <c:v>36590</c:v>
                </c:pt>
                <c:pt idx="65">
                  <c:v>36591</c:v>
                </c:pt>
                <c:pt idx="66">
                  <c:v>36592</c:v>
                </c:pt>
                <c:pt idx="67">
                  <c:v>36593</c:v>
                </c:pt>
                <c:pt idx="68">
                  <c:v>36594</c:v>
                </c:pt>
                <c:pt idx="69">
                  <c:v>36595</c:v>
                </c:pt>
                <c:pt idx="70">
                  <c:v>36596</c:v>
                </c:pt>
                <c:pt idx="71">
                  <c:v>36597</c:v>
                </c:pt>
                <c:pt idx="72">
                  <c:v>36598</c:v>
                </c:pt>
                <c:pt idx="73">
                  <c:v>36599</c:v>
                </c:pt>
                <c:pt idx="74">
                  <c:v>36600</c:v>
                </c:pt>
                <c:pt idx="75">
                  <c:v>36601</c:v>
                </c:pt>
                <c:pt idx="76">
                  <c:v>36602</c:v>
                </c:pt>
                <c:pt idx="77">
                  <c:v>36603</c:v>
                </c:pt>
                <c:pt idx="78">
                  <c:v>36604</c:v>
                </c:pt>
                <c:pt idx="79">
                  <c:v>36605</c:v>
                </c:pt>
                <c:pt idx="80">
                  <c:v>36606</c:v>
                </c:pt>
                <c:pt idx="81">
                  <c:v>36607</c:v>
                </c:pt>
                <c:pt idx="82">
                  <c:v>36608</c:v>
                </c:pt>
                <c:pt idx="83">
                  <c:v>36609</c:v>
                </c:pt>
                <c:pt idx="84">
                  <c:v>36610</c:v>
                </c:pt>
                <c:pt idx="85">
                  <c:v>36611</c:v>
                </c:pt>
                <c:pt idx="86">
                  <c:v>36612</c:v>
                </c:pt>
                <c:pt idx="87">
                  <c:v>36613</c:v>
                </c:pt>
                <c:pt idx="88">
                  <c:v>36614</c:v>
                </c:pt>
                <c:pt idx="89">
                  <c:v>36615</c:v>
                </c:pt>
                <c:pt idx="90">
                  <c:v>36616</c:v>
                </c:pt>
                <c:pt idx="91">
                  <c:v>36617</c:v>
                </c:pt>
                <c:pt idx="92">
                  <c:v>36618</c:v>
                </c:pt>
                <c:pt idx="93">
                  <c:v>36619</c:v>
                </c:pt>
                <c:pt idx="94">
                  <c:v>36620</c:v>
                </c:pt>
                <c:pt idx="95">
                  <c:v>36621</c:v>
                </c:pt>
                <c:pt idx="96">
                  <c:v>36622</c:v>
                </c:pt>
                <c:pt idx="97">
                  <c:v>36623</c:v>
                </c:pt>
                <c:pt idx="98">
                  <c:v>36624</c:v>
                </c:pt>
                <c:pt idx="99">
                  <c:v>36625</c:v>
                </c:pt>
                <c:pt idx="100">
                  <c:v>36626</c:v>
                </c:pt>
                <c:pt idx="101">
                  <c:v>36627</c:v>
                </c:pt>
                <c:pt idx="102">
                  <c:v>36628</c:v>
                </c:pt>
                <c:pt idx="103">
                  <c:v>36629</c:v>
                </c:pt>
                <c:pt idx="104">
                  <c:v>36630</c:v>
                </c:pt>
                <c:pt idx="105">
                  <c:v>36631</c:v>
                </c:pt>
                <c:pt idx="106">
                  <c:v>36632</c:v>
                </c:pt>
                <c:pt idx="107">
                  <c:v>36633</c:v>
                </c:pt>
                <c:pt idx="108">
                  <c:v>36634</c:v>
                </c:pt>
                <c:pt idx="109">
                  <c:v>36635</c:v>
                </c:pt>
                <c:pt idx="110">
                  <c:v>36636</c:v>
                </c:pt>
                <c:pt idx="111">
                  <c:v>36637</c:v>
                </c:pt>
                <c:pt idx="112">
                  <c:v>36638</c:v>
                </c:pt>
                <c:pt idx="113">
                  <c:v>36639</c:v>
                </c:pt>
                <c:pt idx="114">
                  <c:v>36640</c:v>
                </c:pt>
                <c:pt idx="115">
                  <c:v>36641</c:v>
                </c:pt>
                <c:pt idx="116">
                  <c:v>36642</c:v>
                </c:pt>
                <c:pt idx="117">
                  <c:v>36643</c:v>
                </c:pt>
                <c:pt idx="118">
                  <c:v>36644</c:v>
                </c:pt>
                <c:pt idx="119">
                  <c:v>36645</c:v>
                </c:pt>
                <c:pt idx="120">
                  <c:v>36646</c:v>
                </c:pt>
                <c:pt idx="121">
                  <c:v>36647</c:v>
                </c:pt>
                <c:pt idx="122">
                  <c:v>36648</c:v>
                </c:pt>
                <c:pt idx="123">
                  <c:v>36649</c:v>
                </c:pt>
                <c:pt idx="124">
                  <c:v>36650</c:v>
                </c:pt>
                <c:pt idx="125">
                  <c:v>36651</c:v>
                </c:pt>
                <c:pt idx="126">
                  <c:v>36652</c:v>
                </c:pt>
                <c:pt idx="127">
                  <c:v>36653</c:v>
                </c:pt>
                <c:pt idx="128">
                  <c:v>36654</c:v>
                </c:pt>
                <c:pt idx="129">
                  <c:v>36655</c:v>
                </c:pt>
                <c:pt idx="130">
                  <c:v>36656</c:v>
                </c:pt>
                <c:pt idx="131">
                  <c:v>36657</c:v>
                </c:pt>
                <c:pt idx="132">
                  <c:v>36658</c:v>
                </c:pt>
                <c:pt idx="133">
                  <c:v>36659</c:v>
                </c:pt>
                <c:pt idx="134">
                  <c:v>36660</c:v>
                </c:pt>
                <c:pt idx="135">
                  <c:v>36661</c:v>
                </c:pt>
                <c:pt idx="136">
                  <c:v>36662</c:v>
                </c:pt>
                <c:pt idx="137">
                  <c:v>36663</c:v>
                </c:pt>
                <c:pt idx="138">
                  <c:v>36664</c:v>
                </c:pt>
                <c:pt idx="139">
                  <c:v>36665</c:v>
                </c:pt>
                <c:pt idx="140">
                  <c:v>36666</c:v>
                </c:pt>
                <c:pt idx="141">
                  <c:v>36667</c:v>
                </c:pt>
                <c:pt idx="142">
                  <c:v>36668</c:v>
                </c:pt>
                <c:pt idx="143">
                  <c:v>36669</c:v>
                </c:pt>
                <c:pt idx="144">
                  <c:v>36670</c:v>
                </c:pt>
                <c:pt idx="145">
                  <c:v>36671</c:v>
                </c:pt>
                <c:pt idx="146">
                  <c:v>36672</c:v>
                </c:pt>
                <c:pt idx="147">
                  <c:v>36673</c:v>
                </c:pt>
                <c:pt idx="148">
                  <c:v>36674</c:v>
                </c:pt>
                <c:pt idx="149">
                  <c:v>36675</c:v>
                </c:pt>
                <c:pt idx="150">
                  <c:v>36676</c:v>
                </c:pt>
                <c:pt idx="151">
                  <c:v>36677</c:v>
                </c:pt>
                <c:pt idx="152">
                  <c:v>36678</c:v>
                </c:pt>
                <c:pt idx="153">
                  <c:v>36679</c:v>
                </c:pt>
                <c:pt idx="154">
                  <c:v>36680</c:v>
                </c:pt>
                <c:pt idx="155">
                  <c:v>36681</c:v>
                </c:pt>
                <c:pt idx="156">
                  <c:v>36682</c:v>
                </c:pt>
                <c:pt idx="157">
                  <c:v>36683</c:v>
                </c:pt>
                <c:pt idx="158">
                  <c:v>36684</c:v>
                </c:pt>
                <c:pt idx="159">
                  <c:v>36685</c:v>
                </c:pt>
                <c:pt idx="160">
                  <c:v>36686</c:v>
                </c:pt>
                <c:pt idx="161">
                  <c:v>36687</c:v>
                </c:pt>
                <c:pt idx="162">
                  <c:v>36688</c:v>
                </c:pt>
                <c:pt idx="163">
                  <c:v>36689</c:v>
                </c:pt>
                <c:pt idx="164">
                  <c:v>36690</c:v>
                </c:pt>
                <c:pt idx="165">
                  <c:v>36691</c:v>
                </c:pt>
                <c:pt idx="166">
                  <c:v>36692</c:v>
                </c:pt>
                <c:pt idx="167">
                  <c:v>36693</c:v>
                </c:pt>
                <c:pt idx="168">
                  <c:v>36694</c:v>
                </c:pt>
                <c:pt idx="169">
                  <c:v>36695</c:v>
                </c:pt>
                <c:pt idx="170">
                  <c:v>36696</c:v>
                </c:pt>
                <c:pt idx="171">
                  <c:v>36697</c:v>
                </c:pt>
                <c:pt idx="172">
                  <c:v>36698</c:v>
                </c:pt>
                <c:pt idx="173">
                  <c:v>36699</c:v>
                </c:pt>
                <c:pt idx="174">
                  <c:v>36700</c:v>
                </c:pt>
                <c:pt idx="175">
                  <c:v>36701</c:v>
                </c:pt>
                <c:pt idx="176">
                  <c:v>36702</c:v>
                </c:pt>
                <c:pt idx="177">
                  <c:v>36703</c:v>
                </c:pt>
                <c:pt idx="178">
                  <c:v>36704</c:v>
                </c:pt>
                <c:pt idx="179">
                  <c:v>36705</c:v>
                </c:pt>
                <c:pt idx="180">
                  <c:v>36706</c:v>
                </c:pt>
                <c:pt idx="181">
                  <c:v>36707</c:v>
                </c:pt>
                <c:pt idx="182">
                  <c:v>36708</c:v>
                </c:pt>
                <c:pt idx="183">
                  <c:v>36709</c:v>
                </c:pt>
                <c:pt idx="184">
                  <c:v>36710</c:v>
                </c:pt>
                <c:pt idx="185">
                  <c:v>36711</c:v>
                </c:pt>
                <c:pt idx="186">
                  <c:v>36712</c:v>
                </c:pt>
                <c:pt idx="187">
                  <c:v>36713</c:v>
                </c:pt>
                <c:pt idx="188">
                  <c:v>36714</c:v>
                </c:pt>
                <c:pt idx="189">
                  <c:v>36715</c:v>
                </c:pt>
                <c:pt idx="190">
                  <c:v>36716</c:v>
                </c:pt>
                <c:pt idx="191">
                  <c:v>36717</c:v>
                </c:pt>
                <c:pt idx="192">
                  <c:v>36718</c:v>
                </c:pt>
                <c:pt idx="193">
                  <c:v>36719</c:v>
                </c:pt>
                <c:pt idx="194">
                  <c:v>36720</c:v>
                </c:pt>
                <c:pt idx="195">
                  <c:v>36721</c:v>
                </c:pt>
                <c:pt idx="196">
                  <c:v>36722</c:v>
                </c:pt>
                <c:pt idx="197">
                  <c:v>36723</c:v>
                </c:pt>
                <c:pt idx="198">
                  <c:v>36724</c:v>
                </c:pt>
                <c:pt idx="199">
                  <c:v>36725</c:v>
                </c:pt>
                <c:pt idx="200">
                  <c:v>36726</c:v>
                </c:pt>
                <c:pt idx="201">
                  <c:v>36727</c:v>
                </c:pt>
                <c:pt idx="202">
                  <c:v>36728</c:v>
                </c:pt>
                <c:pt idx="203">
                  <c:v>36729</c:v>
                </c:pt>
                <c:pt idx="204">
                  <c:v>36730</c:v>
                </c:pt>
                <c:pt idx="205">
                  <c:v>36731</c:v>
                </c:pt>
                <c:pt idx="206">
                  <c:v>36732</c:v>
                </c:pt>
                <c:pt idx="207">
                  <c:v>36733</c:v>
                </c:pt>
                <c:pt idx="208">
                  <c:v>36734</c:v>
                </c:pt>
                <c:pt idx="209">
                  <c:v>36735</c:v>
                </c:pt>
                <c:pt idx="210">
                  <c:v>36736</c:v>
                </c:pt>
                <c:pt idx="211">
                  <c:v>36737</c:v>
                </c:pt>
                <c:pt idx="212">
                  <c:v>36738</c:v>
                </c:pt>
                <c:pt idx="213">
                  <c:v>36739</c:v>
                </c:pt>
                <c:pt idx="214">
                  <c:v>36740</c:v>
                </c:pt>
                <c:pt idx="215">
                  <c:v>36741</c:v>
                </c:pt>
                <c:pt idx="216">
                  <c:v>36742</c:v>
                </c:pt>
                <c:pt idx="217">
                  <c:v>36743</c:v>
                </c:pt>
                <c:pt idx="218">
                  <c:v>36744</c:v>
                </c:pt>
                <c:pt idx="219">
                  <c:v>36745</c:v>
                </c:pt>
                <c:pt idx="220">
                  <c:v>36746</c:v>
                </c:pt>
                <c:pt idx="221">
                  <c:v>36747</c:v>
                </c:pt>
                <c:pt idx="222">
                  <c:v>36748</c:v>
                </c:pt>
                <c:pt idx="223">
                  <c:v>36749</c:v>
                </c:pt>
                <c:pt idx="224">
                  <c:v>36750</c:v>
                </c:pt>
                <c:pt idx="225">
                  <c:v>36751</c:v>
                </c:pt>
                <c:pt idx="226">
                  <c:v>36752</c:v>
                </c:pt>
                <c:pt idx="227">
                  <c:v>36753</c:v>
                </c:pt>
                <c:pt idx="228">
                  <c:v>36754</c:v>
                </c:pt>
                <c:pt idx="229">
                  <c:v>36755</c:v>
                </c:pt>
                <c:pt idx="230">
                  <c:v>36756</c:v>
                </c:pt>
                <c:pt idx="231">
                  <c:v>36757</c:v>
                </c:pt>
                <c:pt idx="232">
                  <c:v>36758</c:v>
                </c:pt>
                <c:pt idx="233">
                  <c:v>36759</c:v>
                </c:pt>
                <c:pt idx="234">
                  <c:v>36760</c:v>
                </c:pt>
                <c:pt idx="235">
                  <c:v>36761</c:v>
                </c:pt>
                <c:pt idx="236">
                  <c:v>36762</c:v>
                </c:pt>
                <c:pt idx="237">
                  <c:v>36763</c:v>
                </c:pt>
                <c:pt idx="238">
                  <c:v>36764</c:v>
                </c:pt>
                <c:pt idx="239">
                  <c:v>36765</c:v>
                </c:pt>
                <c:pt idx="240">
                  <c:v>36766</c:v>
                </c:pt>
                <c:pt idx="241">
                  <c:v>36767</c:v>
                </c:pt>
                <c:pt idx="242">
                  <c:v>36768</c:v>
                </c:pt>
                <c:pt idx="243">
                  <c:v>36769</c:v>
                </c:pt>
                <c:pt idx="244">
                  <c:v>36770</c:v>
                </c:pt>
                <c:pt idx="245">
                  <c:v>36771</c:v>
                </c:pt>
                <c:pt idx="246">
                  <c:v>36772</c:v>
                </c:pt>
                <c:pt idx="247">
                  <c:v>36773</c:v>
                </c:pt>
                <c:pt idx="248">
                  <c:v>36774</c:v>
                </c:pt>
                <c:pt idx="249">
                  <c:v>36775</c:v>
                </c:pt>
                <c:pt idx="250">
                  <c:v>36776</c:v>
                </c:pt>
                <c:pt idx="251">
                  <c:v>36777</c:v>
                </c:pt>
                <c:pt idx="252">
                  <c:v>36778</c:v>
                </c:pt>
                <c:pt idx="253">
                  <c:v>36779</c:v>
                </c:pt>
                <c:pt idx="254">
                  <c:v>36780</c:v>
                </c:pt>
                <c:pt idx="255">
                  <c:v>36781</c:v>
                </c:pt>
                <c:pt idx="256">
                  <c:v>36782</c:v>
                </c:pt>
                <c:pt idx="257">
                  <c:v>36783</c:v>
                </c:pt>
                <c:pt idx="258">
                  <c:v>36784</c:v>
                </c:pt>
                <c:pt idx="259">
                  <c:v>36785</c:v>
                </c:pt>
                <c:pt idx="260">
                  <c:v>36786</c:v>
                </c:pt>
                <c:pt idx="261">
                  <c:v>36787</c:v>
                </c:pt>
                <c:pt idx="262">
                  <c:v>36788</c:v>
                </c:pt>
                <c:pt idx="263">
                  <c:v>36789</c:v>
                </c:pt>
                <c:pt idx="264">
                  <c:v>36790</c:v>
                </c:pt>
                <c:pt idx="265">
                  <c:v>36791</c:v>
                </c:pt>
                <c:pt idx="266">
                  <c:v>36792</c:v>
                </c:pt>
                <c:pt idx="267">
                  <c:v>36793</c:v>
                </c:pt>
                <c:pt idx="268">
                  <c:v>36794</c:v>
                </c:pt>
                <c:pt idx="269">
                  <c:v>36795</c:v>
                </c:pt>
                <c:pt idx="270">
                  <c:v>36796</c:v>
                </c:pt>
                <c:pt idx="271">
                  <c:v>36797</c:v>
                </c:pt>
                <c:pt idx="272">
                  <c:v>36798</c:v>
                </c:pt>
                <c:pt idx="273">
                  <c:v>36799</c:v>
                </c:pt>
                <c:pt idx="274">
                  <c:v>36800</c:v>
                </c:pt>
                <c:pt idx="275">
                  <c:v>36801</c:v>
                </c:pt>
                <c:pt idx="276">
                  <c:v>36802</c:v>
                </c:pt>
                <c:pt idx="277">
                  <c:v>36803</c:v>
                </c:pt>
                <c:pt idx="278">
                  <c:v>36804</c:v>
                </c:pt>
                <c:pt idx="279">
                  <c:v>36805</c:v>
                </c:pt>
                <c:pt idx="280">
                  <c:v>36806</c:v>
                </c:pt>
                <c:pt idx="281">
                  <c:v>36807</c:v>
                </c:pt>
                <c:pt idx="282">
                  <c:v>36808</c:v>
                </c:pt>
                <c:pt idx="283">
                  <c:v>36809</c:v>
                </c:pt>
                <c:pt idx="284">
                  <c:v>36810</c:v>
                </c:pt>
                <c:pt idx="285">
                  <c:v>36811</c:v>
                </c:pt>
                <c:pt idx="286">
                  <c:v>36812</c:v>
                </c:pt>
                <c:pt idx="287">
                  <c:v>36813</c:v>
                </c:pt>
                <c:pt idx="288">
                  <c:v>36814</c:v>
                </c:pt>
                <c:pt idx="289">
                  <c:v>36815</c:v>
                </c:pt>
                <c:pt idx="290">
                  <c:v>36816</c:v>
                </c:pt>
                <c:pt idx="291">
                  <c:v>36817</c:v>
                </c:pt>
                <c:pt idx="292">
                  <c:v>36818</c:v>
                </c:pt>
                <c:pt idx="293">
                  <c:v>36819</c:v>
                </c:pt>
                <c:pt idx="294">
                  <c:v>36820</c:v>
                </c:pt>
                <c:pt idx="295">
                  <c:v>36821</c:v>
                </c:pt>
                <c:pt idx="296">
                  <c:v>36822</c:v>
                </c:pt>
                <c:pt idx="297">
                  <c:v>36823</c:v>
                </c:pt>
                <c:pt idx="298">
                  <c:v>36824</c:v>
                </c:pt>
                <c:pt idx="299">
                  <c:v>36825</c:v>
                </c:pt>
                <c:pt idx="300">
                  <c:v>36826</c:v>
                </c:pt>
                <c:pt idx="301">
                  <c:v>36827</c:v>
                </c:pt>
                <c:pt idx="302">
                  <c:v>36828</c:v>
                </c:pt>
                <c:pt idx="303">
                  <c:v>36829</c:v>
                </c:pt>
                <c:pt idx="304">
                  <c:v>36830</c:v>
                </c:pt>
                <c:pt idx="305">
                  <c:v>36831</c:v>
                </c:pt>
                <c:pt idx="306">
                  <c:v>36832</c:v>
                </c:pt>
                <c:pt idx="307">
                  <c:v>36833</c:v>
                </c:pt>
                <c:pt idx="308">
                  <c:v>36834</c:v>
                </c:pt>
                <c:pt idx="309">
                  <c:v>36835</c:v>
                </c:pt>
                <c:pt idx="310">
                  <c:v>36836</c:v>
                </c:pt>
                <c:pt idx="311">
                  <c:v>36837</c:v>
                </c:pt>
                <c:pt idx="312">
                  <c:v>36838</c:v>
                </c:pt>
                <c:pt idx="313">
                  <c:v>36839</c:v>
                </c:pt>
                <c:pt idx="314">
                  <c:v>36840</c:v>
                </c:pt>
                <c:pt idx="315">
                  <c:v>36841</c:v>
                </c:pt>
                <c:pt idx="316">
                  <c:v>36842</c:v>
                </c:pt>
                <c:pt idx="317">
                  <c:v>36843</c:v>
                </c:pt>
                <c:pt idx="318">
                  <c:v>36844</c:v>
                </c:pt>
                <c:pt idx="319">
                  <c:v>36845</c:v>
                </c:pt>
                <c:pt idx="320">
                  <c:v>36846</c:v>
                </c:pt>
                <c:pt idx="321">
                  <c:v>36847</c:v>
                </c:pt>
                <c:pt idx="322">
                  <c:v>36848</c:v>
                </c:pt>
                <c:pt idx="323">
                  <c:v>36849</c:v>
                </c:pt>
                <c:pt idx="324">
                  <c:v>36850</c:v>
                </c:pt>
                <c:pt idx="325">
                  <c:v>36851</c:v>
                </c:pt>
                <c:pt idx="326">
                  <c:v>36852</c:v>
                </c:pt>
                <c:pt idx="327">
                  <c:v>36853</c:v>
                </c:pt>
                <c:pt idx="328">
                  <c:v>36854</c:v>
                </c:pt>
                <c:pt idx="329">
                  <c:v>36855</c:v>
                </c:pt>
                <c:pt idx="330">
                  <c:v>36856</c:v>
                </c:pt>
                <c:pt idx="331">
                  <c:v>36857</c:v>
                </c:pt>
                <c:pt idx="332">
                  <c:v>36858</c:v>
                </c:pt>
                <c:pt idx="333">
                  <c:v>36859</c:v>
                </c:pt>
                <c:pt idx="334">
                  <c:v>36860</c:v>
                </c:pt>
                <c:pt idx="335">
                  <c:v>36861</c:v>
                </c:pt>
                <c:pt idx="336">
                  <c:v>36862</c:v>
                </c:pt>
                <c:pt idx="337">
                  <c:v>36863</c:v>
                </c:pt>
                <c:pt idx="338">
                  <c:v>36864</c:v>
                </c:pt>
                <c:pt idx="339">
                  <c:v>36865</c:v>
                </c:pt>
                <c:pt idx="340">
                  <c:v>36866</c:v>
                </c:pt>
                <c:pt idx="341">
                  <c:v>36867</c:v>
                </c:pt>
                <c:pt idx="342">
                  <c:v>36868</c:v>
                </c:pt>
                <c:pt idx="343">
                  <c:v>36869</c:v>
                </c:pt>
                <c:pt idx="344">
                  <c:v>36870</c:v>
                </c:pt>
                <c:pt idx="345">
                  <c:v>36871</c:v>
                </c:pt>
                <c:pt idx="346">
                  <c:v>36872</c:v>
                </c:pt>
                <c:pt idx="347">
                  <c:v>36873</c:v>
                </c:pt>
                <c:pt idx="348">
                  <c:v>36874</c:v>
                </c:pt>
                <c:pt idx="349">
                  <c:v>36875</c:v>
                </c:pt>
                <c:pt idx="350">
                  <c:v>36876</c:v>
                </c:pt>
                <c:pt idx="351">
                  <c:v>36877</c:v>
                </c:pt>
                <c:pt idx="352">
                  <c:v>36878</c:v>
                </c:pt>
                <c:pt idx="353">
                  <c:v>36879</c:v>
                </c:pt>
                <c:pt idx="354">
                  <c:v>36880</c:v>
                </c:pt>
                <c:pt idx="355">
                  <c:v>36881</c:v>
                </c:pt>
                <c:pt idx="356">
                  <c:v>36882</c:v>
                </c:pt>
                <c:pt idx="357">
                  <c:v>36883</c:v>
                </c:pt>
                <c:pt idx="358">
                  <c:v>36884</c:v>
                </c:pt>
                <c:pt idx="359">
                  <c:v>36885</c:v>
                </c:pt>
                <c:pt idx="360">
                  <c:v>36886</c:v>
                </c:pt>
                <c:pt idx="361">
                  <c:v>36887</c:v>
                </c:pt>
                <c:pt idx="362">
                  <c:v>36888</c:v>
                </c:pt>
                <c:pt idx="363">
                  <c:v>36889</c:v>
                </c:pt>
                <c:pt idx="364">
                  <c:v>36890</c:v>
                </c:pt>
              </c:numCache>
            </c:numRef>
          </c:cat>
          <c:val>
            <c:numRef>
              <c:f>ANRHistorical!$K$4:$K$369</c:f>
              <c:numCache>
                <c:formatCode>_(* #,##0_);_(* \(#,##0\);_(* "-"??_);_(@_)</c:formatCode>
                <c:ptCount val="366"/>
                <c:pt idx="0">
                  <c:v>182985000</c:v>
                </c:pt>
                <c:pt idx="1">
                  <c:v>182985000</c:v>
                </c:pt>
                <c:pt idx="2">
                  <c:v>182985000</c:v>
                </c:pt>
                <c:pt idx="3">
                  <c:v>178300000</c:v>
                </c:pt>
                <c:pt idx="4">
                  <c:v>179736000</c:v>
                </c:pt>
                <c:pt idx="5">
                  <c:v>178300000</c:v>
                </c:pt>
                <c:pt idx="6">
                  <c:v>169293000</c:v>
                </c:pt>
                <c:pt idx="7">
                  <c:v>166874000</c:v>
                </c:pt>
                <c:pt idx="8">
                  <c:v>166874000</c:v>
                </c:pt>
                <c:pt idx="9">
                  <c:v>166874000</c:v>
                </c:pt>
                <c:pt idx="10">
                  <c:v>164277000</c:v>
                </c:pt>
                <c:pt idx="11">
                  <c:v>158043000</c:v>
                </c:pt>
                <c:pt idx="12">
                  <c:v>155235000</c:v>
                </c:pt>
                <c:pt idx="13">
                  <c:v>153664000</c:v>
                </c:pt>
                <c:pt idx="14">
                  <c:v>151710000</c:v>
                </c:pt>
                <c:pt idx="15">
                  <c:v>151710000</c:v>
                </c:pt>
                <c:pt idx="16">
                  <c:v>151710000</c:v>
                </c:pt>
                <c:pt idx="17">
                  <c:v>148300000</c:v>
                </c:pt>
                <c:pt idx="18">
                  <c:v>147614000</c:v>
                </c:pt>
                <c:pt idx="19">
                  <c:v>147300000</c:v>
                </c:pt>
                <c:pt idx="20">
                  <c:v>146343000</c:v>
                </c:pt>
                <c:pt idx="21">
                  <c:v>145483000</c:v>
                </c:pt>
                <c:pt idx="22">
                  <c:v>145483000</c:v>
                </c:pt>
                <c:pt idx="23">
                  <c:v>145483000</c:v>
                </c:pt>
                <c:pt idx="24">
                  <c:v>146141000</c:v>
                </c:pt>
                <c:pt idx="25">
                  <c:v>143796000</c:v>
                </c:pt>
                <c:pt idx="26">
                  <c:v>143050000</c:v>
                </c:pt>
                <c:pt idx="27">
                  <c:v>142081000</c:v>
                </c:pt>
                <c:pt idx="28">
                  <c:v>141623000</c:v>
                </c:pt>
                <c:pt idx="29">
                  <c:v>141623000</c:v>
                </c:pt>
                <c:pt idx="30">
                  <c:v>141623000</c:v>
                </c:pt>
                <c:pt idx="31">
                  <c:v>140400000</c:v>
                </c:pt>
                <c:pt idx="32">
                  <c:v>139766000</c:v>
                </c:pt>
                <c:pt idx="33">
                  <c:v>139766000</c:v>
                </c:pt>
                <c:pt idx="34">
                  <c:v>139766000</c:v>
                </c:pt>
                <c:pt idx="35">
                  <c:v>139766000</c:v>
                </c:pt>
                <c:pt idx="36">
                  <c:v>138492000</c:v>
                </c:pt>
                <c:pt idx="37">
                  <c:v>138492000</c:v>
                </c:pt>
                <c:pt idx="38">
                  <c:v>136600000</c:v>
                </c:pt>
                <c:pt idx="39">
                  <c:v>135814000</c:v>
                </c:pt>
                <c:pt idx="40">
                  <c:v>135071000</c:v>
                </c:pt>
                <c:pt idx="41">
                  <c:v>134761000</c:v>
                </c:pt>
                <c:pt idx="42">
                  <c:v>134359000</c:v>
                </c:pt>
                <c:pt idx="43">
                  <c:v>134359000</c:v>
                </c:pt>
                <c:pt idx="44">
                  <c:v>134359000</c:v>
                </c:pt>
                <c:pt idx="45">
                  <c:v>133200000</c:v>
                </c:pt>
                <c:pt idx="46">
                  <c:v>130502000</c:v>
                </c:pt>
                <c:pt idx="47">
                  <c:v>130141000</c:v>
                </c:pt>
                <c:pt idx="48">
                  <c:v>129457000</c:v>
                </c:pt>
                <c:pt idx="49">
                  <c:v>128066000</c:v>
                </c:pt>
                <c:pt idx="50">
                  <c:v>128066000</c:v>
                </c:pt>
                <c:pt idx="51">
                  <c:v>128066000</c:v>
                </c:pt>
                <c:pt idx="52">
                  <c:v>125880000</c:v>
                </c:pt>
                <c:pt idx="53">
                  <c:v>124221000</c:v>
                </c:pt>
                <c:pt idx="54">
                  <c:v>122915000</c:v>
                </c:pt>
                <c:pt idx="55">
                  <c:v>121580000</c:v>
                </c:pt>
                <c:pt idx="56">
                  <c:v>120220000</c:v>
                </c:pt>
                <c:pt idx="57">
                  <c:v>120220000</c:v>
                </c:pt>
                <c:pt idx="58">
                  <c:v>120220000</c:v>
                </c:pt>
                <c:pt idx="59">
                  <c:v>118200000</c:v>
                </c:pt>
                <c:pt idx="60">
                  <c:v>117387000</c:v>
                </c:pt>
                <c:pt idx="61">
                  <c:v>116339000</c:v>
                </c:pt>
                <c:pt idx="62">
                  <c:v>115151000</c:v>
                </c:pt>
                <c:pt idx="63">
                  <c:v>113841000</c:v>
                </c:pt>
                <c:pt idx="64">
                  <c:v>113841000</c:v>
                </c:pt>
                <c:pt idx="65">
                  <c:v>113841000</c:v>
                </c:pt>
                <c:pt idx="66">
                  <c:v>110300000</c:v>
                </c:pt>
                <c:pt idx="67">
                  <c:v>108610000</c:v>
                </c:pt>
                <c:pt idx="68">
                  <c:v>107004000</c:v>
                </c:pt>
                <c:pt idx="69">
                  <c:v>105728000</c:v>
                </c:pt>
                <c:pt idx="70">
                  <c:v>104507000</c:v>
                </c:pt>
                <c:pt idx="71">
                  <c:v>104507000</c:v>
                </c:pt>
                <c:pt idx="72">
                  <c:v>104507000</c:v>
                </c:pt>
                <c:pt idx="73">
                  <c:v>102925000</c:v>
                </c:pt>
                <c:pt idx="74">
                  <c:v>100805000</c:v>
                </c:pt>
                <c:pt idx="75">
                  <c:v>99864000</c:v>
                </c:pt>
                <c:pt idx="76">
                  <c:v>98968000</c:v>
                </c:pt>
                <c:pt idx="77">
                  <c:v>98582000</c:v>
                </c:pt>
                <c:pt idx="78">
                  <c:v>98582000</c:v>
                </c:pt>
                <c:pt idx="79">
                  <c:v>98582000</c:v>
                </c:pt>
                <c:pt idx="80">
                  <c:v>96900000</c:v>
                </c:pt>
                <c:pt idx="81">
                  <c:v>96352000</c:v>
                </c:pt>
                <c:pt idx="82">
                  <c:v>95619000</c:v>
                </c:pt>
                <c:pt idx="83">
                  <c:v>95101000</c:v>
                </c:pt>
                <c:pt idx="84">
                  <c:v>94357000</c:v>
                </c:pt>
                <c:pt idx="85">
                  <c:v>94357000</c:v>
                </c:pt>
                <c:pt idx="86">
                  <c:v>94357000</c:v>
                </c:pt>
                <c:pt idx="87">
                  <c:v>92711000</c:v>
                </c:pt>
                <c:pt idx="88">
                  <c:v>93013000</c:v>
                </c:pt>
                <c:pt idx="89">
                  <c:v>93058000</c:v>
                </c:pt>
                <c:pt idx="90">
                  <c:v>93058000</c:v>
                </c:pt>
                <c:pt idx="91">
                  <c:v>93058000</c:v>
                </c:pt>
                <c:pt idx="92">
                  <c:v>93058000</c:v>
                </c:pt>
                <c:pt idx="93">
                  <c:v>93058000</c:v>
                </c:pt>
                <c:pt idx="94">
                  <c:v>93058000</c:v>
                </c:pt>
                <c:pt idx="95">
                  <c:v>94369000</c:v>
                </c:pt>
                <c:pt idx="96">
                  <c:v>94603000</c:v>
                </c:pt>
                <c:pt idx="97">
                  <c:v>94648000</c:v>
                </c:pt>
                <c:pt idx="98">
                  <c:v>94748000</c:v>
                </c:pt>
                <c:pt idx="99">
                  <c:v>94748000</c:v>
                </c:pt>
                <c:pt idx="100">
                  <c:v>94748000</c:v>
                </c:pt>
                <c:pt idx="101">
                  <c:v>95333000</c:v>
                </c:pt>
                <c:pt idx="102">
                  <c:v>95871000</c:v>
                </c:pt>
                <c:pt idx="103">
                  <c:v>95789000</c:v>
                </c:pt>
                <c:pt idx="104">
                  <c:v>96108000</c:v>
                </c:pt>
                <c:pt idx="105">
                  <c:v>96527000</c:v>
                </c:pt>
                <c:pt idx="106">
                  <c:v>96527000</c:v>
                </c:pt>
                <c:pt idx="107">
                  <c:v>96527000</c:v>
                </c:pt>
                <c:pt idx="108">
                  <c:v>96527000</c:v>
                </c:pt>
                <c:pt idx="109">
                  <c:v>97526000</c:v>
                </c:pt>
                <c:pt idx="110">
                  <c:v>97605000</c:v>
                </c:pt>
                <c:pt idx="111">
                  <c:v>97699000</c:v>
                </c:pt>
                <c:pt idx="112">
                  <c:v>97973000</c:v>
                </c:pt>
                <c:pt idx="113">
                  <c:v>97973000</c:v>
                </c:pt>
                <c:pt idx="114">
                  <c:v>97973000</c:v>
                </c:pt>
                <c:pt idx="115">
                  <c:v>98700000</c:v>
                </c:pt>
                <c:pt idx="116">
                  <c:v>99209000</c:v>
                </c:pt>
                <c:pt idx="117">
                  <c:v>99764000</c:v>
                </c:pt>
                <c:pt idx="118">
                  <c:v>100312000</c:v>
                </c:pt>
                <c:pt idx="119">
                  <c:v>100736000</c:v>
                </c:pt>
                <c:pt idx="120">
                  <c:v>100736000</c:v>
                </c:pt>
                <c:pt idx="121">
                  <c:v>100736000</c:v>
                </c:pt>
                <c:pt idx="122">
                  <c:v>101246000</c:v>
                </c:pt>
                <c:pt idx="123">
                  <c:v>101372000</c:v>
                </c:pt>
                <c:pt idx="124">
                  <c:v>103061000</c:v>
                </c:pt>
                <c:pt idx="125">
                  <c:v>103478000</c:v>
                </c:pt>
                <c:pt idx="126">
                  <c:v>103842000</c:v>
                </c:pt>
                <c:pt idx="127">
                  <c:v>103842000</c:v>
                </c:pt>
                <c:pt idx="128">
                  <c:v>103842000</c:v>
                </c:pt>
                <c:pt idx="129">
                  <c:v>104775000</c:v>
                </c:pt>
                <c:pt idx="130">
                  <c:v>105670000</c:v>
                </c:pt>
                <c:pt idx="131">
                  <c:v>105984000</c:v>
                </c:pt>
                <c:pt idx="132">
                  <c:v>106410000</c:v>
                </c:pt>
                <c:pt idx="133">
                  <c:v>106777000</c:v>
                </c:pt>
                <c:pt idx="134">
                  <c:v>106777000</c:v>
                </c:pt>
                <c:pt idx="135">
                  <c:v>106777000</c:v>
                </c:pt>
                <c:pt idx="136">
                  <c:v>107600000</c:v>
                </c:pt>
                <c:pt idx="137">
                  <c:v>109012000</c:v>
                </c:pt>
                <c:pt idx="138">
                  <c:v>109445000</c:v>
                </c:pt>
                <c:pt idx="139">
                  <c:v>109812000</c:v>
                </c:pt>
                <c:pt idx="140">
                  <c:v>109812000</c:v>
                </c:pt>
                <c:pt idx="141">
                  <c:v>109812000</c:v>
                </c:pt>
                <c:pt idx="142">
                  <c:v>109812000</c:v>
                </c:pt>
                <c:pt idx="143">
                  <c:v>110400000</c:v>
                </c:pt>
                <c:pt idx="144">
                  <c:v>110968000</c:v>
                </c:pt>
                <c:pt idx="145">
                  <c:v>111304000</c:v>
                </c:pt>
                <c:pt idx="146">
                  <c:v>111826000</c:v>
                </c:pt>
                <c:pt idx="147">
                  <c:v>112465000</c:v>
                </c:pt>
                <c:pt idx="148">
                  <c:v>112465000</c:v>
                </c:pt>
                <c:pt idx="149">
                  <c:v>112465000</c:v>
                </c:pt>
                <c:pt idx="150">
                  <c:v>112465000</c:v>
                </c:pt>
                <c:pt idx="151">
                  <c:v>113800000</c:v>
                </c:pt>
                <c:pt idx="152">
                  <c:v>115572000</c:v>
                </c:pt>
                <c:pt idx="153">
                  <c:v>115969000</c:v>
                </c:pt>
                <c:pt idx="154">
                  <c:v>116348000</c:v>
                </c:pt>
                <c:pt idx="155">
                  <c:v>116348000</c:v>
                </c:pt>
                <c:pt idx="156">
                  <c:v>116348000</c:v>
                </c:pt>
                <c:pt idx="157">
                  <c:v>117800000</c:v>
                </c:pt>
                <c:pt idx="158">
                  <c:v>118124000</c:v>
                </c:pt>
                <c:pt idx="159">
                  <c:v>118253000</c:v>
                </c:pt>
                <c:pt idx="160">
                  <c:v>118600000</c:v>
                </c:pt>
                <c:pt idx="161">
                  <c:v>118998000</c:v>
                </c:pt>
                <c:pt idx="162">
                  <c:v>118998000</c:v>
                </c:pt>
                <c:pt idx="163">
                  <c:v>118998000</c:v>
                </c:pt>
                <c:pt idx="164">
                  <c:v>120300000</c:v>
                </c:pt>
                <c:pt idx="165">
                  <c:v>121459000</c:v>
                </c:pt>
                <c:pt idx="166">
                  <c:v>122380000</c:v>
                </c:pt>
                <c:pt idx="167">
                  <c:v>123008000</c:v>
                </c:pt>
                <c:pt idx="168">
                  <c:v>123706000</c:v>
                </c:pt>
                <c:pt idx="169">
                  <c:v>123706000</c:v>
                </c:pt>
                <c:pt idx="170">
                  <c:v>123706000</c:v>
                </c:pt>
                <c:pt idx="171">
                  <c:v>125509000</c:v>
                </c:pt>
                <c:pt idx="172">
                  <c:v>126155000</c:v>
                </c:pt>
                <c:pt idx="173">
                  <c:v>126738000</c:v>
                </c:pt>
                <c:pt idx="174">
                  <c:v>126738000</c:v>
                </c:pt>
                <c:pt idx="175">
                  <c:v>127384000</c:v>
                </c:pt>
                <c:pt idx="176">
                  <c:v>128433000</c:v>
                </c:pt>
                <c:pt idx="177">
                  <c:v>128433000</c:v>
                </c:pt>
                <c:pt idx="178">
                  <c:v>130445000</c:v>
                </c:pt>
                <c:pt idx="179">
                  <c:v>131101000</c:v>
                </c:pt>
                <c:pt idx="180">
                  <c:v>131693000</c:v>
                </c:pt>
                <c:pt idx="181">
                  <c:v>132154000</c:v>
                </c:pt>
                <c:pt idx="182" formatCode="#,##0">
                  <c:v>132705000</c:v>
                </c:pt>
                <c:pt idx="183" formatCode="#,##0">
                  <c:v>133276750</c:v>
                </c:pt>
                <c:pt idx="184" formatCode="#,##0">
                  <c:v>133848500</c:v>
                </c:pt>
                <c:pt idx="185" formatCode="#,##0">
                  <c:v>134420250</c:v>
                </c:pt>
                <c:pt idx="186" formatCode="#,##0">
                  <c:v>134992000</c:v>
                </c:pt>
                <c:pt idx="187" formatCode="#,##0">
                  <c:v>135244000</c:v>
                </c:pt>
                <c:pt idx="188" formatCode="#,##0">
                  <c:v>135697000</c:v>
                </c:pt>
                <c:pt idx="189" formatCode="#,##0">
                  <c:v>136172000</c:v>
                </c:pt>
                <c:pt idx="190" formatCode="#,##0">
                  <c:v>136971333</c:v>
                </c:pt>
                <c:pt idx="191" formatCode="#,##0">
                  <c:v>137770666</c:v>
                </c:pt>
                <c:pt idx="192" formatCode="#,##0">
                  <c:v>138570000</c:v>
                </c:pt>
                <c:pt idx="193" formatCode="#,##0">
                  <c:v>139258000</c:v>
                </c:pt>
                <c:pt idx="194" formatCode="#,##0">
                  <c:v>139968000</c:v>
                </c:pt>
                <c:pt idx="195" formatCode="#,##0">
                  <c:v>140492000</c:v>
                </c:pt>
                <c:pt idx="196" formatCode="#,##0">
                  <c:v>140977000</c:v>
                </c:pt>
                <c:pt idx="197" formatCode="#,##0">
                  <c:v>141583000</c:v>
                </c:pt>
                <c:pt idx="198" formatCode="#,##0">
                  <c:v>142189000</c:v>
                </c:pt>
                <c:pt idx="199" formatCode="#,##0">
                  <c:v>142795000</c:v>
                </c:pt>
                <c:pt idx="200" formatCode="#,##0">
                  <c:v>143401000</c:v>
                </c:pt>
                <c:pt idx="201" formatCode="#,##0">
                  <c:v>143971000</c:v>
                </c:pt>
                <c:pt idx="202" formatCode="#,##0">
                  <c:v>144308000</c:v>
                </c:pt>
                <c:pt idx="203" formatCode="#,##0">
                  <c:v>144610000</c:v>
                </c:pt>
                <c:pt idx="204" formatCode="#,##0">
                  <c:v>144845000</c:v>
                </c:pt>
                <c:pt idx="205" formatCode="#,##0">
                  <c:v>145080000</c:v>
                </c:pt>
                <c:pt idx="206" formatCode="#,##0">
                  <c:v>145315000</c:v>
                </c:pt>
                <c:pt idx="207" formatCode="#,##0">
                  <c:v>145726000</c:v>
                </c:pt>
                <c:pt idx="208" formatCode="#,##0">
                  <c:v>145913000</c:v>
                </c:pt>
                <c:pt idx="209" formatCode="#,##0">
                  <c:v>145842000</c:v>
                </c:pt>
                <c:pt idx="210" formatCode="#,##0">
                  <c:v>145909000</c:v>
                </c:pt>
                <c:pt idx="211" formatCode="#,##0">
                  <c:v>146134000</c:v>
                </c:pt>
                <c:pt idx="212" formatCode="#,##0">
                  <c:v>146359000</c:v>
                </c:pt>
                <c:pt idx="213" formatCode="#,##0">
                  <c:v>146584000</c:v>
                </c:pt>
                <c:pt idx="214" formatCode="#,##0">
                  <c:v>147210000</c:v>
                </c:pt>
                <c:pt idx="215" formatCode="#,##0">
                  <c:v>148142000</c:v>
                </c:pt>
                <c:pt idx="216" formatCode="#,##0">
                  <c:v>148555000</c:v>
                </c:pt>
                <c:pt idx="217" formatCode="#,##0">
                  <c:v>148961000</c:v>
                </c:pt>
                <c:pt idx="218" formatCode="#,##0">
                  <c:v>149202333</c:v>
                </c:pt>
                <c:pt idx="219" formatCode="#,##0">
                  <c:v>149443666</c:v>
                </c:pt>
                <c:pt idx="220" formatCode="#,##0">
                  <c:v>149685000</c:v>
                </c:pt>
                <c:pt idx="221" formatCode="#,##0">
                  <c:v>151336000</c:v>
                </c:pt>
                <c:pt idx="222" formatCode="#,##0">
                  <c:v>151956000</c:v>
                </c:pt>
                <c:pt idx="223" formatCode="#,##0">
                  <c:v>152557000</c:v>
                </c:pt>
                <c:pt idx="224" formatCode="#,##0">
                  <c:v>152886000</c:v>
                </c:pt>
                <c:pt idx="225" formatCode="#,##0">
                  <c:v>153564500</c:v>
                </c:pt>
                <c:pt idx="226" formatCode="#,##0">
                  <c:v>154243000</c:v>
                </c:pt>
                <c:pt idx="227" formatCode="#,##0">
                  <c:v>154921500</c:v>
                </c:pt>
                <c:pt idx="228" formatCode="#,##0">
                  <c:v>155600000</c:v>
                </c:pt>
                <c:pt idx="229" formatCode="#,##0">
                  <c:v>156050000</c:v>
                </c:pt>
                <c:pt idx="230" formatCode="#,##0">
                  <c:v>156400000</c:v>
                </c:pt>
                <c:pt idx="231" formatCode="#,##0">
                  <c:v>156800000</c:v>
                </c:pt>
                <c:pt idx="232" formatCode="#,##0">
                  <c:v>157393333</c:v>
                </c:pt>
                <c:pt idx="233" formatCode="#,##0">
                  <c:v>157986666</c:v>
                </c:pt>
                <c:pt idx="234" formatCode="#,##0">
                  <c:v>158580000</c:v>
                </c:pt>
                <c:pt idx="235" formatCode="#,##0">
                  <c:v>159527000</c:v>
                </c:pt>
                <c:pt idx="236" formatCode="#,##0">
                  <c:v>160300000</c:v>
                </c:pt>
                <c:pt idx="237" formatCode="#,##0">
                  <c:v>161047000</c:v>
                </c:pt>
                <c:pt idx="238" formatCode="#,##0">
                  <c:v>161390000</c:v>
                </c:pt>
                <c:pt idx="239" formatCode="#,##0">
                  <c:v>161878500</c:v>
                </c:pt>
                <c:pt idx="240" formatCode="#,##0">
                  <c:v>162367000</c:v>
                </c:pt>
                <c:pt idx="241" formatCode="#,##0">
                  <c:v>162855500</c:v>
                </c:pt>
                <c:pt idx="242" formatCode="#,##0">
                  <c:v>163344000</c:v>
                </c:pt>
                <c:pt idx="243" formatCode="#,##0">
                  <c:v>163766000</c:v>
                </c:pt>
                <c:pt idx="244" formatCode="#,##0">
                  <c:v>163552000</c:v>
                </c:pt>
                <c:pt idx="245" formatCode="#,##0">
                  <c:v>163819000</c:v>
                </c:pt>
                <c:pt idx="246" formatCode="#,##0">
                  <c:v>164393600</c:v>
                </c:pt>
                <c:pt idx="247" formatCode="#,##0">
                  <c:v>164968200</c:v>
                </c:pt>
                <c:pt idx="248" formatCode="#,##0">
                  <c:v>165542800</c:v>
                </c:pt>
                <c:pt idx="249" formatCode="#,##0">
                  <c:v>166117400</c:v>
                </c:pt>
                <c:pt idx="250" formatCode="#,##0">
                  <c:v>166692000</c:v>
                </c:pt>
                <c:pt idx="251" formatCode="#,##0">
                  <c:v>167181000</c:v>
                </c:pt>
                <c:pt idx="252" formatCode="#,##0">
                  <c:v>167327000</c:v>
                </c:pt>
                <c:pt idx="253" formatCode="#,##0">
                  <c:v>167722333</c:v>
                </c:pt>
                <c:pt idx="254" formatCode="#,##0">
                  <c:v>168117667</c:v>
                </c:pt>
                <c:pt idx="255" formatCode="#,##0">
                  <c:v>168513000</c:v>
                </c:pt>
                <c:pt idx="256" formatCode="#,##0">
                  <c:v>169036000</c:v>
                </c:pt>
                <c:pt idx="257" formatCode="#,##0">
                  <c:v>169437000</c:v>
                </c:pt>
                <c:pt idx="258" formatCode="#,##0">
                  <c:v>169921000</c:v>
                </c:pt>
                <c:pt idx="259" formatCode="#,##0">
                  <c:v>170107000</c:v>
                </c:pt>
                <c:pt idx="260" formatCode="#,##0">
                  <c:v>170452667</c:v>
                </c:pt>
                <c:pt idx="261" formatCode="#,##0">
                  <c:v>170798334</c:v>
                </c:pt>
                <c:pt idx="262" formatCode="#,##0">
                  <c:v>171144000</c:v>
                </c:pt>
                <c:pt idx="263" formatCode="#,##0">
                  <c:v>171733000</c:v>
                </c:pt>
                <c:pt idx="264" formatCode="#,##0">
                  <c:v>172280000</c:v>
                </c:pt>
                <c:pt idx="265" formatCode="#,##0">
                  <c:v>172253000</c:v>
                </c:pt>
                <c:pt idx="266" formatCode="#,##0">
                  <c:v>172517000</c:v>
                </c:pt>
                <c:pt idx="267" formatCode="#,##0">
                  <c:v>172517000</c:v>
                </c:pt>
                <c:pt idx="268" formatCode="#,##0">
                  <c:v>172517000</c:v>
                </c:pt>
                <c:pt idx="269" formatCode="#,##0">
                  <c:v>173425000</c:v>
                </c:pt>
                <c:pt idx="270" formatCode="#,##0">
                  <c:v>173876000</c:v>
                </c:pt>
                <c:pt idx="271" formatCode="#,##0">
                  <c:v>174371000</c:v>
                </c:pt>
                <c:pt idx="272" formatCode="#,##0">
                  <c:v>174651000</c:v>
                </c:pt>
                <c:pt idx="273" formatCode="#,##0">
                  <c:v>174909000</c:v>
                </c:pt>
                <c:pt idx="274" formatCode="#,##0">
                  <c:v>175339333</c:v>
                </c:pt>
                <c:pt idx="275" formatCode="#,##0">
                  <c:v>175769666</c:v>
                </c:pt>
                <c:pt idx="276" formatCode="#,##0">
                  <c:v>176200000</c:v>
                </c:pt>
                <c:pt idx="277" formatCode="#,##0">
                  <c:v>176900000</c:v>
                </c:pt>
                <c:pt idx="278" formatCode="#,##0">
                  <c:v>176868000</c:v>
                </c:pt>
                <c:pt idx="279" formatCode="#,##0">
                  <c:v>176943000</c:v>
                </c:pt>
                <c:pt idx="280" formatCode="#,##0">
                  <c:v>177241000</c:v>
                </c:pt>
                <c:pt idx="281" formatCode="#,##0">
                  <c:v>177241000</c:v>
                </c:pt>
                <c:pt idx="282" formatCode="#,##0">
                  <c:v>177241000</c:v>
                </c:pt>
                <c:pt idx="283" formatCode="#,##0">
                  <c:v>178855000</c:v>
                </c:pt>
                <c:pt idx="284" formatCode="#,##0">
                  <c:v>180089000</c:v>
                </c:pt>
                <c:pt idx="285" formatCode="#,##0">
                  <c:v>180849000</c:v>
                </c:pt>
                <c:pt idx="286" formatCode="#,##0">
                  <c:v>181731000</c:v>
                </c:pt>
                <c:pt idx="287" formatCode="#,##0">
                  <c:v>182468000</c:v>
                </c:pt>
                <c:pt idx="288" formatCode="#,##0">
                  <c:v>182951250</c:v>
                </c:pt>
                <c:pt idx="289" formatCode="#,##0">
                  <c:v>183434500</c:v>
                </c:pt>
                <c:pt idx="290" formatCode="#,##0">
                  <c:v>183917750</c:v>
                </c:pt>
                <c:pt idx="291" formatCode="#,##0">
                  <c:v>184401000</c:v>
                </c:pt>
                <c:pt idx="292" formatCode="#,##0">
                  <c:v>184564000</c:v>
                </c:pt>
                <c:pt idx="293" formatCode="#,##0">
                  <c:v>184807000</c:v>
                </c:pt>
                <c:pt idx="294" formatCode="#,##0">
                  <c:v>184893000</c:v>
                </c:pt>
                <c:pt idx="295" formatCode="#,##0">
                  <c:v>184963666</c:v>
                </c:pt>
                <c:pt idx="296" formatCode="#,##0">
                  <c:v>185034332</c:v>
                </c:pt>
                <c:pt idx="297" formatCode="#,##0">
                  <c:v>185105000</c:v>
                </c:pt>
                <c:pt idx="298" formatCode="#,##0">
                  <c:v>185105000</c:v>
                </c:pt>
                <c:pt idx="299" formatCode="#,##0">
                  <c:v>185203000</c:v>
                </c:pt>
                <c:pt idx="300" formatCode="#,##0">
                  <c:v>185535000</c:v>
                </c:pt>
                <c:pt idx="301" formatCode="#,##0">
                  <c:v>185535000</c:v>
                </c:pt>
                <c:pt idx="302" formatCode="#,##0">
                  <c:v>186276000</c:v>
                </c:pt>
                <c:pt idx="303" formatCode="#,##0">
                  <c:v>186755000</c:v>
                </c:pt>
                <c:pt idx="304" formatCode="#,##0">
                  <c:v>187239000</c:v>
                </c:pt>
                <c:pt idx="305" formatCode="#,##0">
                  <c:v>188239000</c:v>
                </c:pt>
                <c:pt idx="306" formatCode="#,##0">
                  <c:v>188400000</c:v>
                </c:pt>
                <c:pt idx="307" formatCode="#,##0">
                  <c:v>193900000</c:v>
                </c:pt>
                <c:pt idx="308" formatCode="#,##0">
                  <c:v>193615000</c:v>
                </c:pt>
                <c:pt idx="309" formatCode="#,##0">
                  <c:v>193658000</c:v>
                </c:pt>
                <c:pt idx="310" formatCode="#,##0">
                  <c:v>193571000</c:v>
                </c:pt>
                <c:pt idx="311" formatCode="#,##0">
                  <c:v>193684000</c:v>
                </c:pt>
                <c:pt idx="312" formatCode="#,##0">
                  <c:v>194192000</c:v>
                </c:pt>
                <c:pt idx="313" formatCode="#,##0">
                  <c:v>194535000</c:v>
                </c:pt>
                <c:pt idx="314" formatCode="#,##0">
                  <c:v>195131000</c:v>
                </c:pt>
                <c:pt idx="315" formatCode="#,##0">
                  <c:v>195371000</c:v>
                </c:pt>
                <c:pt idx="316" formatCode="#,##0">
                  <c:v>195320000</c:v>
                </c:pt>
                <c:pt idx="317" formatCode="#,##0">
                  <c:v>195735000</c:v>
                </c:pt>
                <c:pt idx="318" formatCode="#,##0">
                  <c:v>195320000</c:v>
                </c:pt>
                <c:pt idx="319" formatCode="#,##0">
                  <c:v>196063000</c:v>
                </c:pt>
                <c:pt idx="320" formatCode="#,##0">
                  <c:v>195963000</c:v>
                </c:pt>
                <c:pt idx="321" formatCode="#,##0">
                  <c:v>195703000</c:v>
                </c:pt>
                <c:pt idx="322" formatCode="#,##0">
                  <c:v>195494000</c:v>
                </c:pt>
                <c:pt idx="323" formatCode="#,##0">
                  <c:v>202300000</c:v>
                </c:pt>
                <c:pt idx="324" formatCode="#,##0">
                  <c:v>196029000</c:v>
                </c:pt>
                <c:pt idx="325" formatCode="#,##0">
                  <c:v>196208800</c:v>
                </c:pt>
                <c:pt idx="326" formatCode="#,##0">
                  <c:v>196461000</c:v>
                </c:pt>
                <c:pt idx="327" formatCode="#,##0">
                  <c:v>196810000</c:v>
                </c:pt>
                <c:pt idx="328" formatCode="#,##0">
                  <c:v>197151000</c:v>
                </c:pt>
                <c:pt idx="329" formatCode="#,##0">
                  <c:v>197168000</c:v>
                </c:pt>
                <c:pt idx="330" formatCode="#,##0">
                  <c:v>197243000</c:v>
                </c:pt>
                <c:pt idx="331" formatCode="#,##0">
                  <c:v>197132000</c:v>
                </c:pt>
                <c:pt idx="332" formatCode="#,##0">
                  <c:v>196982000</c:v>
                </c:pt>
                <c:pt idx="333" formatCode="#,##0">
                  <c:v>196714000</c:v>
                </c:pt>
                <c:pt idx="334" formatCode="#,##0">
                  <c:v>195868000</c:v>
                </c:pt>
                <c:pt idx="335" formatCode="#,##0">
                  <c:v>194628000</c:v>
                </c:pt>
                <c:pt idx="336" formatCode="#,##0">
                  <c:v>193897000</c:v>
                </c:pt>
                <c:pt idx="337" formatCode="#,##0">
                  <c:v>193476000</c:v>
                </c:pt>
                <c:pt idx="338" formatCode="#,##0">
                  <c:v>193540000</c:v>
                </c:pt>
                <c:pt idx="339" formatCode="#,##0">
                  <c:v>193540000</c:v>
                </c:pt>
                <c:pt idx="340" formatCode="#,##0">
                  <c:v>193230000</c:v>
                </c:pt>
                <c:pt idx="341" formatCode="#,##0">
                  <c:v>192389000</c:v>
                </c:pt>
                <c:pt idx="342" formatCode="#,##0">
                  <c:v>191546000</c:v>
                </c:pt>
                <c:pt idx="343" formatCode="#,##0">
                  <c:v>190844000</c:v>
                </c:pt>
                <c:pt idx="344" formatCode="#,##0">
                  <c:v>190480000</c:v>
                </c:pt>
                <c:pt idx="345" formatCode="#,##0">
                  <c:v>189990000</c:v>
                </c:pt>
                <c:pt idx="346" formatCode="#,##0">
                  <c:v>189280000</c:v>
                </c:pt>
                <c:pt idx="347" formatCode="#,##0">
                  <c:v>189363000</c:v>
                </c:pt>
                <c:pt idx="348" formatCode="#,##0">
                  <c:v>188822000</c:v>
                </c:pt>
                <c:pt idx="349" formatCode="#,##0">
                  <c:v>187981000</c:v>
                </c:pt>
                <c:pt idx="350" formatCode="#,##0">
                  <c:v>186682000</c:v>
                </c:pt>
                <c:pt idx="351" formatCode="#,##0">
                  <c:v>184876000</c:v>
                </c:pt>
                <c:pt idx="352" formatCode="#,##0">
                  <c:v>183522000</c:v>
                </c:pt>
                <c:pt idx="353" formatCode="#,##0">
                  <c:v>182167800</c:v>
                </c:pt>
                <c:pt idx="354" formatCode="#,##0">
                  <c:v>179788000</c:v>
                </c:pt>
                <c:pt idx="355" formatCode="#,##0">
                  <c:v>177477000</c:v>
                </c:pt>
                <c:pt idx="356" formatCode="#,##0">
                  <c:v>174630000</c:v>
                </c:pt>
                <c:pt idx="357" formatCode="#,##0">
                  <c:v>172194400</c:v>
                </c:pt>
                <c:pt idx="358" formatCode="#,##0">
                  <c:v>170529600</c:v>
                </c:pt>
                <c:pt idx="359" formatCode="#,##0">
                  <c:v>168996300</c:v>
                </c:pt>
                <c:pt idx="360" formatCode="#,##0">
                  <c:v>168030700</c:v>
                </c:pt>
                <c:pt idx="361" formatCode="#,##0">
                  <c:v>166137000</c:v>
                </c:pt>
                <c:pt idx="362" formatCode="#,##0">
                  <c:v>164397000</c:v>
                </c:pt>
                <c:pt idx="363" formatCode="#,##0">
                  <c:v>163110000</c:v>
                </c:pt>
                <c:pt idx="364" formatCode="#,##0">
                  <c:v>162169000</c:v>
                </c:pt>
                <c:pt idx="365">
                  <c:v>219010000</c:v>
                </c:pt>
              </c:numCache>
            </c:numRef>
          </c:val>
          <c:smooth val="1"/>
          <c:extLst>
            <c:ext xmlns:c16="http://schemas.microsoft.com/office/drawing/2014/chart" uri="{C3380CC4-5D6E-409C-BE32-E72D297353CC}">
              <c16:uniqueId val="{00000000-4A93-4632-B971-BA902D1D36E4}"/>
            </c:ext>
          </c:extLst>
        </c:ser>
        <c:ser>
          <c:idx val="1"/>
          <c:order val="1"/>
          <c:tx>
            <c:v>2000</c:v>
          </c:tx>
          <c:spPr>
            <a:ln w="38100">
              <a:solidFill>
                <a:srgbClr val="FF00FF"/>
              </a:solidFill>
              <a:prstDash val="solid"/>
            </a:ln>
          </c:spPr>
          <c:marker>
            <c:symbol val="square"/>
            <c:size val="4"/>
            <c:spPr>
              <a:noFill/>
              <a:ln w="6350">
                <a:noFill/>
              </a:ln>
            </c:spPr>
          </c:marker>
          <c:val>
            <c:numRef>
              <c:f>ANRHistorical!$M$4:$M$369</c:f>
              <c:numCache>
                <c:formatCode>_(* #,##0_);_(* \(#,##0\);_(* "-"??_);_(@_)</c:formatCode>
                <c:ptCount val="366"/>
                <c:pt idx="0">
                  <c:v>161310000</c:v>
                </c:pt>
                <c:pt idx="1">
                  <c:v>160863000</c:v>
                </c:pt>
                <c:pt idx="2">
                  <c:v>159900000</c:v>
                </c:pt>
                <c:pt idx="3">
                  <c:v>158700000</c:v>
                </c:pt>
                <c:pt idx="4">
                  <c:v>160023000</c:v>
                </c:pt>
                <c:pt idx="5">
                  <c:v>158918000</c:v>
                </c:pt>
                <c:pt idx="6">
                  <c:v>157421000</c:v>
                </c:pt>
                <c:pt idx="7">
                  <c:v>156137000</c:v>
                </c:pt>
                <c:pt idx="8">
                  <c:v>155437000</c:v>
                </c:pt>
                <c:pt idx="9">
                  <c:v>154300000</c:v>
                </c:pt>
                <c:pt idx="10">
                  <c:v>153625000</c:v>
                </c:pt>
                <c:pt idx="11">
                  <c:v>152910000</c:v>
                </c:pt>
                <c:pt idx="12">
                  <c:v>152191000</c:v>
                </c:pt>
                <c:pt idx="13">
                  <c:v>150700000</c:v>
                </c:pt>
                <c:pt idx="14">
                  <c:v>149143000</c:v>
                </c:pt>
                <c:pt idx="15">
                  <c:v>147097000</c:v>
                </c:pt>
                <c:pt idx="16">
                  <c:v>147144000</c:v>
                </c:pt>
                <c:pt idx="17">
                  <c:v>145460000</c:v>
                </c:pt>
                <c:pt idx="18">
                  <c:v>143766000</c:v>
                </c:pt>
                <c:pt idx="19">
                  <c:v>142348000</c:v>
                </c:pt>
                <c:pt idx="20">
                  <c:v>140726000</c:v>
                </c:pt>
                <c:pt idx="21">
                  <c:v>138773000</c:v>
                </c:pt>
                <c:pt idx="22">
                  <c:v>136620000</c:v>
                </c:pt>
                <c:pt idx="23">
                  <c:v>135308000</c:v>
                </c:pt>
                <c:pt idx="24">
                  <c:v>133298000</c:v>
                </c:pt>
                <c:pt idx="25">
                  <c:v>131359000</c:v>
                </c:pt>
                <c:pt idx="26">
                  <c:v>129728000</c:v>
                </c:pt>
                <c:pt idx="27">
                  <c:v>127752000</c:v>
                </c:pt>
                <c:pt idx="28">
                  <c:v>125823000</c:v>
                </c:pt>
                <c:pt idx="29">
                  <c:v>124084300</c:v>
                </c:pt>
                <c:pt idx="30">
                  <c:v>124085000</c:v>
                </c:pt>
                <c:pt idx="31">
                  <c:v>121306000</c:v>
                </c:pt>
                <c:pt idx="32">
                  <c:v>119647000</c:v>
                </c:pt>
                <c:pt idx="33">
                  <c:v>117820000</c:v>
                </c:pt>
                <c:pt idx="34">
                  <c:v>116020000</c:v>
                </c:pt>
                <c:pt idx="35">
                  <c:v>114644000</c:v>
                </c:pt>
                <c:pt idx="36">
                  <c:v>112918000</c:v>
                </c:pt>
                <c:pt idx="37">
                  <c:v>111319000</c:v>
                </c:pt>
                <c:pt idx="38">
                  <c:v>110017000</c:v>
                </c:pt>
                <c:pt idx="39">
                  <c:v>108284000</c:v>
                </c:pt>
                <c:pt idx="40">
                  <c:v>106566000</c:v>
                </c:pt>
                <c:pt idx="41">
                  <c:v>105523000</c:v>
                </c:pt>
                <c:pt idx="42">
                  <c:v>104388000</c:v>
                </c:pt>
                <c:pt idx="43">
                  <c:v>102543000</c:v>
                </c:pt>
                <c:pt idx="44">
                  <c:v>101012000</c:v>
                </c:pt>
                <c:pt idx="45">
                  <c:v>99859000</c:v>
                </c:pt>
                <c:pt idx="46">
                  <c:v>98257000</c:v>
                </c:pt>
                <c:pt idx="47">
                  <c:v>96489000</c:v>
                </c:pt>
                <c:pt idx="48">
                  <c:v>95011000</c:v>
                </c:pt>
                <c:pt idx="49">
                  <c:v>93347000</c:v>
                </c:pt>
                <c:pt idx="50">
                  <c:v>92058000</c:v>
                </c:pt>
                <c:pt idx="51">
                  <c:v>90710000</c:v>
                </c:pt>
                <c:pt idx="52">
                  <c:v>89465000</c:v>
                </c:pt>
                <c:pt idx="53">
                  <c:v>88524000</c:v>
                </c:pt>
                <c:pt idx="54">
                  <c:v>88324000</c:v>
                </c:pt>
                <c:pt idx="55">
                  <c:v>88218000</c:v>
                </c:pt>
                <c:pt idx="56">
                  <c:v>88012000</c:v>
                </c:pt>
                <c:pt idx="57">
                  <c:v>87808000</c:v>
                </c:pt>
                <c:pt idx="58">
                  <c:v>87349000</c:v>
                </c:pt>
                <c:pt idx="59">
                  <c:v>88197000</c:v>
                </c:pt>
                <c:pt idx="60">
                  <c:v>87491000</c:v>
                </c:pt>
                <c:pt idx="61">
                  <c:v>87061000</c:v>
                </c:pt>
                <c:pt idx="62">
                  <c:v>86222000</c:v>
                </c:pt>
                <c:pt idx="63">
                  <c:v>85212000</c:v>
                </c:pt>
                <c:pt idx="64">
                  <c:v>84518000</c:v>
                </c:pt>
                <c:pt idx="65">
                  <c:v>84155000</c:v>
                </c:pt>
                <c:pt idx="66">
                  <c:v>83756000</c:v>
                </c:pt>
                <c:pt idx="67">
                  <c:v>83625000</c:v>
                </c:pt>
                <c:pt idx="68">
                  <c:v>83521000</c:v>
                </c:pt>
                <c:pt idx="69">
                  <c:v>83669000</c:v>
                </c:pt>
                <c:pt idx="70">
                  <c:v>82736000</c:v>
                </c:pt>
                <c:pt idx="71">
                  <c:v>81727000</c:v>
                </c:pt>
                <c:pt idx="72">
                  <c:v>81727000</c:v>
                </c:pt>
                <c:pt idx="73">
                  <c:v>80894000</c:v>
                </c:pt>
                <c:pt idx="74">
                  <c:v>78423000</c:v>
                </c:pt>
                <c:pt idx="75">
                  <c:v>77959000</c:v>
                </c:pt>
                <c:pt idx="76">
                  <c:v>77959000</c:v>
                </c:pt>
                <c:pt idx="77">
                  <c:v>77959000</c:v>
                </c:pt>
                <c:pt idx="78">
                  <c:v>75084000</c:v>
                </c:pt>
                <c:pt idx="79">
                  <c:v>74421000</c:v>
                </c:pt>
                <c:pt idx="80">
                  <c:v>73725000</c:v>
                </c:pt>
                <c:pt idx="81">
                  <c:v>73352000</c:v>
                </c:pt>
                <c:pt idx="82">
                  <c:v>72778000</c:v>
                </c:pt>
                <c:pt idx="83">
                  <c:v>72429000</c:v>
                </c:pt>
                <c:pt idx="84">
                  <c:v>72250000</c:v>
                </c:pt>
                <c:pt idx="85">
                  <c:v>72127000</c:v>
                </c:pt>
                <c:pt idx="86">
                  <c:v>71861000</c:v>
                </c:pt>
                <c:pt idx="87">
                  <c:v>72230000</c:v>
                </c:pt>
                <c:pt idx="88">
                  <c:v>71661000</c:v>
                </c:pt>
                <c:pt idx="89">
                  <c:v>70695000</c:v>
                </c:pt>
                <c:pt idx="90">
                  <c:v>69893000</c:v>
                </c:pt>
                <c:pt idx="91">
                  <c:v>69415000</c:v>
                </c:pt>
                <c:pt idx="92">
                  <c:v>69263000</c:v>
                </c:pt>
                <c:pt idx="93">
                  <c:v>69476000</c:v>
                </c:pt>
                <c:pt idx="94">
                  <c:v>69474000</c:v>
                </c:pt>
                <c:pt idx="95">
                  <c:v>70128000</c:v>
                </c:pt>
                <c:pt idx="96">
                  <c:v>69585000</c:v>
                </c:pt>
                <c:pt idx="97">
                  <c:v>69398000</c:v>
                </c:pt>
                <c:pt idx="98">
                  <c:v>69434000</c:v>
                </c:pt>
                <c:pt idx="99">
                  <c:v>69101000</c:v>
                </c:pt>
                <c:pt idx="100">
                  <c:v>68867000</c:v>
                </c:pt>
                <c:pt idx="101">
                  <c:v>68698000</c:v>
                </c:pt>
                <c:pt idx="102">
                  <c:v>68227000</c:v>
                </c:pt>
                <c:pt idx="103">
                  <c:v>67555000</c:v>
                </c:pt>
                <c:pt idx="104">
                  <c:v>67245000</c:v>
                </c:pt>
                <c:pt idx="105">
                  <c:v>67237000</c:v>
                </c:pt>
                <c:pt idx="106">
                  <c:v>67395000</c:v>
                </c:pt>
                <c:pt idx="107">
                  <c:v>67717000</c:v>
                </c:pt>
                <c:pt idx="108">
                  <c:v>67910000</c:v>
                </c:pt>
                <c:pt idx="109">
                  <c:v>67581000</c:v>
                </c:pt>
                <c:pt idx="110">
                  <c:v>67514000</c:v>
                </c:pt>
                <c:pt idx="111">
                  <c:v>67518000</c:v>
                </c:pt>
                <c:pt idx="112">
                  <c:v>67743000</c:v>
                </c:pt>
                <c:pt idx="113">
                  <c:v>67805000</c:v>
                </c:pt>
                <c:pt idx="114">
                  <c:v>68249000</c:v>
                </c:pt>
                <c:pt idx="115">
                  <c:v>68249000</c:v>
                </c:pt>
                <c:pt idx="116">
                  <c:v>68694000</c:v>
                </c:pt>
                <c:pt idx="117">
                  <c:v>69834000</c:v>
                </c:pt>
                <c:pt idx="118">
                  <c:v>70320000</c:v>
                </c:pt>
                <c:pt idx="119">
                  <c:v>70962000</c:v>
                </c:pt>
                <c:pt idx="120">
                  <c:v>71522000</c:v>
                </c:pt>
                <c:pt idx="121">
                  <c:v>72082000</c:v>
                </c:pt>
                <c:pt idx="122">
                  <c:v>72916000</c:v>
                </c:pt>
                <c:pt idx="123">
                  <c:v>73315000</c:v>
                </c:pt>
                <c:pt idx="124">
                  <c:v>73865000</c:v>
                </c:pt>
                <c:pt idx="125">
                  <c:v>74435000</c:v>
                </c:pt>
                <c:pt idx="126">
                  <c:v>75054000</c:v>
                </c:pt>
                <c:pt idx="127">
                  <c:v>75631200</c:v>
                </c:pt>
                <c:pt idx="128">
                  <c:v>76206000</c:v>
                </c:pt>
                <c:pt idx="129">
                  <c:v>76885000</c:v>
                </c:pt>
                <c:pt idx="130">
                  <c:v>77232000</c:v>
                </c:pt>
                <c:pt idx="131">
                  <c:v>77438000</c:v>
                </c:pt>
                <c:pt idx="132">
                  <c:v>77869000</c:v>
                </c:pt>
                <c:pt idx="133">
                  <c:v>78355000</c:v>
                </c:pt>
                <c:pt idx="134">
                  <c:v>78821000</c:v>
                </c:pt>
                <c:pt idx="135">
                  <c:v>79176000</c:v>
                </c:pt>
                <c:pt idx="136">
                  <c:v>79770000</c:v>
                </c:pt>
                <c:pt idx="137">
                  <c:v>79959000</c:v>
                </c:pt>
                <c:pt idx="138">
                  <c:v>80330000</c:v>
                </c:pt>
                <c:pt idx="139">
                  <c:v>80823000</c:v>
                </c:pt>
                <c:pt idx="140">
                  <c:v>81291000</c:v>
                </c:pt>
                <c:pt idx="141">
                  <c:v>81867000</c:v>
                </c:pt>
                <c:pt idx="142">
                  <c:v>82083000</c:v>
                </c:pt>
                <c:pt idx="143">
                  <c:v>82825000</c:v>
                </c:pt>
                <c:pt idx="144">
                  <c:v>83428000</c:v>
                </c:pt>
                <c:pt idx="145">
                  <c:v>84030000</c:v>
                </c:pt>
                <c:pt idx="146">
                  <c:v>84665000</c:v>
                </c:pt>
                <c:pt idx="147">
                  <c:v>85328000</c:v>
                </c:pt>
                <c:pt idx="148">
                  <c:v>85901000</c:v>
                </c:pt>
                <c:pt idx="149">
                  <c:v>86530000</c:v>
                </c:pt>
                <c:pt idx="150">
                  <c:v>87096000</c:v>
                </c:pt>
                <c:pt idx="151">
                  <c:v>88014000</c:v>
                </c:pt>
                <c:pt idx="152">
                  <c:v>88714000</c:v>
                </c:pt>
                <c:pt idx="153">
                  <c:v>89327000</c:v>
                </c:pt>
                <c:pt idx="154">
                  <c:v>89888300</c:v>
                </c:pt>
                <c:pt idx="155">
                  <c:v>90448900</c:v>
                </c:pt>
                <c:pt idx="156">
                  <c:v>90900000</c:v>
                </c:pt>
                <c:pt idx="157">
                  <c:v>91869000</c:v>
                </c:pt>
                <c:pt idx="158">
                  <c:v>92401000</c:v>
                </c:pt>
                <c:pt idx="159">
                  <c:v>92980000</c:v>
                </c:pt>
                <c:pt idx="160">
                  <c:v>93542000</c:v>
                </c:pt>
                <c:pt idx="161">
                  <c:v>93542000</c:v>
                </c:pt>
                <c:pt idx="162">
                  <c:v>94675000</c:v>
                </c:pt>
                <c:pt idx="163">
                  <c:v>95281000</c:v>
                </c:pt>
                <c:pt idx="164">
                  <c:v>96238000</c:v>
                </c:pt>
                <c:pt idx="165">
                  <c:v>96851000</c:v>
                </c:pt>
                <c:pt idx="166">
                  <c:v>97394000</c:v>
                </c:pt>
                <c:pt idx="167">
                  <c:v>97950000</c:v>
                </c:pt>
                <c:pt idx="168">
                  <c:v>98512000</c:v>
                </c:pt>
                <c:pt idx="169">
                  <c:v>99020000</c:v>
                </c:pt>
                <c:pt idx="170">
                  <c:v>99610000</c:v>
                </c:pt>
                <c:pt idx="171">
                  <c:v>100376000</c:v>
                </c:pt>
                <c:pt idx="172">
                  <c:v>101134000</c:v>
                </c:pt>
                <c:pt idx="173">
                  <c:v>101885000</c:v>
                </c:pt>
                <c:pt idx="174">
                  <c:v>102628000</c:v>
                </c:pt>
                <c:pt idx="175">
                  <c:v>103085000</c:v>
                </c:pt>
                <c:pt idx="176">
                  <c:v>103548300</c:v>
                </c:pt>
                <c:pt idx="177">
                  <c:v>104146000</c:v>
                </c:pt>
                <c:pt idx="178">
                  <c:v>104436000</c:v>
                </c:pt>
                <c:pt idx="179">
                  <c:v>104878000</c:v>
                </c:pt>
                <c:pt idx="180">
                  <c:v>105285000</c:v>
                </c:pt>
                <c:pt idx="181">
                  <c:v>105770000</c:v>
                </c:pt>
                <c:pt idx="182">
                  <c:v>106290000</c:v>
                </c:pt>
                <c:pt idx="183">
                  <c:v>106884800</c:v>
                </c:pt>
                <c:pt idx="184">
                  <c:v>107072000</c:v>
                </c:pt>
                <c:pt idx="185">
                  <c:v>108903000</c:v>
                </c:pt>
                <c:pt idx="186">
                  <c:v>109675000</c:v>
                </c:pt>
                <c:pt idx="187">
                  <c:v>110846000</c:v>
                </c:pt>
                <c:pt idx="188">
                  <c:v>111630000</c:v>
                </c:pt>
                <c:pt idx="189">
                  <c:v>112365000</c:v>
                </c:pt>
                <c:pt idx="190">
                  <c:v>112365000</c:v>
                </c:pt>
                <c:pt idx="191">
                  <c:v>113443000</c:v>
                </c:pt>
                <c:pt idx="192">
                  <c:v>114773000</c:v>
                </c:pt>
                <c:pt idx="193">
                  <c:v>115264000</c:v>
                </c:pt>
                <c:pt idx="194">
                  <c:v>115689000</c:v>
                </c:pt>
                <c:pt idx="195">
                  <c:v>116229000</c:v>
                </c:pt>
                <c:pt idx="196">
                  <c:v>116715000</c:v>
                </c:pt>
                <c:pt idx="197">
                  <c:v>117176000</c:v>
                </c:pt>
                <c:pt idx="198">
                  <c:v>117716000</c:v>
                </c:pt>
                <c:pt idx="199">
                  <c:v>118901000</c:v>
                </c:pt>
                <c:pt idx="200">
                  <c:v>119490000</c:v>
                </c:pt>
                <c:pt idx="201">
                  <c:v>120449000</c:v>
                </c:pt>
                <c:pt idx="202">
                  <c:v>121054000</c:v>
                </c:pt>
                <c:pt idx="203">
                  <c:v>121421000</c:v>
                </c:pt>
                <c:pt idx="204">
                  <c:v>121964800</c:v>
                </c:pt>
                <c:pt idx="205">
                  <c:v>122544000</c:v>
                </c:pt>
                <c:pt idx="206">
                  <c:v>123188000</c:v>
                </c:pt>
                <c:pt idx="207">
                  <c:v>123761000</c:v>
                </c:pt>
                <c:pt idx="208">
                  <c:v>124287000</c:v>
                </c:pt>
                <c:pt idx="209">
                  <c:v>124867000</c:v>
                </c:pt>
                <c:pt idx="210">
                  <c:v>125403000</c:v>
                </c:pt>
                <c:pt idx="211">
                  <c:v>125840000</c:v>
                </c:pt>
                <c:pt idx="212">
                  <c:v>126460000</c:v>
                </c:pt>
                <c:pt idx="213">
                  <c:v>126922000</c:v>
                </c:pt>
                <c:pt idx="214">
                  <c:v>127724000</c:v>
                </c:pt>
                <c:pt idx="215">
                  <c:v>128256000</c:v>
                </c:pt>
                <c:pt idx="216">
                  <c:v>128690000</c:v>
                </c:pt>
                <c:pt idx="217">
                  <c:v>129317000</c:v>
                </c:pt>
                <c:pt idx="218">
                  <c:v>129924000</c:v>
                </c:pt>
                <c:pt idx="219">
                  <c:v>130613000</c:v>
                </c:pt>
                <c:pt idx="220">
                  <c:v>131666000</c:v>
                </c:pt>
                <c:pt idx="221">
                  <c:v>132166000</c:v>
                </c:pt>
                <c:pt idx="222">
                  <c:v>132193000</c:v>
                </c:pt>
                <c:pt idx="223">
                  <c:v>132339000</c:v>
                </c:pt>
                <c:pt idx="224">
                  <c:v>132618000</c:v>
                </c:pt>
                <c:pt idx="225">
                  <c:v>133102000</c:v>
                </c:pt>
                <c:pt idx="226">
                  <c:v>133738000</c:v>
                </c:pt>
                <c:pt idx="227">
                  <c:v>134502000</c:v>
                </c:pt>
                <c:pt idx="228">
                  <c:v>134959000</c:v>
                </c:pt>
                <c:pt idx="229">
                  <c:v>135276000</c:v>
                </c:pt>
                <c:pt idx="230">
                  <c:v>135893000</c:v>
                </c:pt>
                <c:pt idx="231">
                  <c:v>136559000</c:v>
                </c:pt>
                <c:pt idx="232">
                  <c:v>137225000</c:v>
                </c:pt>
                <c:pt idx="233">
                  <c:v>138000000</c:v>
                </c:pt>
                <c:pt idx="234">
                  <c:v>138800000</c:v>
                </c:pt>
                <c:pt idx="235">
                  <c:v>139500000</c:v>
                </c:pt>
                <c:pt idx="236">
                  <c:v>139984000</c:v>
                </c:pt>
                <c:pt idx="237">
                  <c:v>140560000</c:v>
                </c:pt>
                <c:pt idx="238">
                  <c:v>140780000</c:v>
                </c:pt>
                <c:pt idx="239">
                  <c:v>141133000</c:v>
                </c:pt>
                <c:pt idx="240">
                  <c:v>141666000</c:v>
                </c:pt>
                <c:pt idx="241">
                  <c:v>142114000</c:v>
                </c:pt>
                <c:pt idx="242">
                  <c:v>142465000</c:v>
                </c:pt>
                <c:pt idx="243">
                  <c:v>142763000</c:v>
                </c:pt>
                <c:pt idx="244">
                  <c:v>143266000</c:v>
                </c:pt>
                <c:pt idx="245">
                  <c:v>143359000</c:v>
                </c:pt>
                <c:pt idx="246">
                  <c:v>143838000</c:v>
                </c:pt>
                <c:pt idx="247">
                  <c:v>144329000</c:v>
                </c:pt>
                <c:pt idx="248">
                  <c:v>144889000</c:v>
                </c:pt>
                <c:pt idx="249">
                  <c:v>145454000</c:v>
                </c:pt>
                <c:pt idx="250">
                  <c:v>146065000</c:v>
                </c:pt>
                <c:pt idx="251">
                  <c:v>146302000</c:v>
                </c:pt>
                <c:pt idx="252">
                  <c:v>147275000</c:v>
                </c:pt>
                <c:pt idx="253">
                  <c:v>147876000</c:v>
                </c:pt>
                <c:pt idx="254">
                  <c:v>148476000</c:v>
                </c:pt>
                <c:pt idx="255">
                  <c:v>148870000</c:v>
                </c:pt>
                <c:pt idx="256">
                  <c:v>149437000</c:v>
                </c:pt>
                <c:pt idx="257">
                  <c:v>149892000</c:v>
                </c:pt>
                <c:pt idx="258">
                  <c:v>150345000</c:v>
                </c:pt>
                <c:pt idx="259">
                  <c:v>151075000</c:v>
                </c:pt>
                <c:pt idx="260">
                  <c:v>151324400</c:v>
                </c:pt>
                <c:pt idx="261">
                  <c:v>152061000</c:v>
                </c:pt>
                <c:pt idx="262">
                  <c:v>152523000</c:v>
                </c:pt>
                <c:pt idx="263">
                  <c:v>153219000</c:v>
                </c:pt>
                <c:pt idx="264">
                  <c:v>153824000</c:v>
                </c:pt>
                <c:pt idx="265">
                  <c:v>154326000</c:v>
                </c:pt>
                <c:pt idx="266">
                  <c:v>154968000</c:v>
                </c:pt>
                <c:pt idx="267">
                  <c:v>155622000</c:v>
                </c:pt>
                <c:pt idx="268">
                  <c:v>156165000</c:v>
                </c:pt>
                <c:pt idx="269">
                  <c:v>156733000</c:v>
                </c:pt>
                <c:pt idx="270">
                  <c:v>156711000</c:v>
                </c:pt>
                <c:pt idx="271">
                  <c:v>156837000</c:v>
                </c:pt>
                <c:pt idx="272">
                  <c:v>156775000</c:v>
                </c:pt>
                <c:pt idx="273">
                  <c:v>157181000</c:v>
                </c:pt>
                <c:pt idx="274">
                  <c:v>157618200</c:v>
                </c:pt>
                <c:pt idx="275">
                  <c:v>158121000</c:v>
                </c:pt>
                <c:pt idx="276">
                  <c:v>158564000</c:v>
                </c:pt>
                <c:pt idx="277">
                  <c:v>160353000</c:v>
                </c:pt>
                <c:pt idx="278">
                  <c:v>161290000</c:v>
                </c:pt>
                <c:pt idx="279">
                  <c:v>162075000</c:v>
                </c:pt>
                <c:pt idx="280">
                  <c:v>162840000</c:v>
                </c:pt>
                <c:pt idx="281">
                  <c:v>162840000</c:v>
                </c:pt>
                <c:pt idx="282">
                  <c:v>163473000</c:v>
                </c:pt>
                <c:pt idx="283">
                  <c:v>163974000</c:v>
                </c:pt>
                <c:pt idx="284">
                  <c:v>164380000</c:v>
                </c:pt>
                <c:pt idx="285">
                  <c:v>164890000</c:v>
                </c:pt>
                <c:pt idx="286">
                  <c:v>165349000</c:v>
                </c:pt>
                <c:pt idx="287">
                  <c:v>166085000</c:v>
                </c:pt>
                <c:pt idx="288">
                  <c:v>166650400</c:v>
                </c:pt>
                <c:pt idx="289">
                  <c:v>167665000</c:v>
                </c:pt>
                <c:pt idx="290">
                  <c:v>168650000</c:v>
                </c:pt>
                <c:pt idx="291">
                  <c:v>169657000</c:v>
                </c:pt>
                <c:pt idx="292">
                  <c:v>170440000</c:v>
                </c:pt>
                <c:pt idx="293">
                  <c:v>171023000</c:v>
                </c:pt>
                <c:pt idx="294">
                  <c:v>171674000</c:v>
                </c:pt>
                <c:pt idx="295">
                  <c:v>172425700</c:v>
                </c:pt>
                <c:pt idx="296">
                  <c:v>173141400</c:v>
                </c:pt>
                <c:pt idx="297">
                  <c:v>173970000</c:v>
                </c:pt>
                <c:pt idx="298">
                  <c:v>174796000</c:v>
                </c:pt>
                <c:pt idx="299">
                  <c:v>175735000</c:v>
                </c:pt>
                <c:pt idx="300">
                  <c:v>177148000</c:v>
                </c:pt>
                <c:pt idx="301">
                  <c:v>177861000</c:v>
                </c:pt>
                <c:pt idx="302">
                  <c:v>177861000</c:v>
                </c:pt>
                <c:pt idx="303">
                  <c:v>178449000</c:v>
                </c:pt>
                <c:pt idx="304">
                  <c:v>179017000</c:v>
                </c:pt>
                <c:pt idx="305">
                  <c:v>179355000</c:v>
                </c:pt>
                <c:pt idx="306">
                  <c:v>179784000</c:v>
                </c:pt>
                <c:pt idx="307">
                  <c:v>180226000</c:v>
                </c:pt>
                <c:pt idx="308">
                  <c:v>179869000</c:v>
                </c:pt>
                <c:pt idx="309">
                  <c:v>179852000</c:v>
                </c:pt>
                <c:pt idx="310">
                  <c:v>179925000</c:v>
                </c:pt>
                <c:pt idx="311">
                  <c:v>180044000</c:v>
                </c:pt>
                <c:pt idx="312">
                  <c:v>179830000</c:v>
                </c:pt>
                <c:pt idx="313">
                  <c:v>179517000</c:v>
                </c:pt>
                <c:pt idx="314">
                  <c:v>178824000</c:v>
                </c:pt>
                <c:pt idx="315">
                  <c:v>177948000</c:v>
                </c:pt>
                <c:pt idx="316">
                  <c:v>177735500</c:v>
                </c:pt>
                <c:pt idx="317">
                  <c:v>176735000</c:v>
                </c:pt>
                <c:pt idx="318">
                  <c:v>177499000</c:v>
                </c:pt>
                <c:pt idx="319">
                  <c:v>176759000</c:v>
                </c:pt>
                <c:pt idx="320">
                  <c:v>175698000</c:v>
                </c:pt>
                <c:pt idx="321">
                  <c:v>174842000</c:v>
                </c:pt>
                <c:pt idx="322">
                  <c:v>173852000</c:v>
                </c:pt>
                <c:pt idx="323">
                  <c:v>172816300</c:v>
                </c:pt>
                <c:pt idx="324">
                  <c:v>171865000</c:v>
                </c:pt>
                <c:pt idx="325">
                  <c:v>170801000</c:v>
                </c:pt>
                <c:pt idx="326">
                  <c:v>169324000</c:v>
                </c:pt>
                <c:pt idx="327">
                  <c:v>169324000</c:v>
                </c:pt>
                <c:pt idx="328">
                  <c:v>166210000</c:v>
                </c:pt>
                <c:pt idx="329">
                  <c:v>165405400</c:v>
                </c:pt>
                <c:pt idx="330">
                  <c:v>164818000</c:v>
                </c:pt>
                <c:pt idx="331">
                  <c:v>164818000</c:v>
                </c:pt>
                <c:pt idx="332">
                  <c:v>163118000</c:v>
                </c:pt>
                <c:pt idx="333">
                  <c:v>162178000</c:v>
                </c:pt>
                <c:pt idx="334">
                  <c:v>161236000</c:v>
                </c:pt>
                <c:pt idx="335">
                  <c:v>160461000</c:v>
                </c:pt>
                <c:pt idx="336">
                  <c:v>160254000</c:v>
                </c:pt>
                <c:pt idx="337">
                  <c:v>160254000</c:v>
                </c:pt>
                <c:pt idx="338">
                  <c:v>158499900</c:v>
                </c:pt>
                <c:pt idx="339">
                  <c:v>157703000</c:v>
                </c:pt>
                <c:pt idx="340">
                  <c:v>156222000</c:v>
                </c:pt>
                <c:pt idx="341">
                  <c:v>154264000</c:v>
                </c:pt>
                <c:pt idx="342">
                  <c:v>152046000</c:v>
                </c:pt>
                <c:pt idx="343">
                  <c:v>150600000</c:v>
                </c:pt>
                <c:pt idx="344">
                  <c:v>149263100</c:v>
                </c:pt>
                <c:pt idx="345">
                  <c:v>148269000</c:v>
                </c:pt>
                <c:pt idx="346">
                  <c:v>147077000</c:v>
                </c:pt>
                <c:pt idx="347">
                  <c:v>145493500</c:v>
                </c:pt>
                <c:pt idx="348">
                  <c:v>143530000</c:v>
                </c:pt>
                <c:pt idx="349">
                  <c:v>141279000</c:v>
                </c:pt>
                <c:pt idx="350">
                  <c:v>139281000</c:v>
                </c:pt>
                <c:pt idx="351">
                  <c:v>138076900</c:v>
                </c:pt>
                <c:pt idx="352">
                  <c:v>136913300</c:v>
                </c:pt>
                <c:pt idx="353">
                  <c:v>134965000</c:v>
                </c:pt>
                <c:pt idx="354">
                  <c:v>132835000</c:v>
                </c:pt>
                <c:pt idx="355">
                  <c:v>131583000</c:v>
                </c:pt>
                <c:pt idx="356">
                  <c:v>129572000</c:v>
                </c:pt>
                <c:pt idx="357">
                  <c:v>127582000</c:v>
                </c:pt>
                <c:pt idx="358">
                  <c:v>125753700</c:v>
                </c:pt>
                <c:pt idx="359">
                  <c:v>124093100</c:v>
                </c:pt>
                <c:pt idx="360">
                  <c:v>122333900</c:v>
                </c:pt>
                <c:pt idx="361">
                  <c:v>122129000</c:v>
                </c:pt>
                <c:pt idx="362">
                  <c:v>118934000</c:v>
                </c:pt>
                <c:pt idx="363">
                  <c:v>118064000</c:v>
                </c:pt>
                <c:pt idx="364">
                  <c:v>116610000</c:v>
                </c:pt>
                <c:pt idx="365">
                  <c:v>115340200</c:v>
                </c:pt>
              </c:numCache>
            </c:numRef>
          </c:val>
          <c:smooth val="0"/>
          <c:extLst>
            <c:ext xmlns:c16="http://schemas.microsoft.com/office/drawing/2014/chart" uri="{C3380CC4-5D6E-409C-BE32-E72D297353CC}">
              <c16:uniqueId val="{00000001-4A93-4632-B971-BA902D1D36E4}"/>
            </c:ext>
          </c:extLst>
        </c:ser>
        <c:ser>
          <c:idx val="2"/>
          <c:order val="2"/>
          <c:tx>
            <c:v>2001</c:v>
          </c:tx>
          <c:spPr>
            <a:ln w="38100">
              <a:solidFill>
                <a:srgbClr val="003300"/>
              </a:solidFill>
              <a:prstDash val="solid"/>
            </a:ln>
          </c:spPr>
          <c:marker>
            <c:symbol val="none"/>
          </c:marker>
          <c:val>
            <c:numRef>
              <c:f>ANRHistorical!$O$4:$O$369</c:f>
              <c:numCache>
                <c:formatCode>_(* #,##0_);_(* \(#,##0\);_(* "-"??_);_(@_)</c:formatCode>
                <c:ptCount val="366"/>
                <c:pt idx="0">
                  <c:v>114315500</c:v>
                </c:pt>
                <c:pt idx="1">
                  <c:v>113284000</c:v>
                </c:pt>
                <c:pt idx="2">
                  <c:v>112965000</c:v>
                </c:pt>
                <c:pt idx="3">
                  <c:v>111495000</c:v>
                </c:pt>
                <c:pt idx="4">
                  <c:v>110142000</c:v>
                </c:pt>
                <c:pt idx="5">
                  <c:v>109181000</c:v>
                </c:pt>
                <c:pt idx="6">
                  <c:v>108172600</c:v>
                </c:pt>
                <c:pt idx="7">
                  <c:v>106883000</c:v>
                </c:pt>
                <c:pt idx="8">
                  <c:v>107006000</c:v>
                </c:pt>
                <c:pt idx="9">
                  <c:v>105931000</c:v>
                </c:pt>
                <c:pt idx="10">
                  <c:v>104528000</c:v>
                </c:pt>
                <c:pt idx="11">
                  <c:v>103834000</c:v>
                </c:pt>
                <c:pt idx="12">
                  <c:v>103472000</c:v>
                </c:pt>
                <c:pt idx="13">
                  <c:v>102673400</c:v>
                </c:pt>
                <c:pt idx="14">
                  <c:v>102667000</c:v>
                </c:pt>
                <c:pt idx="15">
                  <c:v>102237000</c:v>
                </c:pt>
                <c:pt idx="16">
                  <c:v>101797000</c:v>
                </c:pt>
                <c:pt idx="17">
                  <c:v>100936000</c:v>
                </c:pt>
                <c:pt idx="18">
                  <c:v>99133000</c:v>
                </c:pt>
                <c:pt idx="19">
                  <c:v>98054000</c:v>
                </c:pt>
                <c:pt idx="20">
                  <c:v>96624300</c:v>
                </c:pt>
                <c:pt idx="21">
                  <c:v>95229000</c:v>
                </c:pt>
                <c:pt idx="22">
                  <c:v>94823000</c:v>
                </c:pt>
                <c:pt idx="23">
                  <c:v>93536000</c:v>
                </c:pt>
                <c:pt idx="24">
                  <c:v>92537000</c:v>
                </c:pt>
                <c:pt idx="25">
                  <c:v>91062000</c:v>
                </c:pt>
                <c:pt idx="26">
                  <c:v>89801000</c:v>
                </c:pt>
                <c:pt idx="27">
                  <c:v>88375300</c:v>
                </c:pt>
                <c:pt idx="28">
                  <c:v>87103000</c:v>
                </c:pt>
                <c:pt idx="29">
                  <c:v>85837000</c:v>
                </c:pt>
                <c:pt idx="30">
                  <c:v>84881000</c:v>
                </c:pt>
                <c:pt idx="31">
                  <c:v>84269000</c:v>
                </c:pt>
                <c:pt idx="32">
                  <c:v>82997000</c:v>
                </c:pt>
                <c:pt idx="33">
                  <c:v>81303000</c:v>
                </c:pt>
                <c:pt idx="34">
                  <c:v>79857200</c:v>
                </c:pt>
                <c:pt idx="35">
                  <c:v>80434000</c:v>
                </c:pt>
                <c:pt idx="36">
                  <c:v>77645000</c:v>
                </c:pt>
                <c:pt idx="37">
                  <c:v>76728000</c:v>
                </c:pt>
                <c:pt idx="38">
                  <c:v>75656000</c:v>
                </c:pt>
                <c:pt idx="39">
                  <c:v>74693000</c:v>
                </c:pt>
                <c:pt idx="40">
                  <c:v>73864000</c:v>
                </c:pt>
                <c:pt idx="41">
                  <c:v>72647900</c:v>
                </c:pt>
                <c:pt idx="42">
                  <c:v>73531000</c:v>
                </c:pt>
                <c:pt idx="43">
                  <c:v>69882000</c:v>
                </c:pt>
                <c:pt idx="44">
                  <c:v>68763000</c:v>
                </c:pt>
                <c:pt idx="45">
                  <c:v>67897000</c:v>
                </c:pt>
                <c:pt idx="46">
                  <c:v>66817000</c:v>
                </c:pt>
                <c:pt idx="47">
                  <c:v>65590000</c:v>
                </c:pt>
                <c:pt idx="48">
                  <c:v>64178600</c:v>
                </c:pt>
                <c:pt idx="49">
                  <c:v>62440500</c:v>
                </c:pt>
                <c:pt idx="50">
                  <c:v>61243000</c:v>
                </c:pt>
                <c:pt idx="51">
                  <c:v>59568000</c:v>
                </c:pt>
                <c:pt idx="52">
                  <c:v>58200000</c:v>
                </c:pt>
                <c:pt idx="53">
                  <c:v>56361000</c:v>
                </c:pt>
                <c:pt idx="54">
                  <c:v>56361000</c:v>
                </c:pt>
                <c:pt idx="55">
                  <c:v>53621000</c:v>
                </c:pt>
                <c:pt idx="56">
                  <c:v>53047000</c:v>
                </c:pt>
                <c:pt idx="57">
                  <c:v>52155000</c:v>
                </c:pt>
                <c:pt idx="58">
                  <c:v>51008000</c:v>
                </c:pt>
                <c:pt idx="59">
                  <c:v>49876000</c:v>
                </c:pt>
                <c:pt idx="60">
                  <c:v>50176000</c:v>
                </c:pt>
                <c:pt idx="61">
                  <c:v>48496000</c:v>
                </c:pt>
                <c:pt idx="62">
                  <c:v>47734000</c:v>
                </c:pt>
                <c:pt idx="63">
                  <c:v>47198000</c:v>
                </c:pt>
                <c:pt idx="64">
                  <c:v>46116000</c:v>
                </c:pt>
                <c:pt idx="65">
                  <c:v>46284000</c:v>
                </c:pt>
                <c:pt idx="66">
                  <c:v>44878000</c:v>
                </c:pt>
                <c:pt idx="67">
                  <c:v>43609000</c:v>
                </c:pt>
                <c:pt idx="68">
                  <c:v>42460000</c:v>
                </c:pt>
                <c:pt idx="69">
                  <c:v>41637000</c:v>
                </c:pt>
                <c:pt idx="70">
                  <c:v>41030500</c:v>
                </c:pt>
                <c:pt idx="71">
                  <c:v>40765000</c:v>
                </c:pt>
                <c:pt idx="72">
                  <c:v>40260000</c:v>
                </c:pt>
                <c:pt idx="73">
                  <c:v>39719000</c:v>
                </c:pt>
                <c:pt idx="74">
                  <c:v>39470000</c:v>
                </c:pt>
                <c:pt idx="75">
                  <c:v>39031000</c:v>
                </c:pt>
                <c:pt idx="76">
                  <c:v>38733000</c:v>
                </c:pt>
                <c:pt idx="77">
                  <c:v>38242800</c:v>
                </c:pt>
                <c:pt idx="78">
                  <c:v>37869000</c:v>
                </c:pt>
                <c:pt idx="79">
                  <c:v>37640000</c:v>
                </c:pt>
                <c:pt idx="80">
                  <c:v>37734000</c:v>
                </c:pt>
                <c:pt idx="81">
                  <c:v>37591000</c:v>
                </c:pt>
                <c:pt idx="82">
                  <c:v>37451000</c:v>
                </c:pt>
                <c:pt idx="83">
                  <c:v>37075800</c:v>
                </c:pt>
                <c:pt idx="84">
                  <c:v>36638700</c:v>
                </c:pt>
                <c:pt idx="85">
                  <c:v>35895000</c:v>
                </c:pt>
                <c:pt idx="86">
                  <c:v>34742000</c:v>
                </c:pt>
                <c:pt idx="87">
                  <c:v>33564000</c:v>
                </c:pt>
                <c:pt idx="88">
                  <c:v>32967000</c:v>
                </c:pt>
                <c:pt idx="89">
                  <c:v>32730000</c:v>
                </c:pt>
                <c:pt idx="90">
                  <c:v>32604800</c:v>
                </c:pt>
                <c:pt idx="91">
                  <c:v>32564200</c:v>
                </c:pt>
                <c:pt idx="92">
                  <c:v>32564000</c:v>
                </c:pt>
                <c:pt idx="93">
                  <c:v>32565000</c:v>
                </c:pt>
                <c:pt idx="94">
                  <c:v>32786000</c:v>
                </c:pt>
                <c:pt idx="95">
                  <c:v>32966000</c:v>
                </c:pt>
                <c:pt idx="96">
                  <c:v>33177000</c:v>
                </c:pt>
                <c:pt idx="97">
                  <c:v>33541000</c:v>
                </c:pt>
                <c:pt idx="98">
                  <c:v>34111400</c:v>
                </c:pt>
                <c:pt idx="99">
                  <c:v>34788900</c:v>
                </c:pt>
                <c:pt idx="100">
                  <c:v>36050000</c:v>
                </c:pt>
                <c:pt idx="101">
                  <c:v>36869000</c:v>
                </c:pt>
                <c:pt idx="102">
                  <c:v>37438000</c:v>
                </c:pt>
                <c:pt idx="103">
                  <c:v>38075000</c:v>
                </c:pt>
                <c:pt idx="104">
                  <c:v>38417300</c:v>
                </c:pt>
                <c:pt idx="105">
                  <c:v>38886500</c:v>
                </c:pt>
                <c:pt idx="106">
                  <c:v>39600000</c:v>
                </c:pt>
                <c:pt idx="107">
                  <c:v>40984000</c:v>
                </c:pt>
                <c:pt idx="108">
                  <c:v>40740000</c:v>
                </c:pt>
                <c:pt idx="109">
                  <c:v>40740000</c:v>
                </c:pt>
                <c:pt idx="110">
                  <c:v>40912000</c:v>
                </c:pt>
                <c:pt idx="111">
                  <c:v>41564300</c:v>
                </c:pt>
                <c:pt idx="112">
                  <c:v>42075000</c:v>
                </c:pt>
                <c:pt idx="113">
                  <c:v>42504900</c:v>
                </c:pt>
                <c:pt idx="114">
                  <c:v>44410000</c:v>
                </c:pt>
                <c:pt idx="115">
                  <c:v>45181000</c:v>
                </c:pt>
                <c:pt idx="116">
                  <c:v>45700000</c:v>
                </c:pt>
                <c:pt idx="117">
                  <c:v>46407000</c:v>
                </c:pt>
                <c:pt idx="118">
                  <c:v>47171200</c:v>
                </c:pt>
                <c:pt idx="119">
                  <c:v>47935400</c:v>
                </c:pt>
                <c:pt idx="120">
                  <c:v>48732000</c:v>
                </c:pt>
                <c:pt idx="121">
                  <c:v>49604000</c:v>
                </c:pt>
                <c:pt idx="122">
                  <c:v>50603000</c:v>
                </c:pt>
                <c:pt idx="123">
                  <c:v>51448000</c:v>
                </c:pt>
                <c:pt idx="124">
                  <c:v>52365000</c:v>
                </c:pt>
                <c:pt idx="125">
                  <c:v>53180000</c:v>
                </c:pt>
                <c:pt idx="126">
                  <c:v>53815000</c:v>
                </c:pt>
                <c:pt idx="127">
                  <c:v>54067100</c:v>
                </c:pt>
                <c:pt idx="128">
                  <c:v>55793000</c:v>
                </c:pt>
                <c:pt idx="129">
                  <c:v>56527000</c:v>
                </c:pt>
                <c:pt idx="130">
                  <c:v>57275000</c:v>
                </c:pt>
                <c:pt idx="131">
                  <c:v>57924000</c:v>
                </c:pt>
                <c:pt idx="132">
                  <c:v>58619300</c:v>
                </c:pt>
                <c:pt idx="133">
                  <c:v>59314600</c:v>
                </c:pt>
                <c:pt idx="134">
                  <c:v>60093300</c:v>
                </c:pt>
                <c:pt idx="135">
                  <c:v>60475000</c:v>
                </c:pt>
                <c:pt idx="136">
                  <c:v>61289000</c:v>
                </c:pt>
                <c:pt idx="137">
                  <c:v>61508000</c:v>
                </c:pt>
                <c:pt idx="138">
                  <c:v>62560000</c:v>
                </c:pt>
                <c:pt idx="139">
                  <c:v>63347100</c:v>
                </c:pt>
                <c:pt idx="140">
                  <c:v>64126700</c:v>
                </c:pt>
                <c:pt idx="141">
                  <c:v>64969000</c:v>
                </c:pt>
                <c:pt idx="142">
                  <c:v>66159000</c:v>
                </c:pt>
                <c:pt idx="143">
                  <c:v>67108000</c:v>
                </c:pt>
                <c:pt idx="144">
                  <c:v>67952000</c:v>
                </c:pt>
                <c:pt idx="145">
                  <c:v>68866000</c:v>
                </c:pt>
                <c:pt idx="146">
                  <c:v>69505000</c:v>
                </c:pt>
                <c:pt idx="147">
                  <c:v>70469000</c:v>
                </c:pt>
                <c:pt idx="148">
                  <c:v>71205000</c:v>
                </c:pt>
                <c:pt idx="149">
                  <c:v>72757000</c:v>
                </c:pt>
                <c:pt idx="150">
                  <c:v>73300000</c:v>
                </c:pt>
                <c:pt idx="151">
                  <c:v>74100000</c:v>
                </c:pt>
                <c:pt idx="152">
                  <c:v>75200000</c:v>
                </c:pt>
                <c:pt idx="153">
                  <c:v>75396500</c:v>
                </c:pt>
                <c:pt idx="154">
                  <c:v>75975000</c:v>
                </c:pt>
                <c:pt idx="155">
                  <c:v>76650000</c:v>
                </c:pt>
                <c:pt idx="156">
                  <c:v>77484000</c:v>
                </c:pt>
                <c:pt idx="157">
                  <c:v>78392000</c:v>
                </c:pt>
                <c:pt idx="158">
                  <c:v>79029000</c:v>
                </c:pt>
                <c:pt idx="159">
                  <c:v>79718000</c:v>
                </c:pt>
                <c:pt idx="160">
                  <c:v>80547000</c:v>
                </c:pt>
                <c:pt idx="161">
                  <c:v>80900000</c:v>
                </c:pt>
                <c:pt idx="162">
                  <c:v>82000000</c:v>
                </c:pt>
                <c:pt idx="163">
                  <c:v>83168000</c:v>
                </c:pt>
                <c:pt idx="164">
                  <c:v>83904000</c:v>
                </c:pt>
                <c:pt idx="165">
                  <c:v>84762000</c:v>
                </c:pt>
                <c:pt idx="166">
                  <c:v>85558000</c:v>
                </c:pt>
                <c:pt idx="167">
                  <c:v>86475900</c:v>
                </c:pt>
                <c:pt idx="168">
                  <c:v>87376000</c:v>
                </c:pt>
                <c:pt idx="169">
                  <c:v>88247000</c:v>
                </c:pt>
                <c:pt idx="170">
                  <c:v>89056000</c:v>
                </c:pt>
                <c:pt idx="171">
                  <c:v>89859000</c:v>
                </c:pt>
                <c:pt idx="172">
                  <c:v>90688000</c:v>
                </c:pt>
                <c:pt idx="173">
                  <c:v>91411000</c:v>
                </c:pt>
                <c:pt idx="174">
                  <c:v>92393000</c:v>
                </c:pt>
                <c:pt idx="175">
                  <c:v>93393000</c:v>
                </c:pt>
                <c:pt idx="176">
                  <c:v>94193000</c:v>
                </c:pt>
                <c:pt idx="177">
                  <c:v>95210000</c:v>
                </c:pt>
                <c:pt idx="178">
                  <c:v>96073000</c:v>
                </c:pt>
                <c:pt idx="179">
                  <c:v>96999000</c:v>
                </c:pt>
                <c:pt idx="180">
                  <c:v>97915000</c:v>
                </c:pt>
                <c:pt idx="181">
                  <c:v>98864600</c:v>
                </c:pt>
                <c:pt idx="182">
                  <c:v>99243000</c:v>
                </c:pt>
                <c:pt idx="183">
                  <c:v>100375100</c:v>
                </c:pt>
                <c:pt idx="184">
                  <c:v>101445000</c:v>
                </c:pt>
                <c:pt idx="185">
                  <c:v>102311000</c:v>
                </c:pt>
                <c:pt idx="186">
                  <c:v>102345000</c:v>
                </c:pt>
                <c:pt idx="187">
                  <c:v>103245000</c:v>
                </c:pt>
                <c:pt idx="188">
                  <c:v>104318000</c:v>
                </c:pt>
                <c:pt idx="189">
                  <c:v>105391000</c:v>
                </c:pt>
                <c:pt idx="190">
                  <c:v>106000000</c:v>
                </c:pt>
                <c:pt idx="191">
                  <c:v>106000000</c:v>
                </c:pt>
                <c:pt idx="192">
                  <c:v>107300000</c:v>
                </c:pt>
                <c:pt idx="193">
                  <c:v>108500000</c:v>
                </c:pt>
                <c:pt idx="194">
                  <c:v>110100000</c:v>
                </c:pt>
                <c:pt idx="195">
                  <c:v>111154000</c:v>
                </c:pt>
                <c:pt idx="196">
                  <c:v>112208000</c:v>
                </c:pt>
                <c:pt idx="197">
                  <c:v>113000000</c:v>
                </c:pt>
                <c:pt idx="198">
                  <c:v>114877000</c:v>
                </c:pt>
                <c:pt idx="199">
                  <c:v>115566000</c:v>
                </c:pt>
                <c:pt idx="200">
                  <c:v>116200000</c:v>
                </c:pt>
                <c:pt idx="201">
                  <c:v>116800000</c:v>
                </c:pt>
                <c:pt idx="202">
                  <c:v>116933000</c:v>
                </c:pt>
                <c:pt idx="203">
                  <c:v>117002000</c:v>
                </c:pt>
                <c:pt idx="204">
                  <c:v>118100000</c:v>
                </c:pt>
                <c:pt idx="205">
                  <c:v>118800000</c:v>
                </c:pt>
                <c:pt idx="206">
                  <c:v>119421000</c:v>
                </c:pt>
                <c:pt idx="207">
                  <c:v>120000000</c:v>
                </c:pt>
                <c:pt idx="208">
                  <c:v>119918000</c:v>
                </c:pt>
                <c:pt idx="209">
                  <c:v>120893500</c:v>
                </c:pt>
                <c:pt idx="210">
                  <c:v>121869000</c:v>
                </c:pt>
                <c:pt idx="211">
                  <c:v>122700000</c:v>
                </c:pt>
                <c:pt idx="212">
                  <c:v>123450000</c:v>
                </c:pt>
                <c:pt idx="213">
                  <c:v>122005000</c:v>
                </c:pt>
                <c:pt idx="214">
                  <c:v>126508000</c:v>
                </c:pt>
                <c:pt idx="215">
                  <c:v>127800000</c:v>
                </c:pt>
                <c:pt idx="216">
                  <c:v>128534000</c:v>
                </c:pt>
                <c:pt idx="217">
                  <c:v>129226000</c:v>
                </c:pt>
                <c:pt idx="218">
                  <c:v>129868000</c:v>
                </c:pt>
                <c:pt idx="219">
                  <c:v>130757000</c:v>
                </c:pt>
                <c:pt idx="220">
                  <c:v>131335000</c:v>
                </c:pt>
                <c:pt idx="221">
                  <c:v>131500000</c:v>
                </c:pt>
                <c:pt idx="222">
                  <c:v>132010000</c:v>
                </c:pt>
                <c:pt idx="223">
                  <c:v>133000000</c:v>
                </c:pt>
                <c:pt idx="224">
                  <c:v>132499000</c:v>
                </c:pt>
                <c:pt idx="225">
                  <c:v>133788700</c:v>
                </c:pt>
                <c:pt idx="226">
                  <c:v>135723000</c:v>
                </c:pt>
                <c:pt idx="227">
                  <c:v>136673000</c:v>
                </c:pt>
                <c:pt idx="228">
                  <c:v>137530000</c:v>
                </c:pt>
                <c:pt idx="229">
                  <c:v>138662000</c:v>
                </c:pt>
                <c:pt idx="230">
                  <c:v>138914000</c:v>
                </c:pt>
                <c:pt idx="231">
                  <c:v>139836000</c:v>
                </c:pt>
                <c:pt idx="232">
                  <c:v>141500000</c:v>
                </c:pt>
                <c:pt idx="233">
                  <c:v>143069000</c:v>
                </c:pt>
                <c:pt idx="234">
                  <c:v>143933000</c:v>
                </c:pt>
                <c:pt idx="235">
                  <c:v>144829000</c:v>
                </c:pt>
                <c:pt idx="236">
                  <c:v>146540000</c:v>
                </c:pt>
                <c:pt idx="237">
                  <c:v>145987500</c:v>
                </c:pt>
                <c:pt idx="238">
                  <c:v>145435000</c:v>
                </c:pt>
                <c:pt idx="239">
                  <c:v>146235000</c:v>
                </c:pt>
                <c:pt idx="240">
                  <c:v>148080000</c:v>
                </c:pt>
                <c:pt idx="241">
                  <c:v>148887000</c:v>
                </c:pt>
                <c:pt idx="242">
                  <c:v>149772000</c:v>
                </c:pt>
                <c:pt idx="243">
                  <c:v>150664000</c:v>
                </c:pt>
                <c:pt idx="244">
                  <c:v>151197333</c:v>
                </c:pt>
                <c:pt idx="245">
                  <c:v>151730666</c:v>
                </c:pt>
                <c:pt idx="246">
                  <c:v>152264000</c:v>
                </c:pt>
                <c:pt idx="247">
                  <c:v>153054000</c:v>
                </c:pt>
                <c:pt idx="248">
                  <c:v>154709000</c:v>
                </c:pt>
                <c:pt idx="249">
                  <c:v>156378000</c:v>
                </c:pt>
                <c:pt idx="250">
                  <c:v>157414000</c:v>
                </c:pt>
                <c:pt idx="251">
                  <c:v>158372000</c:v>
                </c:pt>
                <c:pt idx="252">
                  <c:v>159330000</c:v>
                </c:pt>
                <c:pt idx="253">
                  <c:v>160200000</c:v>
                </c:pt>
                <c:pt idx="254">
                  <c:v>160588000</c:v>
                </c:pt>
                <c:pt idx="255">
                  <c:v>160900000</c:v>
                </c:pt>
                <c:pt idx="256">
                  <c:v>161900000</c:v>
                </c:pt>
                <c:pt idx="257">
                  <c:v>163362000</c:v>
                </c:pt>
                <c:pt idx="258">
                  <c:v>164110000</c:v>
                </c:pt>
                <c:pt idx="259">
                  <c:v>164858000</c:v>
                </c:pt>
                <c:pt idx="260">
                  <c:v>165750000</c:v>
                </c:pt>
                <c:pt idx="261">
                  <c:v>166705000</c:v>
                </c:pt>
                <c:pt idx="262">
                  <c:v>167666000</c:v>
                </c:pt>
                <c:pt idx="263">
                  <c:v>168589000</c:v>
                </c:pt>
                <c:pt idx="264">
                  <c:v>169554000</c:v>
                </c:pt>
                <c:pt idx="265">
                  <c:v>170394000</c:v>
                </c:pt>
                <c:pt idx="266">
                  <c:v>171554000</c:v>
                </c:pt>
                <c:pt idx="267">
                  <c:v>172394000</c:v>
                </c:pt>
                <c:pt idx="268">
                  <c:v>173117000</c:v>
                </c:pt>
                <c:pt idx="269">
                  <c:v>173610000</c:v>
                </c:pt>
                <c:pt idx="270">
                  <c:v>174575000</c:v>
                </c:pt>
                <c:pt idx="271">
                  <c:v>174868000</c:v>
                </c:pt>
                <c:pt idx="272">
                  <c:v>175268000</c:v>
                </c:pt>
                <c:pt idx="273">
                  <c:v>175668000</c:v>
                </c:pt>
                <c:pt idx="274">
                  <c:v>177500000</c:v>
                </c:pt>
                <c:pt idx="275">
                  <c:v>177993000</c:v>
                </c:pt>
                <c:pt idx="276">
                  <c:v>178952000</c:v>
                </c:pt>
                <c:pt idx="277">
                  <c:v>179806000</c:v>
                </c:pt>
                <c:pt idx="278">
                  <c:v>180661000</c:v>
                </c:pt>
                <c:pt idx="279">
                  <c:v>181703000</c:v>
                </c:pt>
                <c:pt idx="280">
                  <c:v>182703000</c:v>
                </c:pt>
                <c:pt idx="281">
                  <c:v>183289000</c:v>
                </c:pt>
                <c:pt idx="282">
                  <c:v>183131000</c:v>
                </c:pt>
                <c:pt idx="283">
                  <c:v>184153000</c:v>
                </c:pt>
                <c:pt idx="284">
                  <c:v>184920000</c:v>
                </c:pt>
                <c:pt idx="285">
                  <c:v>185700000</c:v>
                </c:pt>
                <c:pt idx="286">
                  <c:v>186247500</c:v>
                </c:pt>
                <c:pt idx="287">
                  <c:v>186795000</c:v>
                </c:pt>
                <c:pt idx="288">
                  <c:v>187000000</c:v>
                </c:pt>
                <c:pt idx="289">
                  <c:v>189069000</c:v>
                </c:pt>
                <c:pt idx="290">
                  <c:v>189342000</c:v>
                </c:pt>
                <c:pt idx="291">
                  <c:v>189815000</c:v>
                </c:pt>
                <c:pt idx="292">
                  <c:v>189469000</c:v>
                </c:pt>
                <c:pt idx="293">
                  <c:v>190285000</c:v>
                </c:pt>
                <c:pt idx="294">
                  <c:v>191101000</c:v>
                </c:pt>
                <c:pt idx="295">
                  <c:v>191746000</c:v>
                </c:pt>
                <c:pt idx="296">
                  <c:v>191660000</c:v>
                </c:pt>
                <c:pt idx="297">
                  <c:v>192894900</c:v>
                </c:pt>
                <c:pt idx="298">
                  <c:v>193757000</c:v>
                </c:pt>
                <c:pt idx="299">
                  <c:v>193828300</c:v>
                </c:pt>
                <c:pt idx="300">
                  <c:v>194032300</c:v>
                </c:pt>
                <c:pt idx="301">
                  <c:v>194236300</c:v>
                </c:pt>
                <c:pt idx="302">
                  <c:v>194675300</c:v>
                </c:pt>
                <c:pt idx="303">
                  <c:v>194655000</c:v>
                </c:pt>
                <c:pt idx="304">
                  <c:v>194168000</c:v>
                </c:pt>
                <c:pt idx="305">
                  <c:v>194422000</c:v>
                </c:pt>
                <c:pt idx="306">
                  <c:v>194694600</c:v>
                </c:pt>
                <c:pt idx="307">
                  <c:v>194746300</c:v>
                </c:pt>
                <c:pt idx="308">
                  <c:v>194798000</c:v>
                </c:pt>
                <c:pt idx="309">
                  <c:v>195200000</c:v>
                </c:pt>
                <c:pt idx="310">
                  <c:v>195728000</c:v>
                </c:pt>
                <c:pt idx="311">
                  <c:v>196900000</c:v>
                </c:pt>
                <c:pt idx="312">
                  <c:v>196724000</c:v>
                </c:pt>
                <c:pt idx="313">
                  <c:v>196898000</c:v>
                </c:pt>
                <c:pt idx="314">
                  <c:v>197049000</c:v>
                </c:pt>
                <c:pt idx="315">
                  <c:v>197200000</c:v>
                </c:pt>
                <c:pt idx="316">
                  <c:v>196883000</c:v>
                </c:pt>
                <c:pt idx="317">
                  <c:v>197904700</c:v>
                </c:pt>
                <c:pt idx="318">
                  <c:v>198171000</c:v>
                </c:pt>
                <c:pt idx="319">
                  <c:v>198227000</c:v>
                </c:pt>
                <c:pt idx="320">
                  <c:v>198283000</c:v>
                </c:pt>
                <c:pt idx="321">
                  <c:v>198382000</c:v>
                </c:pt>
                <c:pt idx="322">
                  <c:v>198742000</c:v>
                </c:pt>
                <c:pt idx="323">
                  <c:v>198686000</c:v>
                </c:pt>
                <c:pt idx="324">
                  <c:v>200656000</c:v>
                </c:pt>
                <c:pt idx="325">
                  <c:v>200656000</c:v>
                </c:pt>
                <c:pt idx="326">
                  <c:v>200656000</c:v>
                </c:pt>
                <c:pt idx="327">
                  <c:v>200656000</c:v>
                </c:pt>
                <c:pt idx="328">
                  <c:v>200656000</c:v>
                </c:pt>
                <c:pt idx="329">
                  <c:v>200656000</c:v>
                </c:pt>
                <c:pt idx="330">
                  <c:v>201300000</c:v>
                </c:pt>
                <c:pt idx="331">
                  <c:v>202008000</c:v>
                </c:pt>
                <c:pt idx="332">
                  <c:v>201935000</c:v>
                </c:pt>
                <c:pt idx="333">
                  <c:v>201935000</c:v>
                </c:pt>
                <c:pt idx="334">
                  <c:v>201300000</c:v>
                </c:pt>
                <c:pt idx="335">
                  <c:v>200906000</c:v>
                </c:pt>
                <c:pt idx="336">
                  <c:v>200906000</c:v>
                </c:pt>
                <c:pt idx="337">
                  <c:v>200906000</c:v>
                </c:pt>
                <c:pt idx="338">
                  <c:v>200310000</c:v>
                </c:pt>
                <c:pt idx="339">
                  <c:v>199553000</c:v>
                </c:pt>
                <c:pt idx="340">
                  <c:v>199570000</c:v>
                </c:pt>
                <c:pt idx="341">
                  <c:v>199589000</c:v>
                </c:pt>
                <c:pt idx="342">
                  <c:v>199608000</c:v>
                </c:pt>
                <c:pt idx="343">
                  <c:v>199589000</c:v>
                </c:pt>
                <c:pt idx="344">
                  <c:v>199200000</c:v>
                </c:pt>
                <c:pt idx="345">
                  <c:v>198666000</c:v>
                </c:pt>
                <c:pt idx="346">
                  <c:v>198350000</c:v>
                </c:pt>
                <c:pt idx="347">
                  <c:v>198262000</c:v>
                </c:pt>
                <c:pt idx="348">
                  <c:v>197819000</c:v>
                </c:pt>
                <c:pt idx="349">
                  <c:v>197574000</c:v>
                </c:pt>
                <c:pt idx="350">
                  <c:v>197329000</c:v>
                </c:pt>
                <c:pt idx="351">
                  <c:v>197329000</c:v>
                </c:pt>
                <c:pt idx="352">
                  <c:v>195421000</c:v>
                </c:pt>
                <c:pt idx="353">
                  <c:v>194854000</c:v>
                </c:pt>
                <c:pt idx="354">
                  <c:v>202300000</c:v>
                </c:pt>
                <c:pt idx="355">
                  <c:v>193907000</c:v>
                </c:pt>
                <c:pt idx="356">
                  <c:v>193907000</c:v>
                </c:pt>
                <c:pt idx="357">
                  <c:v>192924000</c:v>
                </c:pt>
                <c:pt idx="358">
                  <c:v>192924000</c:v>
                </c:pt>
                <c:pt idx="359">
                  <c:v>190738000</c:v>
                </c:pt>
                <c:pt idx="360">
                  <c:v>189738000</c:v>
                </c:pt>
                <c:pt idx="361">
                  <c:v>189738000</c:v>
                </c:pt>
                <c:pt idx="362">
                  <c:v>186520000</c:v>
                </c:pt>
                <c:pt idx="363">
                  <c:v>184497000</c:v>
                </c:pt>
                <c:pt idx="364">
                  <c:v>182738000</c:v>
                </c:pt>
                <c:pt idx="365">
                  <c:v>180738000</c:v>
                </c:pt>
              </c:numCache>
            </c:numRef>
          </c:val>
          <c:smooth val="0"/>
          <c:extLst>
            <c:ext xmlns:c16="http://schemas.microsoft.com/office/drawing/2014/chart" uri="{C3380CC4-5D6E-409C-BE32-E72D297353CC}">
              <c16:uniqueId val="{00000002-4A93-4632-B971-BA902D1D36E4}"/>
            </c:ext>
          </c:extLst>
        </c:ser>
        <c:ser>
          <c:idx val="3"/>
          <c:order val="3"/>
          <c:tx>
            <c:v>2002</c:v>
          </c:tx>
          <c:spPr>
            <a:ln w="38100">
              <a:solidFill>
                <a:srgbClr val="993300"/>
              </a:solidFill>
              <a:prstDash val="solid"/>
            </a:ln>
          </c:spPr>
          <c:marker>
            <c:symbol val="square"/>
            <c:size val="6"/>
            <c:spPr>
              <a:noFill/>
              <a:ln w="6350">
                <a:noFill/>
              </a:ln>
            </c:spPr>
          </c:marker>
          <c:val>
            <c:numRef>
              <c:f>ANRHistorical!$Q$4:$Q$35</c:f>
              <c:numCache>
                <c:formatCode>_(* #,##0_);_(* \(#,##0\);_(* "-"??_);_(@_)</c:formatCode>
                <c:ptCount val="32"/>
                <c:pt idx="0">
                  <c:v>178535000</c:v>
                </c:pt>
                <c:pt idx="1">
                  <c:v>176000000</c:v>
                </c:pt>
                <c:pt idx="2">
                  <c:v>176584000</c:v>
                </c:pt>
                <c:pt idx="3">
                  <c:v>173087000</c:v>
                </c:pt>
                <c:pt idx="4">
                  <c:v>172119500</c:v>
                </c:pt>
                <c:pt idx="5">
                  <c:v>171152000</c:v>
                </c:pt>
                <c:pt idx="6">
                  <c:v>170000000</c:v>
                </c:pt>
                <c:pt idx="7">
                  <c:v>168095000</c:v>
                </c:pt>
                <c:pt idx="8">
                  <c:v>166673000</c:v>
                </c:pt>
                <c:pt idx="9">
                  <c:v>166000000</c:v>
                </c:pt>
                <c:pt idx="10">
                  <c:v>165335000</c:v>
                </c:pt>
                <c:pt idx="11">
                  <c:v>164702000</c:v>
                </c:pt>
                <c:pt idx="12">
                  <c:v>164702000</c:v>
                </c:pt>
                <c:pt idx="13">
                  <c:v>164702000</c:v>
                </c:pt>
                <c:pt idx="14">
                  <c:v>162455000</c:v>
                </c:pt>
                <c:pt idx="15">
                  <c:v>162445000</c:v>
                </c:pt>
                <c:pt idx="16">
                  <c:v>160307000</c:v>
                </c:pt>
                <c:pt idx="17">
                  <c:v>159159000</c:v>
                </c:pt>
                <c:pt idx="18">
                  <c:v>159159000</c:v>
                </c:pt>
                <c:pt idx="19">
                  <c:v>159159000</c:v>
                </c:pt>
                <c:pt idx="20">
                  <c:v>159159000</c:v>
                </c:pt>
                <c:pt idx="21">
                  <c:v>159159000</c:v>
                </c:pt>
                <c:pt idx="22">
                  <c:v>158357000</c:v>
                </c:pt>
                <c:pt idx="23">
                  <c:v>153000000</c:v>
                </c:pt>
                <c:pt idx="24">
                  <c:v>153000000</c:v>
                </c:pt>
                <c:pt idx="25">
                  <c:v>149770000</c:v>
                </c:pt>
                <c:pt idx="26">
                  <c:v>149770000</c:v>
                </c:pt>
                <c:pt idx="27">
                  <c:v>147000000</c:v>
                </c:pt>
                <c:pt idx="28">
                  <c:v>147406000</c:v>
                </c:pt>
                <c:pt idx="29">
                  <c:v>147406000</c:v>
                </c:pt>
                <c:pt idx="30">
                  <c:v>146012000</c:v>
                </c:pt>
                <c:pt idx="31">
                  <c:v>145209000</c:v>
                </c:pt>
              </c:numCache>
            </c:numRef>
          </c:val>
          <c:smooth val="1"/>
          <c:extLst>
            <c:ext xmlns:c16="http://schemas.microsoft.com/office/drawing/2014/chart" uri="{C3380CC4-5D6E-409C-BE32-E72D297353CC}">
              <c16:uniqueId val="{00000003-4A93-4632-B971-BA902D1D36E4}"/>
            </c:ext>
          </c:extLst>
        </c:ser>
        <c:dLbls>
          <c:showLegendKey val="0"/>
          <c:showVal val="0"/>
          <c:showCatName val="0"/>
          <c:showSerName val="0"/>
          <c:showPercent val="0"/>
          <c:showBubbleSize val="0"/>
        </c:dLbls>
        <c:smooth val="0"/>
        <c:axId val="543785120"/>
        <c:axId val="1"/>
      </c:lineChart>
      <c:dateAx>
        <c:axId val="543785120"/>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8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4"/>
        <c:majorTimeUnit val="days"/>
        <c:minorUnit val="7"/>
        <c:minorTimeUnit val="days"/>
      </c:dateAx>
      <c:valAx>
        <c:axId val="1"/>
        <c:scaling>
          <c:orientation val="minMax"/>
          <c:max val="210000000"/>
        </c:scaling>
        <c:delete val="0"/>
        <c:axPos val="l"/>
        <c:majorGridlines>
          <c:spPr>
            <a:ln w="3175">
              <a:solidFill>
                <a:srgbClr val="000000"/>
              </a:solidFill>
              <a:prstDash val="solid"/>
            </a:ln>
          </c:spPr>
        </c:majorGridlines>
        <c:numFmt formatCode="_(* #,##0_);_(* \(#,##0\);_(* &quot;-&quot;??_);_(@_)"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543785120"/>
        <c:crosses val="autoZero"/>
        <c:crossBetween val="between"/>
        <c:majorUnit val="50000000"/>
      </c:valAx>
      <c:spPr>
        <a:noFill/>
        <a:ln w="25400">
          <a:noFill/>
        </a:ln>
      </c:spPr>
    </c:plotArea>
    <c:legend>
      <c:legendPos val="r"/>
      <c:layout>
        <c:manualLayout>
          <c:xMode val="edge"/>
          <c:yMode val="edge"/>
          <c:x val="0.898333067613312"/>
          <c:y val="0.62093546835751579"/>
          <c:w val="9.6048189619033358E-2"/>
          <c:h val="0.26471459440504624"/>
        </c:manualLayout>
      </c:layout>
      <c:overlay val="0"/>
      <c:spPr>
        <a:solidFill>
          <a:srgbClr val="FFFFFF"/>
        </a:solidFill>
        <a:ln w="3175">
          <a:solidFill>
            <a:srgbClr val="000000"/>
          </a:solidFill>
          <a:prstDash val="solid"/>
        </a:ln>
      </c:spPr>
      <c:txPr>
        <a:bodyPr/>
        <a:lstStyle/>
        <a:p>
          <a:pPr>
            <a:defRPr sz="8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Arial"/>
                <a:ea typeface="Arial"/>
                <a:cs typeface="Arial"/>
              </a:defRPr>
            </a:pPr>
            <a:r>
              <a:rPr lang="en-US"/>
              <a:t>Total PEPL Storage</a:t>
            </a:r>
          </a:p>
        </c:rich>
      </c:tx>
      <c:overlay val="0"/>
      <c:spPr>
        <a:noFill/>
        <a:ln w="25400">
          <a:noFill/>
        </a:ln>
      </c:spPr>
    </c:title>
    <c:autoTitleDeleted val="0"/>
    <c:plotArea>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numRef>
              <c:f>'STRG Activity'!#REF!</c:f>
              <c:numCache>
                <c:formatCode>d\-mmm\-yy</c:formatCode>
                <c:ptCount val="1"/>
                <c:pt idx="0">
                  <c:v>1</c:v>
                </c:pt>
              </c:numCache>
            </c:numRef>
          </c:cat>
          <c:val>
            <c:numRef>
              <c:f>'STRG Activity'!#REF!</c:f>
              <c:numCache>
                <c:formatCode>General</c:formatCode>
                <c:ptCount val="1"/>
                <c:pt idx="0">
                  <c:v>1</c:v>
                </c:pt>
              </c:numCache>
            </c:numRef>
          </c:val>
          <c:smooth val="0"/>
          <c:extLst>
            <c:ext xmlns:c16="http://schemas.microsoft.com/office/drawing/2014/chart" uri="{C3380CC4-5D6E-409C-BE32-E72D297353CC}">
              <c16:uniqueId val="{00000000-4CE5-4D9D-9940-5AD81BBB699A}"/>
            </c:ext>
          </c:extLst>
        </c:ser>
        <c:dLbls>
          <c:showLegendKey val="0"/>
          <c:showVal val="0"/>
          <c:showCatName val="0"/>
          <c:showSerName val="0"/>
          <c:showPercent val="0"/>
          <c:showBubbleSize val="0"/>
        </c:dLbls>
        <c:marker val="1"/>
        <c:smooth val="0"/>
        <c:axId val="543787520"/>
        <c:axId val="1"/>
      </c:lineChart>
      <c:dateAx>
        <c:axId val="543787520"/>
        <c:scaling>
          <c:orientation val="minMax"/>
          <c:max val="36769"/>
        </c:scaling>
        <c:delete val="0"/>
        <c:axPos val="b"/>
        <c:title>
          <c:tx>
            <c:rich>
              <a:bodyPr/>
              <a:lstStyle/>
              <a:p>
                <a:pPr>
                  <a:defRPr sz="100" b="1" i="0" u="none" strike="noStrike" baseline="0">
                    <a:solidFill>
                      <a:srgbClr val="000000"/>
                    </a:solidFill>
                    <a:latin typeface="Arial"/>
                    <a:ea typeface="Arial"/>
                    <a:cs typeface="Arial"/>
                  </a:defRPr>
                </a:pPr>
                <a:r>
                  <a:rPr lang="en-US"/>
                  <a:t>Aug-00</a:t>
                </a:r>
              </a:p>
            </c:rich>
          </c:tx>
          <c:overlay val="0"/>
          <c:spPr>
            <a:noFill/>
            <a:ln w="25400">
              <a:noFill/>
            </a:ln>
          </c:spPr>
        </c:title>
        <c:numFmt formatCode="d\-mmm" sourceLinked="0"/>
        <c:majorTickMark val="out"/>
        <c:minorTickMark val="none"/>
        <c:tickLblPos val="nextTo"/>
        <c:spPr>
          <a:ln w="3175">
            <a:solidFill>
              <a:srgbClr val="000000"/>
            </a:solidFill>
            <a:prstDash val="solid"/>
          </a:ln>
        </c:spPr>
        <c:txPr>
          <a:bodyPr rot="5400000" vert="horz"/>
          <a:lstStyle/>
          <a:p>
            <a:pPr>
              <a:defRPr sz="1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3"/>
        <c:majorTimeUnit val="days"/>
        <c:minorUnit val="1"/>
        <c:minorTimeUnit val="days"/>
      </c:dateAx>
      <c:valAx>
        <c:axId val="1"/>
        <c:scaling>
          <c:orientation val="minMax"/>
        </c:scaling>
        <c:delete val="0"/>
        <c:axPos val="l"/>
        <c:majorGridlines>
          <c:spPr>
            <a:ln w="3175">
              <a:solidFill>
                <a:srgbClr val="000000"/>
              </a:solidFill>
              <a:prstDash val="solid"/>
            </a:ln>
          </c:spPr>
        </c:majorGridlines>
        <c:title>
          <c:tx>
            <c:rich>
              <a:bodyPr/>
              <a:lstStyle/>
              <a:p>
                <a:pPr>
                  <a:defRPr sz="125" b="1" i="0" u="none" strike="noStrike" baseline="0">
                    <a:solidFill>
                      <a:srgbClr val="000000"/>
                    </a:solidFill>
                    <a:latin typeface="Arial"/>
                    <a:ea typeface="Arial"/>
                    <a:cs typeface="Arial"/>
                  </a:defRPr>
                </a:pPr>
                <a:r>
                  <a:rPr lang="en-US"/>
                  <a:t>MMBtu's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5" b="0" i="0" u="none" strike="noStrike" baseline="0">
                <a:solidFill>
                  <a:srgbClr val="000000"/>
                </a:solidFill>
                <a:latin typeface="Arial"/>
                <a:ea typeface="Arial"/>
                <a:cs typeface="Arial"/>
              </a:defRPr>
            </a:pPr>
            <a:endParaRPr lang="en-US"/>
          </a:p>
        </c:txPr>
        <c:crossAx val="54378752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Arial"/>
                <a:ea typeface="Arial"/>
                <a:cs typeface="Arial"/>
              </a:defRPr>
            </a:pPr>
            <a:r>
              <a:rPr lang="en-US"/>
              <a:t> TRKL Epps Storage Daily Totals</a:t>
            </a:r>
          </a:p>
        </c:rich>
      </c:tx>
      <c:overlay val="0"/>
      <c:spPr>
        <a:noFill/>
        <a:ln w="25400">
          <a:noFill/>
        </a:ln>
      </c:spPr>
    </c:title>
    <c:autoTitleDeleted val="0"/>
    <c:plotArea>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numRef>
              <c:f>'STRG Activity'!#REF!</c:f>
              <c:numCache>
                <c:formatCode>d\-mmm\-yy</c:formatCode>
                <c:ptCount val="1"/>
                <c:pt idx="0">
                  <c:v>1</c:v>
                </c:pt>
              </c:numCache>
            </c:numRef>
          </c:cat>
          <c:val>
            <c:numRef>
              <c:f>'STRG Activity'!#REF!</c:f>
              <c:numCache>
                <c:formatCode>_(* #,##0_);_(* \(#,##0\);_(* "-"_);_(@_)</c:formatCode>
                <c:ptCount val="1"/>
                <c:pt idx="0">
                  <c:v>1</c:v>
                </c:pt>
              </c:numCache>
            </c:numRef>
          </c:val>
          <c:smooth val="0"/>
          <c:extLst>
            <c:ext xmlns:c16="http://schemas.microsoft.com/office/drawing/2014/chart" uri="{C3380CC4-5D6E-409C-BE32-E72D297353CC}">
              <c16:uniqueId val="{00000000-E520-412D-ABAA-C156247CE046}"/>
            </c:ext>
          </c:extLst>
        </c:ser>
        <c:dLbls>
          <c:showLegendKey val="0"/>
          <c:showVal val="0"/>
          <c:showCatName val="0"/>
          <c:showSerName val="0"/>
          <c:showPercent val="0"/>
          <c:showBubbleSize val="0"/>
        </c:dLbls>
        <c:marker val="1"/>
        <c:smooth val="0"/>
        <c:axId val="543788960"/>
        <c:axId val="1"/>
      </c:lineChart>
      <c:dateAx>
        <c:axId val="543788960"/>
        <c:scaling>
          <c:orientation val="minMax"/>
        </c:scaling>
        <c:delete val="0"/>
        <c:axPos val="b"/>
        <c:title>
          <c:tx>
            <c:rich>
              <a:bodyPr/>
              <a:lstStyle/>
              <a:p>
                <a:pPr>
                  <a:defRPr sz="100" b="1" i="0" u="none" strike="noStrike" baseline="0">
                    <a:solidFill>
                      <a:srgbClr val="000000"/>
                    </a:solidFill>
                    <a:latin typeface="Arial"/>
                    <a:ea typeface="Arial"/>
                    <a:cs typeface="Arial"/>
                  </a:defRPr>
                </a:pPr>
                <a:r>
                  <a:rPr lang="en-US"/>
                  <a:t>JULY-00</a:t>
                </a:r>
              </a:p>
            </c:rich>
          </c:tx>
          <c:overlay val="0"/>
          <c:spPr>
            <a:noFill/>
            <a:ln w="25400">
              <a:noFill/>
            </a:ln>
          </c:spPr>
        </c:title>
        <c:numFmt formatCode="d\-mmm" sourceLinked="0"/>
        <c:majorTickMark val="out"/>
        <c:minorTickMark val="none"/>
        <c:tickLblPos val="nextTo"/>
        <c:spPr>
          <a:ln w="3175">
            <a:solidFill>
              <a:srgbClr val="000000"/>
            </a:solidFill>
            <a:prstDash val="solid"/>
          </a:ln>
        </c:spPr>
        <c:txPr>
          <a:bodyPr rot="5400000" vert="horz"/>
          <a:lstStyle/>
          <a:p>
            <a:pPr>
              <a:defRPr sz="1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days"/>
        <c:minorUnit val="1"/>
        <c:minorTimeUnit val="days"/>
      </c:dateAx>
      <c:valAx>
        <c:axId val="1"/>
        <c:scaling>
          <c:orientation val="minMax"/>
        </c:scaling>
        <c:delete val="0"/>
        <c:axPos val="l"/>
        <c:majorGridlines>
          <c:spPr>
            <a:ln w="3175">
              <a:solidFill>
                <a:srgbClr val="000000"/>
              </a:solidFill>
              <a:prstDash val="solid"/>
            </a:ln>
          </c:spPr>
        </c:majorGridlines>
        <c:title>
          <c:tx>
            <c:rich>
              <a:bodyPr/>
              <a:lstStyle/>
              <a:p>
                <a:pPr>
                  <a:defRPr sz="125" b="1" i="0" u="none" strike="noStrike" baseline="0">
                    <a:solidFill>
                      <a:srgbClr val="000000"/>
                    </a:solidFill>
                    <a:latin typeface="Arial"/>
                    <a:ea typeface="Arial"/>
                    <a:cs typeface="Arial"/>
                  </a:defRPr>
                </a:pPr>
                <a:r>
                  <a:rPr lang="en-US"/>
                  <a:t>MMBtu</a:t>
                </a:r>
              </a:p>
            </c:rich>
          </c:tx>
          <c:overlay val="0"/>
          <c:spPr>
            <a:noFill/>
            <a:ln w="25400">
              <a:noFill/>
            </a:ln>
          </c:spPr>
        </c:title>
        <c:numFmt formatCode="_(* #,##0_);_(* \(#,##0\);_(* &quot;-&quot;_);_(@_)" sourceLinked="1"/>
        <c:majorTickMark val="out"/>
        <c:minorTickMark val="none"/>
        <c:tickLblPos val="nextTo"/>
        <c:spPr>
          <a:ln w="3175">
            <a:solidFill>
              <a:srgbClr val="000000"/>
            </a:solidFill>
            <a:prstDash val="solid"/>
          </a:ln>
        </c:spPr>
        <c:txPr>
          <a:bodyPr rot="0" vert="horz"/>
          <a:lstStyle/>
          <a:p>
            <a:pPr>
              <a:defRPr sz="125" b="0" i="0" u="none" strike="noStrike" baseline="0">
                <a:solidFill>
                  <a:srgbClr val="000000"/>
                </a:solidFill>
                <a:latin typeface="Arial"/>
                <a:ea typeface="Arial"/>
                <a:cs typeface="Arial"/>
              </a:defRPr>
            </a:pPr>
            <a:endParaRPr lang="en-US"/>
          </a:p>
        </c:txPr>
        <c:crossAx val="54378896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Arial"/>
                <a:ea typeface="Arial"/>
                <a:cs typeface="Arial"/>
              </a:defRPr>
            </a:pPr>
            <a:r>
              <a:rPr lang="en-US"/>
              <a:t>NGPL Derived StorageTotals</a:t>
            </a:r>
          </a:p>
        </c:rich>
      </c:tx>
      <c:overlay val="0"/>
      <c:spPr>
        <a:noFill/>
        <a:ln w="25400">
          <a:noFill/>
        </a:ln>
      </c:spPr>
    </c:title>
    <c:autoTitleDeleted val="0"/>
    <c:plotArea>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numRef>
              <c:f>'STRG Activity'!#REF!</c:f>
              <c:numCache>
                <c:formatCode>d\-mmm\-yy</c:formatCode>
                <c:ptCount val="1"/>
                <c:pt idx="0">
                  <c:v>1</c:v>
                </c:pt>
              </c:numCache>
            </c:numRef>
          </c:cat>
          <c:val>
            <c:numRef>
              <c:f>#REF!</c:f>
              <c:numCache>
                <c:formatCode>General</c:formatCode>
                <c:ptCount val="1"/>
                <c:pt idx="0">
                  <c:v>1</c:v>
                </c:pt>
              </c:numCache>
            </c:numRef>
          </c:val>
          <c:smooth val="0"/>
          <c:extLst>
            <c:ext xmlns:c16="http://schemas.microsoft.com/office/drawing/2014/chart" uri="{C3380CC4-5D6E-409C-BE32-E72D297353CC}">
              <c16:uniqueId val="{00000000-D9E0-40DF-83AA-5A2106250FDC}"/>
            </c:ext>
          </c:extLst>
        </c:ser>
        <c:dLbls>
          <c:showLegendKey val="0"/>
          <c:showVal val="0"/>
          <c:showCatName val="0"/>
          <c:showSerName val="0"/>
          <c:showPercent val="0"/>
          <c:showBubbleSize val="0"/>
        </c:dLbls>
        <c:marker val="1"/>
        <c:smooth val="0"/>
        <c:axId val="544623376"/>
        <c:axId val="1"/>
      </c:lineChart>
      <c:dateAx>
        <c:axId val="544623376"/>
        <c:scaling>
          <c:orientation val="minMax"/>
          <c:max val="36769"/>
          <c:min val="36739"/>
        </c:scaling>
        <c:delete val="0"/>
        <c:axPos val="b"/>
        <c:title>
          <c:tx>
            <c:rich>
              <a:bodyPr/>
              <a:lstStyle/>
              <a:p>
                <a:pPr>
                  <a:defRPr sz="125" b="1" i="0" u="none" strike="noStrike" baseline="0">
                    <a:solidFill>
                      <a:srgbClr val="000000"/>
                    </a:solidFill>
                    <a:latin typeface="Arial"/>
                    <a:ea typeface="Arial"/>
                    <a:cs typeface="Arial"/>
                  </a:defRPr>
                </a:pPr>
                <a:r>
                  <a:rPr lang="en-US"/>
                  <a:t>AUG-00</a:t>
                </a:r>
              </a:p>
            </c:rich>
          </c:tx>
          <c:overlay val="0"/>
          <c:spPr>
            <a:noFill/>
            <a:ln w="25400">
              <a:noFill/>
            </a:ln>
          </c:spPr>
        </c:title>
        <c:numFmt formatCode="d\-mmm" sourceLinked="0"/>
        <c:majorTickMark val="out"/>
        <c:minorTickMark val="out"/>
        <c:tickLblPos val="nextTo"/>
        <c:spPr>
          <a:ln w="3175">
            <a:solidFill>
              <a:srgbClr val="000000"/>
            </a:solidFill>
            <a:prstDash val="solid"/>
          </a:ln>
        </c:spPr>
        <c:txPr>
          <a:bodyPr rot="5400000" vert="horz"/>
          <a:lstStyle/>
          <a:p>
            <a:pPr>
              <a:defRPr sz="1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3"/>
        <c:majorTimeUnit val="days"/>
        <c:minorUnit val="1"/>
        <c:minorTimeUnit val="days"/>
      </c:dateAx>
      <c:valAx>
        <c:axId val="1"/>
        <c:scaling>
          <c:orientation val="minMax"/>
        </c:scaling>
        <c:delete val="0"/>
        <c:axPos val="l"/>
        <c:majorGridlines>
          <c:spPr>
            <a:ln w="3175">
              <a:solidFill>
                <a:srgbClr val="000000"/>
              </a:solidFill>
              <a:prstDash val="solid"/>
            </a:ln>
          </c:spPr>
        </c:majorGridlines>
        <c:title>
          <c:tx>
            <c:rich>
              <a:bodyPr/>
              <a:lstStyle/>
              <a:p>
                <a:pPr>
                  <a:defRPr sz="125" b="1" i="0" u="none" strike="noStrike" baseline="0">
                    <a:solidFill>
                      <a:srgbClr val="000000"/>
                    </a:solidFill>
                    <a:latin typeface="Arial"/>
                    <a:ea typeface="Arial"/>
                    <a:cs typeface="Arial"/>
                  </a:defRPr>
                </a:pPr>
                <a:r>
                  <a:rPr lang="en-US"/>
                  <a:t>MMBtu's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5" b="0" i="0" u="none" strike="noStrike" baseline="0">
                <a:solidFill>
                  <a:srgbClr val="000000"/>
                </a:solidFill>
                <a:latin typeface="Arial"/>
                <a:ea typeface="Arial"/>
                <a:cs typeface="Arial"/>
              </a:defRPr>
            </a:pPr>
            <a:endParaRPr lang="en-US"/>
          </a:p>
        </c:txPr>
        <c:crossAx val="544623376"/>
        <c:crossesAt val="36647"/>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28575</xdr:colOff>
      <xdr:row>53</xdr:row>
      <xdr:rowOff>104775</xdr:rowOff>
    </xdr:from>
    <xdr:to>
      <xdr:col>11</xdr:col>
      <xdr:colOff>733425</xdr:colOff>
      <xdr:row>73</xdr:row>
      <xdr:rowOff>76200</xdr:rowOff>
    </xdr:to>
    <xdr:graphicFrame macro="">
      <xdr:nvGraphicFramePr>
        <xdr:cNvPr id="2049" name="Chart 1">
          <a:extLst>
            <a:ext uri="{FF2B5EF4-FFF2-40B4-BE49-F238E27FC236}">
              <a16:creationId xmlns:a16="http://schemas.microsoft.com/office/drawing/2014/main" id="{05030D10-F61E-549D-3E15-C67AE96DF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35</xdr:row>
      <xdr:rowOff>9525</xdr:rowOff>
    </xdr:from>
    <xdr:to>
      <xdr:col>8</xdr:col>
      <xdr:colOff>752475</xdr:colOff>
      <xdr:row>51</xdr:row>
      <xdr:rowOff>95250</xdr:rowOff>
    </xdr:to>
    <xdr:graphicFrame macro="">
      <xdr:nvGraphicFramePr>
        <xdr:cNvPr id="2052" name="Chart 4">
          <a:extLst>
            <a:ext uri="{FF2B5EF4-FFF2-40B4-BE49-F238E27FC236}">
              <a16:creationId xmlns:a16="http://schemas.microsoft.com/office/drawing/2014/main" id="{4B71B107-6344-9C6E-8D96-CBC1742C5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44</xdr:row>
      <xdr:rowOff>0</xdr:rowOff>
    </xdr:from>
    <xdr:to>
      <xdr:col>15</xdr:col>
      <xdr:colOff>0</xdr:colOff>
      <xdr:row>64</xdr:row>
      <xdr:rowOff>114300</xdr:rowOff>
    </xdr:to>
    <xdr:graphicFrame macro="">
      <xdr:nvGraphicFramePr>
        <xdr:cNvPr id="2054" name="Chart 6">
          <a:extLst>
            <a:ext uri="{FF2B5EF4-FFF2-40B4-BE49-F238E27FC236}">
              <a16:creationId xmlns:a16="http://schemas.microsoft.com/office/drawing/2014/main" id="{2931C1B7-F90C-6F4F-2C8F-9CDA2CB08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40</xdr:row>
      <xdr:rowOff>9525</xdr:rowOff>
    </xdr:from>
    <xdr:to>
      <xdr:col>15</xdr:col>
      <xdr:colOff>0</xdr:colOff>
      <xdr:row>57</xdr:row>
      <xdr:rowOff>57150</xdr:rowOff>
    </xdr:to>
    <xdr:graphicFrame macro="">
      <xdr:nvGraphicFramePr>
        <xdr:cNvPr id="2055" name="Chart 7">
          <a:extLst>
            <a:ext uri="{FF2B5EF4-FFF2-40B4-BE49-F238E27FC236}">
              <a16:creationId xmlns:a16="http://schemas.microsoft.com/office/drawing/2014/main" id="{45E9FBC0-2E06-31D1-EC78-95AD61496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7</xdr:row>
      <xdr:rowOff>0</xdr:rowOff>
    </xdr:from>
    <xdr:to>
      <xdr:col>15</xdr:col>
      <xdr:colOff>0</xdr:colOff>
      <xdr:row>36</xdr:row>
      <xdr:rowOff>28575</xdr:rowOff>
    </xdr:to>
    <xdr:graphicFrame macro="">
      <xdr:nvGraphicFramePr>
        <xdr:cNvPr id="2063" name="Chart 15">
          <a:extLst>
            <a:ext uri="{FF2B5EF4-FFF2-40B4-BE49-F238E27FC236}">
              <a16:creationId xmlns:a16="http://schemas.microsoft.com/office/drawing/2014/main" id="{A75AC1A0-13D7-5F0C-9172-CDE958581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entral_Logistics/Operational%20Reports/Operational_Capacity/ANR/ANRPIPECAP%202-20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avli/source/repos/enron_xls/edrm/AGA_Historical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entral_Logistics/Operational%20Reports/Operational_Capacity/ANR/New_Ops/~ANR_MASTER.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entral_Logistics/Operational%20Reports/Operational_Capacity/NGPL/NEW%20OPS%20REPORT4-5-00/NGPL_MASTER_NEW.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volume"/>
      <sheetName val="capvolume2000"/>
      <sheetName val="1-00 stg"/>
      <sheetName val="2-00"/>
      <sheetName val="3-00stg"/>
      <sheetName val="AM report"/>
      <sheetName val="map"/>
      <sheetName val="3-00cap"/>
      <sheetName val="Sheet1"/>
      <sheetName val="data"/>
    </sheetNames>
    <sheetDataSet>
      <sheetData sheetId="0"/>
      <sheetData sheetId="1"/>
      <sheetData sheetId="2"/>
      <sheetData sheetId="3"/>
      <sheetData sheetId="4"/>
      <sheetData sheetId="5"/>
      <sheetData sheetId="6"/>
      <sheetData sheetId="7"/>
      <sheetData sheetId="8"/>
      <sheetData sheetId="9">
        <row r="289">
          <cell r="D289">
            <v>2273300</v>
          </cell>
          <cell r="E289">
            <v>114809000</v>
          </cell>
        </row>
        <row r="290">
          <cell r="D290">
            <v>2153400</v>
          </cell>
          <cell r="E290">
            <v>115239000</v>
          </cell>
        </row>
        <row r="291">
          <cell r="D291">
            <v>2177700</v>
          </cell>
          <cell r="E291">
            <v>116078000</v>
          </cell>
        </row>
        <row r="292">
          <cell r="D292">
            <v>2395600</v>
          </cell>
          <cell r="E292">
            <v>117088000</v>
          </cell>
        </row>
        <row r="293">
          <cell r="D293">
            <v>2259800</v>
          </cell>
          <cell r="E293">
            <v>117782000</v>
          </cell>
        </row>
        <row r="294">
          <cell r="D294">
            <v>1301200</v>
          </cell>
          <cell r="E294">
            <v>118145000</v>
          </cell>
        </row>
        <row r="295">
          <cell r="D295">
            <v>1401300</v>
          </cell>
          <cell r="E295">
            <v>118544000</v>
          </cell>
        </row>
        <row r="296">
          <cell r="D296">
            <v>2781300</v>
          </cell>
          <cell r="E296">
            <v>118675000</v>
          </cell>
        </row>
        <row r="297">
          <cell r="D297">
            <v>2444800</v>
          </cell>
          <cell r="E297">
            <v>118779000</v>
          </cell>
        </row>
        <row r="298">
          <cell r="D298">
            <v>1946100</v>
          </cell>
          <cell r="E298">
            <v>118631000</v>
          </cell>
        </row>
        <row r="299">
          <cell r="D299">
            <v>2046300</v>
          </cell>
          <cell r="E299">
            <v>119564000</v>
          </cell>
        </row>
        <row r="300">
          <cell r="D300">
            <v>2212100</v>
          </cell>
          <cell r="E300">
            <v>120573000</v>
          </cell>
        </row>
        <row r="301">
          <cell r="D301">
            <v>1042300</v>
          </cell>
          <cell r="E301">
            <v>120573000</v>
          </cell>
        </row>
        <row r="302">
          <cell r="D302">
            <v>1995800</v>
          </cell>
          <cell r="E302">
            <v>121406000</v>
          </cell>
        </row>
        <row r="303">
          <cell r="D303">
            <v>2166900</v>
          </cell>
          <cell r="E303">
            <v>123877000</v>
          </cell>
        </row>
        <row r="304">
          <cell r="D304">
            <v>1068800</v>
          </cell>
          <cell r="E304">
            <v>124341000</v>
          </cell>
        </row>
        <row r="305">
          <cell r="D305">
            <v>773800</v>
          </cell>
          <cell r="E305">
            <v>124341000</v>
          </cell>
        </row>
        <row r="306">
          <cell r="D306">
            <v>773800</v>
          </cell>
          <cell r="E306">
            <v>124341000</v>
          </cell>
        </row>
        <row r="307">
          <cell r="D307">
            <v>1078400</v>
          </cell>
          <cell r="E307">
            <v>127216000</v>
          </cell>
        </row>
        <row r="308">
          <cell r="D308">
            <v>2410500</v>
          </cell>
          <cell r="E308">
            <v>127879000</v>
          </cell>
        </row>
        <row r="309">
          <cell r="D309">
            <v>1186500</v>
          </cell>
          <cell r="E309">
            <v>128575000</v>
          </cell>
        </row>
        <row r="310">
          <cell r="D310">
            <v>1238400</v>
          </cell>
          <cell r="E310">
            <v>128948000</v>
          </cell>
        </row>
        <row r="311">
          <cell r="D311">
            <v>689800</v>
          </cell>
          <cell r="E311">
            <v>129522000</v>
          </cell>
        </row>
        <row r="312">
          <cell r="D312">
            <v>1408100</v>
          </cell>
          <cell r="E312">
            <v>129871000</v>
          </cell>
        </row>
        <row r="313">
          <cell r="D313">
            <v>1273576</v>
          </cell>
          <cell r="E313">
            <v>130050000</v>
          </cell>
        </row>
        <row r="314">
          <cell r="D314">
            <v>1405914</v>
          </cell>
          <cell r="E314">
            <v>130173000</v>
          </cell>
        </row>
        <row r="315">
          <cell r="D315">
            <v>1228800</v>
          </cell>
          <cell r="E315">
            <v>130439000</v>
          </cell>
        </row>
        <row r="316">
          <cell r="D316">
            <v>979400</v>
          </cell>
          <cell r="E316">
            <v>130070000</v>
          </cell>
        </row>
        <row r="317">
          <cell r="D317">
            <v>1100500</v>
          </cell>
          <cell r="E317">
            <v>130639000</v>
          </cell>
        </row>
        <row r="318">
          <cell r="D318">
            <v>1182100</v>
          </cell>
          <cell r="E318">
            <v>131605000</v>
          </cell>
        </row>
        <row r="319">
          <cell r="D319">
            <v>1359800</v>
          </cell>
          <cell r="E319">
            <v>132407000</v>
          </cell>
        </row>
        <row r="320">
          <cell r="D320">
            <v>1006700</v>
          </cell>
          <cell r="E320">
            <v>132885000</v>
          </cell>
        </row>
        <row r="321">
          <cell r="D321">
            <v>965100</v>
          </cell>
          <cell r="E321">
            <v>133037000</v>
          </cell>
        </row>
        <row r="322">
          <cell r="D322">
            <v>291400</v>
          </cell>
          <cell r="E322">
            <v>132824000</v>
          </cell>
        </row>
        <row r="323">
          <cell r="D323">
            <v>723400</v>
          </cell>
          <cell r="E323">
            <v>132826000</v>
          </cell>
        </row>
        <row r="324">
          <cell r="D324">
            <v>334700</v>
          </cell>
          <cell r="E324">
            <v>132172000</v>
          </cell>
        </row>
        <row r="325">
          <cell r="D325">
            <v>421500</v>
          </cell>
          <cell r="E325">
            <v>132715000</v>
          </cell>
        </row>
        <row r="326">
          <cell r="D326">
            <v>562800</v>
          </cell>
          <cell r="E326">
            <v>132902000</v>
          </cell>
        </row>
        <row r="327">
          <cell r="D327">
            <v>582100</v>
          </cell>
          <cell r="E327">
            <v>132866000</v>
          </cell>
        </row>
        <row r="328">
          <cell r="D328">
            <v>523000</v>
          </cell>
          <cell r="E328">
            <v>133199000</v>
          </cell>
        </row>
        <row r="329">
          <cell r="D329">
            <v>602300</v>
          </cell>
          <cell r="E329">
            <v>133433000</v>
          </cell>
        </row>
        <row r="330">
          <cell r="D330">
            <v>376000</v>
          </cell>
          <cell r="E330">
            <v>133602000</v>
          </cell>
        </row>
        <row r="331">
          <cell r="D331">
            <v>512300</v>
          </cell>
          <cell r="E331">
            <v>134073000</v>
          </cell>
        </row>
        <row r="332">
          <cell r="D332">
            <v>441900</v>
          </cell>
          <cell r="E332">
            <v>134745000</v>
          </cell>
        </row>
        <row r="333">
          <cell r="D333">
            <v>269200</v>
          </cell>
          <cell r="E333">
            <v>135055000</v>
          </cell>
        </row>
        <row r="334">
          <cell r="D334">
            <v>89601</v>
          </cell>
          <cell r="E334">
            <v>135063000</v>
          </cell>
        </row>
        <row r="335">
          <cell r="D335">
            <v>275633</v>
          </cell>
          <cell r="E335">
            <v>134905000</v>
          </cell>
        </row>
        <row r="336">
          <cell r="D336">
            <v>375000</v>
          </cell>
          <cell r="E336">
            <v>134583000</v>
          </cell>
        </row>
        <row r="337">
          <cell r="D337">
            <v>174500</v>
          </cell>
          <cell r="E337">
            <v>134390000</v>
          </cell>
        </row>
        <row r="338">
          <cell r="D338">
            <v>304200</v>
          </cell>
          <cell r="E338">
            <v>134719000</v>
          </cell>
        </row>
        <row r="339">
          <cell r="D339">
            <v>261100</v>
          </cell>
          <cell r="E339">
            <v>134786000</v>
          </cell>
        </row>
        <row r="340">
          <cell r="D340">
            <v>106000</v>
          </cell>
          <cell r="E340">
            <v>134782000</v>
          </cell>
        </row>
        <row r="341">
          <cell r="D341">
            <v>2000</v>
          </cell>
          <cell r="E341">
            <v>134557000</v>
          </cell>
        </row>
        <row r="342">
          <cell r="D342">
            <v>0</v>
          </cell>
          <cell r="E342">
            <v>134495000</v>
          </cell>
        </row>
        <row r="343">
          <cell r="D343">
            <v>0</v>
          </cell>
          <cell r="E343">
            <v>134051000</v>
          </cell>
        </row>
        <row r="344">
          <cell r="D344">
            <v>209500</v>
          </cell>
          <cell r="E344">
            <v>134051000</v>
          </cell>
        </row>
        <row r="345">
          <cell r="D345">
            <v>389900</v>
          </cell>
          <cell r="E345">
            <v>133606000</v>
          </cell>
        </row>
        <row r="346">
          <cell r="D346">
            <v>292400</v>
          </cell>
          <cell r="E346">
            <v>132466000</v>
          </cell>
        </row>
        <row r="347">
          <cell r="D347">
            <v>322400</v>
          </cell>
          <cell r="E347">
            <v>131980000</v>
          </cell>
        </row>
        <row r="348">
          <cell r="D348">
            <v>236300</v>
          </cell>
          <cell r="E348">
            <v>131338000</v>
          </cell>
        </row>
        <row r="349">
          <cell r="D349">
            <v>217700</v>
          </cell>
          <cell r="E349">
            <v>130778000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1"/>
      <sheetName val="Chart2"/>
      <sheetName val="AGA"/>
      <sheetName val="AGAWeeklyComparison"/>
      <sheetName val="AGAChart"/>
      <sheetName val="AGAChartInput"/>
      <sheetName val="Report b&amp;w"/>
    </sheetNames>
    <sheetDataSet>
      <sheetData sheetId="0" refreshError="1"/>
      <sheetData sheetId="1" refreshError="1"/>
      <sheetData sheetId="2"/>
      <sheetData sheetId="3"/>
      <sheetData sheetId="4" refreshError="1"/>
      <sheetData sheetId="5">
        <row r="19">
          <cell r="F19">
            <v>1027</v>
          </cell>
        </row>
        <row r="20">
          <cell r="F20">
            <v>1059</v>
          </cell>
        </row>
        <row r="22">
          <cell r="F22">
            <v>1163</v>
          </cell>
        </row>
        <row r="23">
          <cell r="F23">
            <v>1218</v>
          </cell>
        </row>
        <row r="24">
          <cell r="F24">
            <v>1274</v>
          </cell>
        </row>
      </sheetData>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D_AVG"/>
      <sheetName val="Historical Data"/>
      <sheetName val="Ops Data"/>
      <sheetName val="Ops Sheet"/>
      <sheetName val="Inj_Chart"/>
      <sheetName val="Monthly"/>
      <sheetName val="Summary"/>
      <sheetName val="ops data#2"/>
      <sheetName val="Location breakdown"/>
      <sheetName val="map"/>
      <sheetName val="Final Summary"/>
      <sheetName val="JUNKTAB"/>
    </sheetNames>
    <sheetDataSet>
      <sheetData sheetId="0" refreshError="1"/>
      <sheetData sheetId="1" refreshError="1"/>
      <sheetData sheetId="2">
        <row r="6">
          <cell r="AF6">
            <v>130218000</v>
          </cell>
          <cell r="AG6">
            <v>514000</v>
          </cell>
        </row>
        <row r="7">
          <cell r="AF7">
            <v>129384000</v>
          </cell>
          <cell r="AG7">
            <v>288400</v>
          </cell>
        </row>
        <row r="8">
          <cell r="AF8">
            <v>128985000</v>
          </cell>
          <cell r="AG8">
            <v>254800</v>
          </cell>
        </row>
        <row r="9">
          <cell r="AF9">
            <v>128435000</v>
          </cell>
          <cell r="AG9">
            <v>279500</v>
          </cell>
        </row>
        <row r="10">
          <cell r="AF10">
            <v>127865000</v>
          </cell>
          <cell r="AG10">
            <v>328600</v>
          </cell>
        </row>
        <row r="11">
          <cell r="AF11">
            <v>127246000</v>
          </cell>
          <cell r="AG11">
            <v>276800</v>
          </cell>
        </row>
        <row r="12">
          <cell r="AF12">
            <v>126668800</v>
          </cell>
          <cell r="AG12">
            <v>208600</v>
          </cell>
        </row>
        <row r="13">
          <cell r="AF13">
            <v>126094000</v>
          </cell>
          <cell r="AG13">
            <v>344000</v>
          </cell>
        </row>
        <row r="14">
          <cell r="AF14">
            <v>125415000</v>
          </cell>
          <cell r="AG14">
            <v>346200</v>
          </cell>
        </row>
        <row r="15">
          <cell r="AF15">
            <v>125068000</v>
          </cell>
          <cell r="AG15">
            <v>483900</v>
          </cell>
        </row>
        <row r="16">
          <cell r="AF16">
            <v>124862000</v>
          </cell>
          <cell r="AG16">
            <v>330700</v>
          </cell>
        </row>
        <row r="17">
          <cell r="AF17">
            <v>124431000</v>
          </cell>
          <cell r="AG17">
            <v>368400</v>
          </cell>
        </row>
        <row r="18">
          <cell r="AF18">
            <v>123945000</v>
          </cell>
          <cell r="AG18">
            <v>427339</v>
          </cell>
        </row>
        <row r="19">
          <cell r="AF19">
            <v>123479000</v>
          </cell>
          <cell r="AG19">
            <v>465778</v>
          </cell>
        </row>
        <row r="20">
          <cell r="AF20">
            <v>123124000</v>
          </cell>
          <cell r="AG20">
            <v>440400</v>
          </cell>
        </row>
        <row r="21">
          <cell r="AF21">
            <v>122530000</v>
          </cell>
          <cell r="AG21">
            <v>475600</v>
          </cell>
        </row>
        <row r="22">
          <cell r="AF22">
            <v>122341000</v>
          </cell>
          <cell r="AG22">
            <v>321000</v>
          </cell>
        </row>
        <row r="23">
          <cell r="AF23">
            <v>121970000</v>
          </cell>
          <cell r="AG23">
            <v>444000</v>
          </cell>
        </row>
        <row r="24">
          <cell r="AF24">
            <v>121477000</v>
          </cell>
          <cell r="AG24">
            <v>521500</v>
          </cell>
        </row>
        <row r="25">
          <cell r="AF25">
            <v>121009000</v>
          </cell>
          <cell r="AG25">
            <v>148700</v>
          </cell>
        </row>
        <row r="26">
          <cell r="AF26">
            <v>120433000</v>
          </cell>
          <cell r="AG26">
            <v>249800</v>
          </cell>
        </row>
        <row r="27">
          <cell r="AF27">
            <v>120217000</v>
          </cell>
          <cell r="AG27">
            <v>395200</v>
          </cell>
        </row>
        <row r="28">
          <cell r="AF28">
            <v>119475000</v>
          </cell>
          <cell r="AG28">
            <v>341100</v>
          </cell>
        </row>
        <row r="29">
          <cell r="AF29">
            <v>118872000</v>
          </cell>
          <cell r="AG29">
            <v>392800</v>
          </cell>
        </row>
        <row r="30">
          <cell r="AF30">
            <v>118270000</v>
          </cell>
          <cell r="AG30">
            <v>304000</v>
          </cell>
        </row>
        <row r="31">
          <cell r="AF31">
            <v>117635000</v>
          </cell>
          <cell r="AG31">
            <v>267100</v>
          </cell>
        </row>
        <row r="32">
          <cell r="AF32">
            <v>116972000</v>
          </cell>
          <cell r="AG32">
            <v>273000</v>
          </cell>
        </row>
        <row r="33">
          <cell r="AF33">
            <v>116399000</v>
          </cell>
          <cell r="AG33">
            <v>358300</v>
          </cell>
        </row>
        <row r="34">
          <cell r="AF34">
            <v>115770000</v>
          </cell>
          <cell r="AG34">
            <v>192000</v>
          </cell>
        </row>
        <row r="35">
          <cell r="AF35">
            <v>115204000</v>
          </cell>
          <cell r="AG35">
            <v>376800</v>
          </cell>
        </row>
        <row r="36">
          <cell r="AF36">
            <v>114286000</v>
          </cell>
          <cell r="AG36">
            <v>332700</v>
          </cell>
        </row>
        <row r="37">
          <cell r="AF37">
            <v>113586000</v>
          </cell>
          <cell r="AG37">
            <v>455900</v>
          </cell>
        </row>
        <row r="38">
          <cell r="AF38">
            <v>112973000</v>
          </cell>
          <cell r="AG38">
            <v>344500</v>
          </cell>
        </row>
        <row r="39">
          <cell r="AF39">
            <v>112411700</v>
          </cell>
          <cell r="AG39">
            <v>317400</v>
          </cell>
        </row>
        <row r="40">
          <cell r="AF40">
            <v>111851100</v>
          </cell>
          <cell r="AG40">
            <v>442800</v>
          </cell>
        </row>
        <row r="41">
          <cell r="AF41">
            <v>111400000</v>
          </cell>
          <cell r="AG41">
            <v>497600</v>
          </cell>
        </row>
        <row r="42">
          <cell r="AF42">
            <v>110431000</v>
          </cell>
          <cell r="AG42">
            <v>408900</v>
          </cell>
        </row>
        <row r="43">
          <cell r="AF43">
            <v>109899000</v>
          </cell>
          <cell r="AG43">
            <v>475200</v>
          </cell>
        </row>
        <row r="44">
          <cell r="AF44">
            <v>109320000</v>
          </cell>
          <cell r="AG44">
            <v>224000</v>
          </cell>
        </row>
        <row r="45">
          <cell r="AF45">
            <v>108758000</v>
          </cell>
          <cell r="AG45">
            <v>422900</v>
          </cell>
        </row>
        <row r="46">
          <cell r="AF46">
            <v>108758000</v>
          </cell>
          <cell r="AG46">
            <v>422900</v>
          </cell>
        </row>
        <row r="47">
          <cell r="AF47">
            <v>107625000</v>
          </cell>
          <cell r="AG47">
            <v>173700</v>
          </cell>
        </row>
        <row r="48">
          <cell r="AF48">
            <v>107019000</v>
          </cell>
          <cell r="AG48">
            <v>454900</v>
          </cell>
        </row>
        <row r="49">
          <cell r="AF49">
            <v>106062000</v>
          </cell>
          <cell r="AG49">
            <v>408500</v>
          </cell>
        </row>
        <row r="50">
          <cell r="AF50">
            <v>105449000</v>
          </cell>
          <cell r="AG50">
            <v>430500</v>
          </cell>
        </row>
        <row r="51">
          <cell r="AF51">
            <v>104906000</v>
          </cell>
          <cell r="AG51">
            <v>401800</v>
          </cell>
        </row>
        <row r="52">
          <cell r="AF52">
            <v>104350000</v>
          </cell>
          <cell r="AG52">
            <v>317000</v>
          </cell>
        </row>
        <row r="53">
          <cell r="AF53">
            <v>103788000</v>
          </cell>
          <cell r="AG53">
            <v>334600</v>
          </cell>
        </row>
        <row r="54">
          <cell r="AF54">
            <v>103280000</v>
          </cell>
          <cell r="AG54">
            <v>339600</v>
          </cell>
        </row>
        <row r="55">
          <cell r="AF55">
            <v>102690000</v>
          </cell>
          <cell r="AG55">
            <v>394800</v>
          </cell>
        </row>
        <row r="56">
          <cell r="AF56">
            <v>101924000</v>
          </cell>
          <cell r="AG56">
            <v>386100</v>
          </cell>
        </row>
        <row r="57">
          <cell r="AF57">
            <v>101166000</v>
          </cell>
          <cell r="AG57">
            <v>448500</v>
          </cell>
        </row>
        <row r="58">
          <cell r="AF58">
            <v>100415000</v>
          </cell>
          <cell r="AG58">
            <v>430400</v>
          </cell>
        </row>
        <row r="59">
          <cell r="AF59">
            <v>99672000</v>
          </cell>
          <cell r="AG59">
            <v>431800</v>
          </cell>
        </row>
        <row r="60">
          <cell r="AF60">
            <v>99215000</v>
          </cell>
          <cell r="AG60">
            <v>359113</v>
          </cell>
        </row>
        <row r="61">
          <cell r="AF61">
            <v>98751700</v>
          </cell>
          <cell r="AG61">
            <v>359113</v>
          </cell>
        </row>
        <row r="62">
          <cell r="AF62">
            <v>98154000</v>
          </cell>
          <cell r="AG62">
            <v>446200</v>
          </cell>
        </row>
        <row r="63">
          <cell r="AF63">
            <v>97864000</v>
          </cell>
          <cell r="AG63">
            <v>456300</v>
          </cell>
        </row>
        <row r="64">
          <cell r="AF64">
            <v>97422000</v>
          </cell>
          <cell r="AG64">
            <v>362000</v>
          </cell>
        </row>
        <row r="65">
          <cell r="AF65">
            <v>97015000</v>
          </cell>
          <cell r="AG65">
            <v>410300</v>
          </cell>
        </row>
        <row r="66">
          <cell r="AF66">
            <v>96530000</v>
          </cell>
          <cell r="AG66">
            <v>416900</v>
          </cell>
        </row>
        <row r="67">
          <cell r="AF67">
            <v>96010000</v>
          </cell>
          <cell r="AG67">
            <v>420000</v>
          </cell>
        </row>
        <row r="68">
          <cell r="AF68">
            <v>95415200</v>
          </cell>
          <cell r="AG68">
            <v>455600</v>
          </cell>
        </row>
        <row r="69">
          <cell r="AF69">
            <v>95228000</v>
          </cell>
          <cell r="AG69">
            <v>398400</v>
          </cell>
        </row>
        <row r="70">
          <cell r="AF70">
            <v>93397000</v>
          </cell>
          <cell r="AG70">
            <v>78300</v>
          </cell>
        </row>
        <row r="71">
          <cell r="AF71">
            <v>92625000</v>
          </cell>
          <cell r="AG71">
            <v>220000</v>
          </cell>
        </row>
        <row r="72">
          <cell r="AF72">
            <v>91454000</v>
          </cell>
          <cell r="AG72">
            <v>295500</v>
          </cell>
        </row>
        <row r="73">
          <cell r="AF73">
            <v>90670000</v>
          </cell>
          <cell r="AG73">
            <v>445100</v>
          </cell>
        </row>
        <row r="74">
          <cell r="AF74">
            <v>89935000</v>
          </cell>
          <cell r="AG74">
            <v>349800</v>
          </cell>
        </row>
        <row r="75">
          <cell r="AF75">
            <v>89935000</v>
          </cell>
          <cell r="AG75">
            <v>349800</v>
          </cell>
        </row>
        <row r="76">
          <cell r="AF76">
            <v>88857000</v>
          </cell>
          <cell r="AG76">
            <v>370100</v>
          </cell>
        </row>
        <row r="77">
          <cell r="AF77">
            <v>87527000</v>
          </cell>
          <cell r="AG77">
            <v>417800</v>
          </cell>
        </row>
        <row r="78">
          <cell r="AF78">
            <v>87036000</v>
          </cell>
          <cell r="AG78">
            <v>372300</v>
          </cell>
        </row>
        <row r="79">
          <cell r="AF79">
            <v>86611000</v>
          </cell>
          <cell r="AG79">
            <v>323600</v>
          </cell>
        </row>
        <row r="80">
          <cell r="AF80">
            <v>86071000</v>
          </cell>
          <cell r="AG80">
            <v>401900</v>
          </cell>
        </row>
        <row r="81">
          <cell r="AF81">
            <v>85585000</v>
          </cell>
          <cell r="AG81">
            <v>401900</v>
          </cell>
        </row>
        <row r="82">
          <cell r="AF82">
            <v>85124000</v>
          </cell>
          <cell r="AG82">
            <v>401900</v>
          </cell>
        </row>
        <row r="83">
          <cell r="AF83">
            <v>84584000</v>
          </cell>
          <cell r="AG83">
            <v>534800</v>
          </cell>
        </row>
        <row r="84">
          <cell r="AF84">
            <v>83399000</v>
          </cell>
          <cell r="AG84">
            <v>493100</v>
          </cell>
        </row>
        <row r="85">
          <cell r="AF85">
            <v>82810000</v>
          </cell>
          <cell r="AG85">
            <v>513000</v>
          </cell>
        </row>
        <row r="86">
          <cell r="AF86">
            <v>81851000</v>
          </cell>
          <cell r="AG86">
            <v>515800</v>
          </cell>
        </row>
        <row r="87">
          <cell r="AF87">
            <v>81246000</v>
          </cell>
          <cell r="AG87">
            <v>403300</v>
          </cell>
        </row>
        <row r="88">
          <cell r="AF88">
            <v>80879000</v>
          </cell>
          <cell r="AG88">
            <v>578915</v>
          </cell>
        </row>
        <row r="89">
          <cell r="AF89">
            <v>80335200</v>
          </cell>
          <cell r="AG89">
            <v>515349</v>
          </cell>
        </row>
        <row r="90">
          <cell r="AF90">
            <v>79756000</v>
          </cell>
          <cell r="AG90">
            <v>472600</v>
          </cell>
        </row>
        <row r="91">
          <cell r="AF91">
            <v>79112000</v>
          </cell>
          <cell r="AG91">
            <v>400100</v>
          </cell>
        </row>
        <row r="92">
          <cell r="AF92">
            <v>78539000</v>
          </cell>
          <cell r="AG92">
            <v>428000</v>
          </cell>
        </row>
        <row r="93">
          <cell r="AF93">
            <v>78013000</v>
          </cell>
          <cell r="AG93">
            <v>511500</v>
          </cell>
        </row>
        <row r="94">
          <cell r="AF94">
            <v>77433000</v>
          </cell>
          <cell r="AG94">
            <v>463100</v>
          </cell>
        </row>
        <row r="95">
          <cell r="AF95">
            <v>76897000</v>
          </cell>
          <cell r="AG95">
            <v>311600</v>
          </cell>
        </row>
        <row r="96">
          <cell r="AF96">
            <v>76460000</v>
          </cell>
          <cell r="AG96">
            <v>158200</v>
          </cell>
        </row>
        <row r="97">
          <cell r="AF97">
            <v>75840000</v>
          </cell>
          <cell r="AG97">
            <v>370920</v>
          </cell>
        </row>
        <row r="98">
          <cell r="AF98">
            <v>75378000</v>
          </cell>
          <cell r="AG98">
            <v>377500</v>
          </cell>
        </row>
        <row r="99">
          <cell r="AF99">
            <v>74576000</v>
          </cell>
          <cell r="AG99">
            <v>331000</v>
          </cell>
        </row>
        <row r="100">
          <cell r="AF100">
            <v>74044000</v>
          </cell>
          <cell r="AG100">
            <v>344200</v>
          </cell>
        </row>
        <row r="101">
          <cell r="AF101">
            <v>73610000</v>
          </cell>
          <cell r="AG101">
            <v>355100</v>
          </cell>
        </row>
        <row r="102">
          <cell r="AF102">
            <v>72983000</v>
          </cell>
          <cell r="AG102">
            <v>267300</v>
          </cell>
        </row>
        <row r="103">
          <cell r="AF103">
            <v>72376000</v>
          </cell>
          <cell r="AG103">
            <v>262900</v>
          </cell>
        </row>
        <row r="104">
          <cell r="AF104">
            <v>71687000</v>
          </cell>
          <cell r="AG104">
            <v>345300</v>
          </cell>
        </row>
        <row r="105">
          <cell r="AF105">
            <v>70634000</v>
          </cell>
          <cell r="AG105">
            <v>421800</v>
          </cell>
        </row>
        <row r="106">
          <cell r="AF106">
            <v>70134000</v>
          </cell>
          <cell r="AG106">
            <v>423400</v>
          </cell>
        </row>
        <row r="107">
          <cell r="AF107">
            <v>70107000</v>
          </cell>
          <cell r="AG107">
            <v>422900</v>
          </cell>
        </row>
        <row r="108">
          <cell r="AF108">
            <v>69961000</v>
          </cell>
          <cell r="AG108">
            <v>381900</v>
          </cell>
        </row>
        <row r="109">
          <cell r="AF109">
            <v>69682000</v>
          </cell>
          <cell r="AG109">
            <v>636839</v>
          </cell>
        </row>
        <row r="110">
          <cell r="AF110">
            <v>69198000</v>
          </cell>
          <cell r="AG110">
            <v>623276</v>
          </cell>
        </row>
        <row r="111">
          <cell r="AF111">
            <v>68562000</v>
          </cell>
          <cell r="AG111">
            <v>407000</v>
          </cell>
        </row>
        <row r="112">
          <cell r="AF112">
            <v>67798000</v>
          </cell>
          <cell r="AG112">
            <v>326200</v>
          </cell>
        </row>
        <row r="113">
          <cell r="AF113">
            <v>67341000</v>
          </cell>
          <cell r="AG113">
            <v>362500</v>
          </cell>
        </row>
        <row r="114">
          <cell r="AF114">
            <v>67024000</v>
          </cell>
          <cell r="AG114">
            <v>340700</v>
          </cell>
        </row>
        <row r="115">
          <cell r="AF115">
            <v>66407000</v>
          </cell>
          <cell r="AG115">
            <v>273900</v>
          </cell>
        </row>
        <row r="116">
          <cell r="AF116">
            <v>65741000</v>
          </cell>
          <cell r="AG116">
            <v>692558</v>
          </cell>
        </row>
        <row r="117">
          <cell r="AF117">
            <v>65075000</v>
          </cell>
          <cell r="AG117">
            <v>678182</v>
          </cell>
        </row>
        <row r="118">
          <cell r="AF118">
            <v>64300000</v>
          </cell>
          <cell r="AG118">
            <v>283900</v>
          </cell>
        </row>
        <row r="119">
          <cell r="AF119">
            <v>63500000</v>
          </cell>
          <cell r="AG119">
            <v>494300</v>
          </cell>
        </row>
        <row r="120">
          <cell r="AF120">
            <v>62800000</v>
          </cell>
          <cell r="AG120">
            <v>270900</v>
          </cell>
        </row>
        <row r="121">
          <cell r="AF121">
            <v>62316000</v>
          </cell>
          <cell r="AG121">
            <v>441800</v>
          </cell>
        </row>
        <row r="122">
          <cell r="AF122">
            <v>61740000</v>
          </cell>
          <cell r="AG122">
            <v>498200</v>
          </cell>
        </row>
        <row r="123">
          <cell r="AF123">
            <v>61520000</v>
          </cell>
          <cell r="AG123">
            <v>533456</v>
          </cell>
        </row>
        <row r="124">
          <cell r="AF124">
            <v>61167000</v>
          </cell>
          <cell r="AG124">
            <v>615115</v>
          </cell>
        </row>
        <row r="125">
          <cell r="AF125">
            <v>60634000</v>
          </cell>
          <cell r="AG125">
            <v>432400</v>
          </cell>
        </row>
        <row r="126">
          <cell r="AF126">
            <v>60186000</v>
          </cell>
          <cell r="AG126">
            <v>263100</v>
          </cell>
        </row>
        <row r="127">
          <cell r="AF127">
            <v>59835000</v>
          </cell>
          <cell r="AG127">
            <v>371600</v>
          </cell>
        </row>
        <row r="128">
          <cell r="AF128">
            <v>59537000</v>
          </cell>
          <cell r="AG128">
            <v>413700</v>
          </cell>
        </row>
        <row r="129">
          <cell r="AF129">
            <v>59034000</v>
          </cell>
          <cell r="AG129">
            <v>419300</v>
          </cell>
        </row>
        <row r="130">
          <cell r="AF130">
            <v>58941000</v>
          </cell>
          <cell r="AG130">
            <v>490200</v>
          </cell>
        </row>
        <row r="131">
          <cell r="AF131">
            <v>58462000</v>
          </cell>
          <cell r="AG131">
            <v>384200</v>
          </cell>
        </row>
        <row r="132">
          <cell r="AF132">
            <v>57971000</v>
          </cell>
          <cell r="AG132">
            <v>338300</v>
          </cell>
        </row>
        <row r="133">
          <cell r="AF133">
            <v>57411000</v>
          </cell>
          <cell r="AG133">
            <v>423181</v>
          </cell>
        </row>
        <row r="134">
          <cell r="AF134">
            <v>56846000</v>
          </cell>
          <cell r="AG134">
            <v>435050</v>
          </cell>
        </row>
        <row r="135">
          <cell r="AF135">
            <v>56235000</v>
          </cell>
          <cell r="AG135">
            <v>444400</v>
          </cell>
        </row>
        <row r="136">
          <cell r="AF136">
            <v>55998000</v>
          </cell>
          <cell r="AG136">
            <v>378691</v>
          </cell>
        </row>
        <row r="137">
          <cell r="AF137">
            <v>55025000</v>
          </cell>
          <cell r="AG137">
            <v>256700</v>
          </cell>
        </row>
        <row r="138">
          <cell r="AF138">
            <v>54424000</v>
          </cell>
          <cell r="AG138">
            <v>333900</v>
          </cell>
        </row>
        <row r="139">
          <cell r="AF139">
            <v>53824000</v>
          </cell>
          <cell r="AG139">
            <v>333900</v>
          </cell>
        </row>
        <row r="140">
          <cell r="AF140">
            <v>53430000</v>
          </cell>
          <cell r="AG140">
            <v>610500</v>
          </cell>
        </row>
        <row r="141">
          <cell r="AF141">
            <v>52863000</v>
          </cell>
          <cell r="AG141">
            <v>314900</v>
          </cell>
        </row>
        <row r="142">
          <cell r="AF142">
            <v>52408000</v>
          </cell>
          <cell r="AG142">
            <v>360200</v>
          </cell>
        </row>
        <row r="143">
          <cell r="AF143">
            <v>51955000</v>
          </cell>
          <cell r="AG143">
            <v>471035</v>
          </cell>
        </row>
        <row r="144">
          <cell r="AF144">
            <v>51225000</v>
          </cell>
          <cell r="AG144">
            <v>385200</v>
          </cell>
        </row>
        <row r="145">
          <cell r="AF145">
            <v>50975600</v>
          </cell>
          <cell r="AG145">
            <v>334500</v>
          </cell>
        </row>
        <row r="146">
          <cell r="AF146">
            <v>50239000</v>
          </cell>
          <cell r="AG146">
            <v>372200</v>
          </cell>
        </row>
        <row r="147">
          <cell r="AF147">
            <v>49777000</v>
          </cell>
          <cell r="AG147">
            <v>545600</v>
          </cell>
        </row>
        <row r="148">
          <cell r="AF148">
            <v>49081000</v>
          </cell>
          <cell r="AG148">
            <v>773600</v>
          </cell>
        </row>
        <row r="149">
          <cell r="AF149">
            <v>48476000</v>
          </cell>
          <cell r="AG149">
            <v>952200</v>
          </cell>
        </row>
        <row r="150">
          <cell r="AF150">
            <v>47974000</v>
          </cell>
          <cell r="AG150">
            <v>903000</v>
          </cell>
        </row>
        <row r="151">
          <cell r="AF151">
            <v>47332000</v>
          </cell>
          <cell r="AG151">
            <v>276000</v>
          </cell>
        </row>
        <row r="152">
          <cell r="AF152">
            <v>46678000</v>
          </cell>
          <cell r="AG152">
            <v>416000</v>
          </cell>
        </row>
        <row r="153">
          <cell r="AF153">
            <v>46135000</v>
          </cell>
          <cell r="AG153">
            <v>416000</v>
          </cell>
        </row>
        <row r="154">
          <cell r="AF154">
            <v>45567000</v>
          </cell>
          <cell r="AG154">
            <v>660000</v>
          </cell>
        </row>
        <row r="155">
          <cell r="AF155">
            <v>45589000</v>
          </cell>
          <cell r="AG155">
            <v>661600</v>
          </cell>
        </row>
        <row r="156">
          <cell r="AF156">
            <v>45463000</v>
          </cell>
          <cell r="AG156">
            <v>555900</v>
          </cell>
        </row>
        <row r="157">
          <cell r="AF157">
            <v>45525000</v>
          </cell>
          <cell r="AG157">
            <v>530700</v>
          </cell>
        </row>
        <row r="158">
          <cell r="AF158">
            <v>45119000</v>
          </cell>
          <cell r="AG158">
            <v>733300</v>
          </cell>
        </row>
        <row r="159">
          <cell r="AF159">
            <v>44681800</v>
          </cell>
          <cell r="AG159">
            <v>101600</v>
          </cell>
        </row>
        <row r="160">
          <cell r="AF160">
            <v>44179000</v>
          </cell>
          <cell r="AG160">
            <v>256000</v>
          </cell>
        </row>
        <row r="161">
          <cell r="AF161">
            <v>43736000</v>
          </cell>
          <cell r="AG161">
            <v>183600</v>
          </cell>
        </row>
        <row r="162">
          <cell r="AF162">
            <v>41947000</v>
          </cell>
          <cell r="AG162">
            <v>330400</v>
          </cell>
        </row>
        <row r="163">
          <cell r="AF163">
            <v>41010000</v>
          </cell>
          <cell r="AG163">
            <v>572300</v>
          </cell>
        </row>
        <row r="164">
          <cell r="AF164">
            <v>40225000</v>
          </cell>
          <cell r="AG164">
            <v>557200</v>
          </cell>
        </row>
        <row r="165">
          <cell r="AF165">
            <v>39460000</v>
          </cell>
          <cell r="AG165">
            <v>312700</v>
          </cell>
        </row>
        <row r="166">
          <cell r="AF166">
            <v>39460000</v>
          </cell>
          <cell r="AG166">
            <v>308000</v>
          </cell>
        </row>
        <row r="167">
          <cell r="AF167">
            <v>38827000</v>
          </cell>
          <cell r="AG167">
            <v>565700</v>
          </cell>
        </row>
        <row r="168">
          <cell r="AF168">
            <v>38326000</v>
          </cell>
          <cell r="AG168">
            <v>680700</v>
          </cell>
        </row>
        <row r="169">
          <cell r="AF169">
            <v>37920000</v>
          </cell>
          <cell r="AG169">
            <v>409900</v>
          </cell>
        </row>
        <row r="170">
          <cell r="AF170">
            <v>37410000</v>
          </cell>
          <cell r="AG170">
            <v>145600</v>
          </cell>
        </row>
        <row r="171">
          <cell r="AF171">
            <v>36951000</v>
          </cell>
          <cell r="AG171">
            <v>434000</v>
          </cell>
        </row>
        <row r="172">
          <cell r="AF172">
            <v>36215000</v>
          </cell>
          <cell r="AG172">
            <v>397500</v>
          </cell>
        </row>
        <row r="173">
          <cell r="AF173">
            <v>35649600</v>
          </cell>
          <cell r="AG173">
            <v>405200</v>
          </cell>
        </row>
        <row r="174">
          <cell r="AF174">
            <v>34635000</v>
          </cell>
          <cell r="AG174">
            <v>184600</v>
          </cell>
        </row>
        <row r="175">
          <cell r="AF175">
            <v>33650000</v>
          </cell>
          <cell r="AG175">
            <v>261600</v>
          </cell>
        </row>
        <row r="176">
          <cell r="AF176">
            <v>32643000</v>
          </cell>
          <cell r="AG176">
            <v>282100</v>
          </cell>
        </row>
        <row r="177">
          <cell r="AF177">
            <v>31860000</v>
          </cell>
          <cell r="AG177">
            <v>179800</v>
          </cell>
        </row>
        <row r="178">
          <cell r="AF178">
            <v>31277000</v>
          </cell>
          <cell r="AG178">
            <v>184400</v>
          </cell>
        </row>
        <row r="179">
          <cell r="AF179">
            <v>30626000</v>
          </cell>
          <cell r="AG179">
            <v>219800</v>
          </cell>
        </row>
        <row r="180">
          <cell r="AF180">
            <v>29874300</v>
          </cell>
          <cell r="AG180">
            <v>230500</v>
          </cell>
        </row>
        <row r="181">
          <cell r="AF181">
            <v>29158600</v>
          </cell>
          <cell r="AG181">
            <v>230500</v>
          </cell>
        </row>
        <row r="182">
          <cell r="AF182">
            <v>28330000</v>
          </cell>
          <cell r="AG182">
            <v>205700</v>
          </cell>
        </row>
        <row r="183">
          <cell r="AF183">
            <v>27504000</v>
          </cell>
          <cell r="AG183">
            <v>376000</v>
          </cell>
        </row>
        <row r="184">
          <cell r="AF184">
            <v>26565000</v>
          </cell>
          <cell r="AG184">
            <v>405800</v>
          </cell>
        </row>
        <row r="185">
          <cell r="AF185">
            <v>25152000</v>
          </cell>
          <cell r="AG185">
            <v>640100</v>
          </cell>
        </row>
        <row r="186">
          <cell r="AF186">
            <v>24439000</v>
          </cell>
          <cell r="AG186">
            <v>394800</v>
          </cell>
        </row>
        <row r="187">
          <cell r="AF187">
            <v>24439000</v>
          </cell>
          <cell r="AG187">
            <v>638301</v>
          </cell>
        </row>
        <row r="188">
          <cell r="AF188">
            <v>23851000</v>
          </cell>
          <cell r="AG188">
            <v>507500</v>
          </cell>
        </row>
        <row r="189">
          <cell r="AF189">
            <v>23283000</v>
          </cell>
          <cell r="AG189">
            <v>510900</v>
          </cell>
        </row>
        <row r="190">
          <cell r="AF190">
            <v>22945000</v>
          </cell>
          <cell r="AG190">
            <v>565000</v>
          </cell>
        </row>
        <row r="191">
          <cell r="AF191">
            <v>22516000</v>
          </cell>
          <cell r="AG191">
            <v>482000</v>
          </cell>
        </row>
        <row r="192">
          <cell r="AF192">
            <v>22074000</v>
          </cell>
          <cell r="AG192">
            <v>318400</v>
          </cell>
        </row>
        <row r="193">
          <cell r="AF193">
            <v>22431000</v>
          </cell>
          <cell r="AG193">
            <v>289000</v>
          </cell>
        </row>
        <row r="194">
          <cell r="AF194">
            <v>22448000</v>
          </cell>
          <cell r="AG194">
            <v>305250</v>
          </cell>
        </row>
        <row r="195">
          <cell r="AF195">
            <v>22375000</v>
          </cell>
          <cell r="AG195">
            <v>339100</v>
          </cell>
        </row>
        <row r="196">
          <cell r="AF196">
            <v>22256000</v>
          </cell>
          <cell r="AG196">
            <v>905300</v>
          </cell>
        </row>
        <row r="197">
          <cell r="AF197">
            <v>22470000</v>
          </cell>
          <cell r="AG197">
            <v>347180</v>
          </cell>
        </row>
        <row r="198">
          <cell r="AF198">
            <v>22783000</v>
          </cell>
          <cell r="AG198">
            <v>406600</v>
          </cell>
        </row>
        <row r="199">
          <cell r="AF199">
            <v>23476000</v>
          </cell>
          <cell r="AG199">
            <v>455800</v>
          </cell>
        </row>
        <row r="200">
          <cell r="AF200">
            <v>24352000</v>
          </cell>
          <cell r="AG200">
            <v>500100</v>
          </cell>
        </row>
        <row r="201">
          <cell r="AF201">
            <v>24564500</v>
          </cell>
          <cell r="AG201">
            <v>586000</v>
          </cell>
        </row>
        <row r="202">
          <cell r="AF202">
            <v>25565000</v>
          </cell>
          <cell r="AG202">
            <v>715800</v>
          </cell>
        </row>
        <row r="203">
          <cell r="AF203">
            <v>24801000</v>
          </cell>
          <cell r="AG203">
            <v>1071000</v>
          </cell>
        </row>
        <row r="204">
          <cell r="AF204">
            <v>25541000</v>
          </cell>
          <cell r="AG204">
            <v>1034000</v>
          </cell>
        </row>
        <row r="205">
          <cell r="AF205">
            <v>26602000</v>
          </cell>
          <cell r="AG205">
            <v>870400</v>
          </cell>
        </row>
        <row r="206">
          <cell r="AF206">
            <v>27458000</v>
          </cell>
          <cell r="AG206">
            <v>1665900</v>
          </cell>
        </row>
        <row r="207">
          <cell r="AF207">
            <v>28448000</v>
          </cell>
          <cell r="AG207">
            <v>1792300</v>
          </cell>
        </row>
        <row r="208">
          <cell r="AF208">
            <v>29483700</v>
          </cell>
          <cell r="AG208">
            <v>1758600</v>
          </cell>
        </row>
        <row r="209">
          <cell r="AF209">
            <v>30435000</v>
          </cell>
          <cell r="AG209">
            <v>1589300</v>
          </cell>
        </row>
        <row r="210">
          <cell r="AF210">
            <v>31499000</v>
          </cell>
          <cell r="AG210">
            <v>1558400</v>
          </cell>
        </row>
        <row r="211">
          <cell r="AF211">
            <v>32976000</v>
          </cell>
          <cell r="AG211">
            <v>1613000</v>
          </cell>
        </row>
        <row r="212">
          <cell r="AF212">
            <v>32976000</v>
          </cell>
          <cell r="AG212">
            <v>1613000</v>
          </cell>
        </row>
        <row r="213">
          <cell r="AF213">
            <v>36090000</v>
          </cell>
          <cell r="AG213">
            <v>2140525</v>
          </cell>
        </row>
        <row r="214">
          <cell r="AF214">
            <v>36894600</v>
          </cell>
          <cell r="AG214">
            <v>2358600</v>
          </cell>
        </row>
        <row r="215">
          <cell r="AF215">
            <v>37482000</v>
          </cell>
          <cell r="AG215">
            <v>2333800</v>
          </cell>
        </row>
        <row r="216">
          <cell r="AF216">
            <v>37482000</v>
          </cell>
          <cell r="AG216">
            <v>2175500</v>
          </cell>
        </row>
        <row r="217">
          <cell r="AF217">
            <v>39182000</v>
          </cell>
          <cell r="AG217">
            <v>2198689</v>
          </cell>
        </row>
        <row r="218">
          <cell r="AF218">
            <v>40122000</v>
          </cell>
          <cell r="AG218">
            <v>2015000</v>
          </cell>
        </row>
        <row r="219">
          <cell r="AF219">
            <v>41064000</v>
          </cell>
          <cell r="AG219">
            <v>2032700</v>
          </cell>
        </row>
        <row r="220">
          <cell r="AF220">
            <v>41839000</v>
          </cell>
          <cell r="AG220">
            <v>1989600</v>
          </cell>
        </row>
        <row r="221">
          <cell r="AF221">
            <v>42046000</v>
          </cell>
          <cell r="AG221">
            <v>1807200</v>
          </cell>
        </row>
        <row r="222">
          <cell r="AF222">
            <v>42046000</v>
          </cell>
          <cell r="AG222">
            <v>1814900</v>
          </cell>
        </row>
        <row r="223">
          <cell r="AF223">
            <v>43800100</v>
          </cell>
          <cell r="AG223">
            <v>1768400</v>
          </cell>
        </row>
        <row r="224">
          <cell r="AF224">
            <v>44597000</v>
          </cell>
          <cell r="AG224">
            <v>1134400</v>
          </cell>
        </row>
        <row r="225">
          <cell r="AF225">
            <v>46078000</v>
          </cell>
          <cell r="AG225">
            <v>974400</v>
          </cell>
        </row>
        <row r="226">
          <cell r="AF226">
            <v>48036000</v>
          </cell>
          <cell r="AG226">
            <v>1258900</v>
          </cell>
        </row>
        <row r="227">
          <cell r="AF227">
            <v>50254000</v>
          </cell>
          <cell r="AG227">
            <v>1385600</v>
          </cell>
        </row>
        <row r="228">
          <cell r="AF228">
            <v>51700000</v>
          </cell>
          <cell r="AG228">
            <v>1786100</v>
          </cell>
        </row>
        <row r="229">
          <cell r="AF229">
            <v>53036900</v>
          </cell>
          <cell r="AG229">
            <v>1691000</v>
          </cell>
        </row>
        <row r="230">
          <cell r="AF230">
            <v>54031000</v>
          </cell>
          <cell r="AG230">
            <v>1121200</v>
          </cell>
        </row>
        <row r="231">
          <cell r="AF231">
            <v>55223000</v>
          </cell>
          <cell r="AG231">
            <v>632800</v>
          </cell>
        </row>
        <row r="232">
          <cell r="AF232">
            <v>56806500</v>
          </cell>
          <cell r="AG232">
            <v>757500</v>
          </cell>
        </row>
        <row r="233">
          <cell r="AF233">
            <v>58770000</v>
          </cell>
          <cell r="AG233">
            <v>866700</v>
          </cell>
        </row>
        <row r="234">
          <cell r="AF234">
            <v>61021000</v>
          </cell>
          <cell r="AG234">
            <v>866730</v>
          </cell>
        </row>
        <row r="235">
          <cell r="AF235">
            <v>63019000</v>
          </cell>
          <cell r="AG235">
            <v>1447100</v>
          </cell>
        </row>
        <row r="236">
          <cell r="AF236">
            <v>64223100</v>
          </cell>
          <cell r="AG236">
            <v>1174200</v>
          </cell>
        </row>
        <row r="237">
          <cell r="AF237">
            <v>65386700</v>
          </cell>
          <cell r="AG237">
            <v>996600</v>
          </cell>
        </row>
        <row r="238">
          <cell r="AF238">
            <v>67335000</v>
          </cell>
          <cell r="AG238">
            <v>856464</v>
          </cell>
        </row>
        <row r="239">
          <cell r="AF239">
            <v>69465000</v>
          </cell>
          <cell r="AG239">
            <v>823100</v>
          </cell>
        </row>
        <row r="240">
          <cell r="AF240">
            <v>70717000</v>
          </cell>
          <cell r="AG240">
            <v>693100</v>
          </cell>
        </row>
        <row r="241">
          <cell r="AF241">
            <v>72728000</v>
          </cell>
          <cell r="AG241">
            <v>618045</v>
          </cell>
        </row>
        <row r="242">
          <cell r="AF242">
            <v>74718000</v>
          </cell>
          <cell r="AG242">
            <v>886700</v>
          </cell>
        </row>
        <row r="243">
          <cell r="AF243">
            <v>76546300</v>
          </cell>
          <cell r="AG243">
            <v>769400</v>
          </cell>
        </row>
        <row r="244">
          <cell r="AF244">
            <v>78206900</v>
          </cell>
          <cell r="AG244">
            <v>732700</v>
          </cell>
        </row>
        <row r="245">
          <cell r="AF245">
            <v>79966100</v>
          </cell>
          <cell r="AG245">
            <v>694700</v>
          </cell>
        </row>
        <row r="246">
          <cell r="AF246">
            <v>80171000</v>
          </cell>
          <cell r="AG246">
            <v>809000</v>
          </cell>
        </row>
        <row r="247">
          <cell r="AF247">
            <v>83366000</v>
          </cell>
          <cell r="AG247">
            <v>1019300</v>
          </cell>
        </row>
        <row r="248">
          <cell r="AF248">
            <v>84236000</v>
          </cell>
          <cell r="AG248">
            <v>1017800</v>
          </cell>
        </row>
        <row r="249">
          <cell r="AF249">
            <v>85690000</v>
          </cell>
          <cell r="AG249">
            <v>1377000</v>
          </cell>
        </row>
        <row r="250">
          <cell r="AF250">
            <v>86959800</v>
          </cell>
          <cell r="AG250">
            <v>1407400</v>
          </cell>
        </row>
        <row r="251">
          <cell r="AF251">
            <v>87984500</v>
          </cell>
          <cell r="AG251">
            <v>1481800</v>
          </cell>
        </row>
        <row r="252">
          <cell r="AF252">
            <v>89016000</v>
          </cell>
          <cell r="AG252">
            <v>1378400</v>
          </cell>
        </row>
        <row r="253">
          <cell r="AF253">
            <v>89335000</v>
          </cell>
          <cell r="AG253">
            <v>1534100</v>
          </cell>
        </row>
        <row r="254">
          <cell r="AF254">
            <v>90805000</v>
          </cell>
          <cell r="AG254">
            <v>1587100</v>
          </cell>
        </row>
        <row r="255">
          <cell r="AF255">
            <v>92158000</v>
          </cell>
          <cell r="AG255">
            <v>1651200</v>
          </cell>
        </row>
        <row r="256">
          <cell r="AF256">
            <v>93119000</v>
          </cell>
          <cell r="AG256">
            <v>1964100</v>
          </cell>
        </row>
        <row r="257">
          <cell r="AF257">
            <v>94127400</v>
          </cell>
          <cell r="AG257">
            <v>1847300</v>
          </cell>
        </row>
        <row r="258">
          <cell r="AF258">
            <v>95417000</v>
          </cell>
          <cell r="AG258">
            <v>1545300</v>
          </cell>
        </row>
        <row r="259">
          <cell r="AF259">
            <v>95294000</v>
          </cell>
          <cell r="AG259">
            <v>1940900</v>
          </cell>
        </row>
      </sheetData>
      <sheetData sheetId="3" refreshError="1"/>
      <sheetData sheetId="4" refreshError="1"/>
      <sheetData sheetId="5" refreshError="1"/>
      <sheetData sheetId="6" refreshError="1"/>
      <sheetData sheetId="7">
        <row r="260">
          <cell r="BC260">
            <v>96369000</v>
          </cell>
          <cell r="BD260">
            <v>2020100</v>
          </cell>
        </row>
        <row r="261">
          <cell r="BC261">
            <v>97772000</v>
          </cell>
          <cell r="BD261">
            <v>2152300</v>
          </cell>
        </row>
        <row r="262">
          <cell r="BC262">
            <v>98466000</v>
          </cell>
          <cell r="BD262">
            <v>2204400</v>
          </cell>
        </row>
        <row r="263">
          <cell r="BC263">
            <v>98828000</v>
          </cell>
          <cell r="BD263">
            <v>2353600</v>
          </cell>
        </row>
        <row r="264">
          <cell r="BC264">
            <v>99626600</v>
          </cell>
          <cell r="BD264">
            <v>2269600</v>
          </cell>
        </row>
        <row r="265">
          <cell r="BC265">
            <v>99633000</v>
          </cell>
          <cell r="BD265">
            <v>2075600</v>
          </cell>
        </row>
        <row r="266">
          <cell r="BC266">
            <v>100063000</v>
          </cell>
          <cell r="BD266">
            <v>1818800</v>
          </cell>
        </row>
        <row r="267">
          <cell r="BC267">
            <v>100503000</v>
          </cell>
          <cell r="BD267">
            <v>1713500</v>
          </cell>
        </row>
        <row r="268">
          <cell r="BC268">
            <v>101364000</v>
          </cell>
          <cell r="BD268">
            <v>1645400</v>
          </cell>
        </row>
        <row r="269">
          <cell r="BC269">
            <v>103167000</v>
          </cell>
          <cell r="BD269">
            <v>1452800</v>
          </cell>
        </row>
        <row r="270">
          <cell r="BC270">
            <v>104246000</v>
          </cell>
          <cell r="BD270">
            <v>1455500</v>
          </cell>
        </row>
        <row r="271">
          <cell r="BC271">
            <v>105675700</v>
          </cell>
          <cell r="BD271">
            <v>1516300</v>
          </cell>
        </row>
        <row r="272">
          <cell r="BC272">
            <v>107071000</v>
          </cell>
          <cell r="BD272">
            <v>1571000</v>
          </cell>
        </row>
        <row r="273">
          <cell r="BC273">
            <v>107477000</v>
          </cell>
          <cell r="BD273">
            <v>1598700</v>
          </cell>
        </row>
        <row r="274">
          <cell r="BC274">
            <v>108764000</v>
          </cell>
          <cell r="BD274">
            <v>1230300</v>
          </cell>
        </row>
        <row r="275">
          <cell r="BC275">
            <v>109763000</v>
          </cell>
          <cell r="BD275">
            <v>1355100</v>
          </cell>
        </row>
        <row r="276">
          <cell r="BC276">
            <v>111238000</v>
          </cell>
          <cell r="BD276">
            <v>1435000</v>
          </cell>
        </row>
        <row r="277">
          <cell r="BC277">
            <v>112499000</v>
          </cell>
          <cell r="BD277">
            <v>1370600</v>
          </cell>
        </row>
        <row r="278">
          <cell r="BC278">
            <v>113924700</v>
          </cell>
          <cell r="BD278">
            <v>1591600</v>
          </cell>
        </row>
        <row r="279">
          <cell r="BC279">
            <v>115197000</v>
          </cell>
          <cell r="BD279">
            <v>1763800</v>
          </cell>
        </row>
        <row r="280">
          <cell r="BC280">
            <v>116463000</v>
          </cell>
          <cell r="BD280">
            <v>1724700</v>
          </cell>
        </row>
        <row r="281">
          <cell r="BC281">
            <v>117419000</v>
          </cell>
          <cell r="BD281">
            <v>1508600</v>
          </cell>
        </row>
        <row r="282">
          <cell r="BC282">
            <v>118031000</v>
          </cell>
          <cell r="BD282">
            <v>1432500</v>
          </cell>
        </row>
        <row r="283">
          <cell r="BC283">
            <v>119303000</v>
          </cell>
          <cell r="BD283">
            <v>1293300</v>
          </cell>
        </row>
        <row r="284">
          <cell r="BC284">
            <v>120997000</v>
          </cell>
          <cell r="BD284">
            <v>1597000</v>
          </cell>
        </row>
        <row r="285">
          <cell r="BC285">
            <v>122442800</v>
          </cell>
          <cell r="BD285">
            <v>1753000</v>
          </cell>
        </row>
        <row r="286">
          <cell r="BC286">
            <v>121866000</v>
          </cell>
          <cell r="BD286">
            <v>1636500</v>
          </cell>
        </row>
        <row r="287">
          <cell r="BC287">
            <v>124655000</v>
          </cell>
          <cell r="BD287">
            <v>1858100</v>
          </cell>
        </row>
        <row r="288">
          <cell r="BC288">
            <v>125572000</v>
          </cell>
          <cell r="BD288">
            <v>1807000</v>
          </cell>
        </row>
        <row r="289">
          <cell r="BC289">
            <v>126644000</v>
          </cell>
          <cell r="BD289">
            <v>2010300</v>
          </cell>
        </row>
        <row r="290">
          <cell r="BC290">
            <v>127607000</v>
          </cell>
          <cell r="BD290">
            <v>1613700</v>
          </cell>
        </row>
        <row r="291">
          <cell r="BC291">
            <v>128436000</v>
          </cell>
          <cell r="BD291">
            <v>1426800</v>
          </cell>
        </row>
        <row r="292">
          <cell r="BC292">
            <v>129652100</v>
          </cell>
          <cell r="BD292">
            <v>1773300</v>
          </cell>
        </row>
        <row r="293">
          <cell r="BC293">
            <v>128769000</v>
          </cell>
          <cell r="BD293">
            <v>1693800</v>
          </cell>
        </row>
        <row r="294">
          <cell r="BC294">
            <v>132418000</v>
          </cell>
          <cell r="BD294">
            <v>1957700</v>
          </cell>
        </row>
        <row r="295">
          <cell r="BC295">
            <v>133537000</v>
          </cell>
          <cell r="BD295">
            <v>1778700</v>
          </cell>
        </row>
        <row r="296">
          <cell r="BC296">
            <v>134403000</v>
          </cell>
          <cell r="BD296">
            <v>1732734</v>
          </cell>
        </row>
        <row r="297">
          <cell r="BC297">
            <v>135483000</v>
          </cell>
          <cell r="BD297">
            <v>1646600</v>
          </cell>
        </row>
        <row r="298">
          <cell r="BC298">
            <v>136710000</v>
          </cell>
          <cell r="BD298">
            <v>1291500</v>
          </cell>
        </row>
        <row r="299">
          <cell r="BC299">
            <v>138121400</v>
          </cell>
          <cell r="BD299">
            <v>1500800</v>
          </cell>
        </row>
        <row r="300">
          <cell r="BC300">
            <v>139859500</v>
          </cell>
          <cell r="BD300">
            <v>1650900</v>
          </cell>
        </row>
        <row r="301">
          <cell r="BC301">
            <v>141057000</v>
          </cell>
          <cell r="BD301">
            <v>1138500</v>
          </cell>
        </row>
        <row r="302">
          <cell r="BC302">
            <v>142732000</v>
          </cell>
          <cell r="BD302">
            <v>994200</v>
          </cell>
        </row>
        <row r="303">
          <cell r="BC303">
            <v>144100000</v>
          </cell>
          <cell r="BD303">
            <v>1593000</v>
          </cell>
        </row>
        <row r="304">
          <cell r="BC304">
            <v>145939000</v>
          </cell>
          <cell r="BD304">
            <v>1020200</v>
          </cell>
        </row>
        <row r="305">
          <cell r="BC305">
            <v>145939000</v>
          </cell>
          <cell r="BD305">
            <v>1182500</v>
          </cell>
        </row>
        <row r="306">
          <cell r="BC306">
            <v>148679000</v>
          </cell>
          <cell r="BD306">
            <v>1939200</v>
          </cell>
        </row>
        <row r="307">
          <cell r="BC307">
            <v>149253000</v>
          </cell>
          <cell r="BD307">
            <v>1729400</v>
          </cell>
        </row>
        <row r="308">
          <cell r="BC308">
            <v>150145000</v>
          </cell>
          <cell r="BD308">
            <v>1376700</v>
          </cell>
        </row>
        <row r="309">
          <cell r="BC309">
            <v>151292000</v>
          </cell>
          <cell r="BD309">
            <v>1557145</v>
          </cell>
        </row>
        <row r="310">
          <cell r="BC310">
            <v>152124000</v>
          </cell>
          <cell r="BD310">
            <v>1981200</v>
          </cell>
        </row>
        <row r="311">
          <cell r="BC311">
            <v>153804000</v>
          </cell>
          <cell r="BD311">
            <v>2166000</v>
          </cell>
        </row>
        <row r="312">
          <cell r="BC312">
            <v>154566000</v>
          </cell>
          <cell r="BD312">
            <v>2245300</v>
          </cell>
        </row>
        <row r="313">
          <cell r="BC313">
            <v>155102000</v>
          </cell>
          <cell r="BD313">
            <v>2074700</v>
          </cell>
        </row>
        <row r="314">
          <cell r="BC314">
            <v>156184000</v>
          </cell>
          <cell r="BD314">
            <v>1160251</v>
          </cell>
        </row>
        <row r="315">
          <cell r="BC315">
            <v>156016000</v>
          </cell>
          <cell r="BD315">
            <v>1856200</v>
          </cell>
        </row>
        <row r="316">
          <cell r="BC316">
            <v>157422000</v>
          </cell>
          <cell r="BD316">
            <v>2079460</v>
          </cell>
        </row>
        <row r="317">
          <cell r="BC317">
            <v>158691000</v>
          </cell>
          <cell r="BD317">
            <v>1962200</v>
          </cell>
        </row>
        <row r="318">
          <cell r="BC318">
            <v>159840000</v>
          </cell>
          <cell r="BD318">
            <v>2118800</v>
          </cell>
        </row>
        <row r="319">
          <cell r="BC319">
            <v>160663000</v>
          </cell>
          <cell r="BD319">
            <v>2482600</v>
          </cell>
        </row>
        <row r="320">
          <cell r="BC320">
            <v>161269500</v>
          </cell>
          <cell r="BD320">
            <v>2384700</v>
          </cell>
        </row>
        <row r="321">
          <cell r="BC321">
            <v>161535000</v>
          </cell>
          <cell r="BD321">
            <v>2274100</v>
          </cell>
        </row>
        <row r="322">
          <cell r="BC322">
            <v>162040000</v>
          </cell>
          <cell r="BD322">
            <v>1776200</v>
          </cell>
        </row>
        <row r="323">
          <cell r="BC323">
            <v>162581000</v>
          </cell>
          <cell r="BD323">
            <v>2395500</v>
          </cell>
        </row>
        <row r="324">
          <cell r="BC324">
            <v>162830000</v>
          </cell>
          <cell r="BD324">
            <v>2171274</v>
          </cell>
        </row>
        <row r="325">
          <cell r="BC325">
            <v>163269000</v>
          </cell>
          <cell r="BD325">
            <v>2251300</v>
          </cell>
        </row>
        <row r="326">
          <cell r="BC326">
            <v>163567000</v>
          </cell>
          <cell r="BD326">
            <v>2339900</v>
          </cell>
        </row>
        <row r="327">
          <cell r="BC327">
            <v>164057200</v>
          </cell>
          <cell r="BD327">
            <v>2455100</v>
          </cell>
        </row>
        <row r="328">
          <cell r="BC328">
            <v>164431000</v>
          </cell>
          <cell r="BD328">
            <v>2456300</v>
          </cell>
        </row>
        <row r="329">
          <cell r="BC329">
            <v>164660000</v>
          </cell>
          <cell r="BD329">
            <v>1848827</v>
          </cell>
        </row>
        <row r="330">
          <cell r="BC330">
            <v>164566000</v>
          </cell>
          <cell r="BD330">
            <v>2060600</v>
          </cell>
        </row>
        <row r="331">
          <cell r="BC331">
            <v>164709000</v>
          </cell>
          <cell r="BD331">
            <v>2087000</v>
          </cell>
        </row>
        <row r="332">
          <cell r="BC332">
            <v>164849000</v>
          </cell>
          <cell r="BD332">
            <v>1887200</v>
          </cell>
        </row>
        <row r="333">
          <cell r="BC333">
            <v>165224200</v>
          </cell>
          <cell r="BD333">
            <v>1741600</v>
          </cell>
        </row>
        <row r="334">
          <cell r="BC334">
            <v>165661300</v>
          </cell>
          <cell r="BD334">
            <v>1596000</v>
          </cell>
        </row>
        <row r="335">
          <cell r="BC335">
            <v>166405000</v>
          </cell>
          <cell r="BD335">
            <v>1655600</v>
          </cell>
        </row>
        <row r="336">
          <cell r="BC336">
            <v>167558000</v>
          </cell>
          <cell r="BD336">
            <v>1771000</v>
          </cell>
        </row>
        <row r="337">
          <cell r="BC337">
            <v>168736000</v>
          </cell>
          <cell r="BD337">
            <v>1965400</v>
          </cell>
        </row>
        <row r="338">
          <cell r="BC338">
            <v>169333000</v>
          </cell>
          <cell r="BD338">
            <v>2077700</v>
          </cell>
        </row>
        <row r="339">
          <cell r="BC339">
            <v>169570000</v>
          </cell>
          <cell r="BD339">
            <v>2111900</v>
          </cell>
        </row>
        <row r="340">
          <cell r="BC340">
            <v>169695200</v>
          </cell>
          <cell r="BD340">
            <v>625300</v>
          </cell>
        </row>
        <row r="341">
          <cell r="BC341">
            <v>169735800</v>
          </cell>
          <cell r="BD341">
            <v>436900</v>
          </cell>
        </row>
        <row r="342">
          <cell r="BC342">
            <v>169736000</v>
          </cell>
          <cell r="BD342">
            <v>536500</v>
          </cell>
        </row>
        <row r="343">
          <cell r="BC343">
            <v>169735000</v>
          </cell>
          <cell r="BD343">
            <v>753400</v>
          </cell>
        </row>
        <row r="344">
          <cell r="BC344">
            <v>169514000</v>
          </cell>
          <cell r="BD344">
            <v>350100</v>
          </cell>
        </row>
        <row r="345">
          <cell r="BC345">
            <v>169334000</v>
          </cell>
          <cell r="BD345">
            <v>536396</v>
          </cell>
        </row>
        <row r="346">
          <cell r="BC346">
            <v>169123000</v>
          </cell>
          <cell r="BD346">
            <v>784900</v>
          </cell>
        </row>
        <row r="347">
          <cell r="BC347">
            <v>168759000</v>
          </cell>
          <cell r="BD347">
            <v>495000</v>
          </cell>
        </row>
        <row r="348">
          <cell r="BC348">
            <v>168188600</v>
          </cell>
          <cell r="BD348">
            <v>846200</v>
          </cell>
        </row>
        <row r="349">
          <cell r="BC349">
            <v>167511100</v>
          </cell>
          <cell r="BD349">
            <v>719200</v>
          </cell>
        </row>
        <row r="350">
          <cell r="BC350">
            <v>166250000</v>
          </cell>
          <cell r="BD350">
            <v>748300</v>
          </cell>
        </row>
        <row r="351">
          <cell r="BC351">
            <v>165431000</v>
          </cell>
          <cell r="BD351">
            <v>602997</v>
          </cell>
        </row>
        <row r="352">
          <cell r="BC352">
            <v>164862000</v>
          </cell>
          <cell r="BD352">
            <v>654200</v>
          </cell>
        </row>
        <row r="353">
          <cell r="BC353">
            <v>164225000</v>
          </cell>
          <cell r="BD353">
            <v>625200</v>
          </cell>
        </row>
        <row r="354">
          <cell r="BC354">
            <v>163882700</v>
          </cell>
          <cell r="BD354">
            <v>615800</v>
          </cell>
        </row>
        <row r="355">
          <cell r="BC355">
            <v>163413500</v>
          </cell>
          <cell r="BD355">
            <v>670600</v>
          </cell>
        </row>
        <row r="356">
          <cell r="BC356">
            <v>162700000</v>
          </cell>
          <cell r="BD356">
            <v>1057600</v>
          </cell>
        </row>
        <row r="357">
          <cell r="BC357">
            <v>161316000</v>
          </cell>
          <cell r="BD357">
            <v>1110900</v>
          </cell>
        </row>
        <row r="358">
          <cell r="BC358">
            <v>161560000</v>
          </cell>
          <cell r="BD358">
            <v>891800</v>
          </cell>
        </row>
        <row r="359">
          <cell r="BC359">
            <v>161560000</v>
          </cell>
          <cell r="BD359">
            <v>639600</v>
          </cell>
        </row>
        <row r="360">
          <cell r="BC360">
            <v>161388000</v>
          </cell>
          <cell r="BD360">
            <v>340400</v>
          </cell>
        </row>
        <row r="361">
          <cell r="BC361">
            <v>160735700</v>
          </cell>
          <cell r="BD361">
            <v>385900</v>
          </cell>
        </row>
        <row r="362">
          <cell r="BC362">
            <v>160225000</v>
          </cell>
          <cell r="BD362">
            <v>333700</v>
          </cell>
        </row>
        <row r="363">
          <cell r="BC363">
            <v>159795100</v>
          </cell>
          <cell r="BD363">
            <v>500900</v>
          </cell>
        </row>
        <row r="364">
          <cell r="BC364">
            <v>157890000</v>
          </cell>
          <cell r="BD364">
            <v>625200</v>
          </cell>
        </row>
        <row r="365">
          <cell r="BC365">
            <v>157119000</v>
          </cell>
          <cell r="BD365">
            <v>553500</v>
          </cell>
        </row>
        <row r="366">
          <cell r="BC366">
            <v>156600000</v>
          </cell>
          <cell r="BD366">
            <v>415800</v>
          </cell>
        </row>
        <row r="367">
          <cell r="BC367">
            <v>155893000</v>
          </cell>
          <cell r="BD367">
            <v>350400</v>
          </cell>
        </row>
        <row r="368">
          <cell r="BC368">
            <v>155128800</v>
          </cell>
          <cell r="BD368">
            <v>365200</v>
          </cell>
        </row>
        <row r="369">
          <cell r="BC369">
            <v>154364600</v>
          </cell>
          <cell r="BD369">
            <v>274400</v>
          </cell>
        </row>
        <row r="370">
          <cell r="BC370">
            <v>153568000</v>
          </cell>
          <cell r="BD370">
            <v>375000</v>
          </cell>
        </row>
        <row r="371">
          <cell r="BC371">
            <v>152696000</v>
          </cell>
          <cell r="BD371">
            <v>657400</v>
          </cell>
        </row>
        <row r="372">
          <cell r="BC372">
            <v>151697000</v>
          </cell>
          <cell r="BD372">
            <v>505500</v>
          </cell>
        </row>
        <row r="373">
          <cell r="BC373">
            <v>150852000</v>
          </cell>
          <cell r="BD373">
            <v>385100</v>
          </cell>
        </row>
        <row r="374">
          <cell r="BC374">
            <v>149935000</v>
          </cell>
          <cell r="BD374">
            <v>339900</v>
          </cell>
        </row>
        <row r="375">
          <cell r="BC375">
            <v>149120000</v>
          </cell>
          <cell r="BD375">
            <v>425200</v>
          </cell>
        </row>
        <row r="376">
          <cell r="BC376">
            <v>148485000</v>
          </cell>
          <cell r="BD376">
            <v>321800</v>
          </cell>
        </row>
        <row r="377">
          <cell r="BC377">
            <v>148232900</v>
          </cell>
          <cell r="BD377">
            <v>356800</v>
          </cell>
        </row>
        <row r="378">
          <cell r="BC378">
            <v>146507000</v>
          </cell>
          <cell r="BD378">
            <v>989800</v>
          </cell>
        </row>
        <row r="379">
          <cell r="BC379">
            <v>145773000</v>
          </cell>
          <cell r="BD379">
            <v>985200</v>
          </cell>
        </row>
        <row r="380">
          <cell r="BC380">
            <v>145025000</v>
          </cell>
          <cell r="BD380">
            <v>400400</v>
          </cell>
        </row>
        <row r="381">
          <cell r="BC381">
            <v>144376000</v>
          </cell>
          <cell r="BD381">
            <v>356000</v>
          </cell>
        </row>
        <row r="382">
          <cell r="BC382">
            <v>143680700</v>
          </cell>
          <cell r="BD382">
            <v>362100</v>
          </cell>
        </row>
        <row r="383">
          <cell r="BC383">
            <v>142985400</v>
          </cell>
          <cell r="BD383">
            <v>370700</v>
          </cell>
        </row>
        <row r="384">
          <cell r="BC384">
            <v>142206700</v>
          </cell>
          <cell r="BD384">
            <v>371900</v>
          </cell>
        </row>
        <row r="385">
          <cell r="BC385">
            <v>141825000</v>
          </cell>
          <cell r="BD385">
            <v>333600</v>
          </cell>
        </row>
        <row r="386">
          <cell r="BC386">
            <v>141011000</v>
          </cell>
          <cell r="BD386">
            <v>332800</v>
          </cell>
        </row>
        <row r="387">
          <cell r="BC387">
            <v>140792000</v>
          </cell>
          <cell r="BD387">
            <v>382300</v>
          </cell>
        </row>
        <row r="388">
          <cell r="BC388">
            <v>139740000</v>
          </cell>
          <cell r="BD388">
            <v>334193</v>
          </cell>
        </row>
        <row r="389">
          <cell r="BC389">
            <v>138952900</v>
          </cell>
          <cell r="BD389">
            <v>342924</v>
          </cell>
        </row>
        <row r="390">
          <cell r="BC390">
            <v>138173300</v>
          </cell>
          <cell r="BD390">
            <v>247500</v>
          </cell>
        </row>
        <row r="391">
          <cell r="BC391">
            <v>137331000</v>
          </cell>
          <cell r="BD391">
            <v>356100</v>
          </cell>
        </row>
        <row r="392">
          <cell r="BC392">
            <v>136141000</v>
          </cell>
          <cell r="BD392">
            <v>495800</v>
          </cell>
        </row>
        <row r="393">
          <cell r="BC393">
            <v>135192000</v>
          </cell>
          <cell r="BD393">
            <v>584600</v>
          </cell>
        </row>
        <row r="394">
          <cell r="BC394">
            <v>134348000</v>
          </cell>
          <cell r="BD394">
            <v>497000</v>
          </cell>
        </row>
        <row r="395">
          <cell r="BC395">
            <v>133434000</v>
          </cell>
          <cell r="BD395">
            <v>383000</v>
          </cell>
        </row>
        <row r="396">
          <cell r="BC396">
            <v>132795000</v>
          </cell>
          <cell r="BD396">
            <v>365200</v>
          </cell>
        </row>
        <row r="397">
          <cell r="BC397">
            <v>131831000</v>
          </cell>
          <cell r="BD397">
            <v>313400</v>
          </cell>
        </row>
        <row r="398">
          <cell r="BC398">
            <v>131095000</v>
          </cell>
          <cell r="BD398">
            <v>289300</v>
          </cell>
        </row>
        <row r="399">
          <cell r="BC399">
            <v>129543000</v>
          </cell>
          <cell r="BD399">
            <v>341200</v>
          </cell>
        </row>
        <row r="400">
          <cell r="BC400">
            <v>129000000</v>
          </cell>
          <cell r="BD400">
            <v>377300</v>
          </cell>
        </row>
        <row r="401">
          <cell r="BC401">
            <v>128200000</v>
          </cell>
          <cell r="BD401">
            <v>351600</v>
          </cell>
        </row>
        <row r="402">
          <cell r="BC402">
            <v>127100000</v>
          </cell>
          <cell r="BD402">
            <v>204400</v>
          </cell>
        </row>
        <row r="403">
          <cell r="BC403">
            <v>126903500</v>
          </cell>
          <cell r="BD403">
            <v>545100</v>
          </cell>
        </row>
        <row r="404">
          <cell r="BC404">
            <v>126325000</v>
          </cell>
          <cell r="BD404">
            <v>531300</v>
          </cell>
        </row>
        <row r="405">
          <cell r="BC405">
            <v>125650000</v>
          </cell>
          <cell r="BD405">
            <v>538500</v>
          </cell>
        </row>
        <row r="406">
          <cell r="BC406">
            <v>124816000</v>
          </cell>
          <cell r="BD406">
            <v>312300</v>
          </cell>
        </row>
        <row r="407">
          <cell r="BC407">
            <v>123908000</v>
          </cell>
          <cell r="BD407">
            <v>427800</v>
          </cell>
        </row>
        <row r="408">
          <cell r="BC408">
            <v>123271000</v>
          </cell>
          <cell r="BD408">
            <v>351100</v>
          </cell>
        </row>
        <row r="409">
          <cell r="BC409">
            <v>122582000</v>
          </cell>
          <cell r="BD409">
            <v>368700</v>
          </cell>
        </row>
        <row r="410">
          <cell r="BC410">
            <v>121753000</v>
          </cell>
          <cell r="BD410">
            <v>401200</v>
          </cell>
        </row>
        <row r="411">
          <cell r="BC411">
            <v>121400000</v>
          </cell>
          <cell r="BD411">
            <v>635000</v>
          </cell>
        </row>
        <row r="412">
          <cell r="BC412">
            <v>120300000</v>
          </cell>
          <cell r="BD412">
            <v>375200</v>
          </cell>
        </row>
        <row r="413">
          <cell r="BC413">
            <v>119132000</v>
          </cell>
          <cell r="BD413">
            <v>393500</v>
          </cell>
        </row>
        <row r="414">
          <cell r="BC414">
            <v>118396000</v>
          </cell>
          <cell r="BD414">
            <v>383700</v>
          </cell>
        </row>
        <row r="415">
          <cell r="BC415">
            <v>117538000</v>
          </cell>
          <cell r="BD415">
            <v>409300</v>
          </cell>
        </row>
      </sheetData>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 avail"/>
      <sheetName val="Comps sched"/>
      <sheetName val="Comps copy"/>
      <sheetName val="RECEIPT DAILY"/>
      <sheetName val="DELIVERY DAILY"/>
      <sheetName val="LDCs"/>
      <sheetName val="MASTER LIST"/>
      <sheetName val="OPS_DATA"/>
      <sheetName val="Copyarea"/>
      <sheetName val="Pre-summary"/>
      <sheetName val="ALL REGIONS"/>
      <sheetName val="IOWA-ILL"/>
      <sheetName val="Midcon"/>
      <sheetName val="Amarillo"/>
      <sheetName val="Gulf Coast"/>
      <sheetName val="Permian"/>
      <sheetName val="TEXOC"/>
      <sheetName val="South Texas"/>
      <sheetName val="Louisiana"/>
      <sheetName val="Storage hist"/>
      <sheetName val="Sheet1"/>
      <sheetName val="Old_Ops_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A2" t="str">
            <v>Meter # (R, D, B)</v>
          </cell>
          <cell r="B2" t="str">
            <v>Segment</v>
          </cell>
          <cell r="C2" t="str">
            <v>Name</v>
          </cell>
          <cell r="D2" t="str">
            <v>MAX CAP</v>
          </cell>
          <cell r="F2">
            <v>37056</v>
          </cell>
          <cell r="G2">
            <v>37055</v>
          </cell>
          <cell r="H2">
            <v>37054</v>
          </cell>
          <cell r="I2">
            <v>37053</v>
          </cell>
          <cell r="J2">
            <v>37052</v>
          </cell>
          <cell r="K2">
            <v>37051</v>
          </cell>
          <cell r="L2">
            <v>37050</v>
          </cell>
          <cell r="M2">
            <v>37049</v>
          </cell>
          <cell r="N2">
            <v>37048</v>
          </cell>
          <cell r="O2">
            <v>37047</v>
          </cell>
          <cell r="P2">
            <v>37046</v>
          </cell>
          <cell r="Q2">
            <v>37045</v>
          </cell>
          <cell r="R2">
            <v>37044</v>
          </cell>
          <cell r="S2">
            <v>37043</v>
          </cell>
          <cell r="T2">
            <v>37042</v>
          </cell>
          <cell r="U2">
            <v>37041</v>
          </cell>
          <cell r="V2">
            <v>37040</v>
          </cell>
          <cell r="W2">
            <v>37039</v>
          </cell>
          <cell r="X2">
            <v>37038</v>
          </cell>
          <cell r="Y2">
            <v>37037</v>
          </cell>
          <cell r="Z2">
            <v>37036</v>
          </cell>
          <cell r="AA2">
            <v>37035</v>
          </cell>
          <cell r="AB2">
            <v>37034</v>
          </cell>
          <cell r="AC2">
            <v>37033</v>
          </cell>
          <cell r="AD2">
            <v>37032</v>
          </cell>
          <cell r="AE2">
            <v>37031</v>
          </cell>
          <cell r="AF2">
            <v>37030</v>
          </cell>
          <cell r="AG2">
            <v>37029</v>
          </cell>
          <cell r="AH2">
            <v>37028</v>
          </cell>
          <cell r="AI2">
            <v>37027</v>
          </cell>
          <cell r="AJ2">
            <v>37026</v>
          </cell>
          <cell r="AK2">
            <v>37025</v>
          </cell>
          <cell r="AL2">
            <v>37024</v>
          </cell>
          <cell r="AM2">
            <v>37023</v>
          </cell>
          <cell r="AN2">
            <v>37022</v>
          </cell>
          <cell r="AO2">
            <v>37021</v>
          </cell>
          <cell r="AP2">
            <v>37020</v>
          </cell>
          <cell r="AQ2">
            <v>37019</v>
          </cell>
          <cell r="AR2">
            <v>37018</v>
          </cell>
          <cell r="AS2">
            <v>37017</v>
          </cell>
          <cell r="AT2">
            <v>37016</v>
          </cell>
          <cell r="AU2">
            <v>37015</v>
          </cell>
          <cell r="AV2">
            <v>37014</v>
          </cell>
          <cell r="AW2">
            <v>37013</v>
          </cell>
          <cell r="AX2">
            <v>37012</v>
          </cell>
          <cell r="AY2">
            <v>37011</v>
          </cell>
          <cell r="AZ2">
            <v>37010</v>
          </cell>
          <cell r="BA2">
            <v>37009</v>
          </cell>
          <cell r="BB2">
            <v>37008</v>
          </cell>
          <cell r="BC2">
            <v>37007</v>
          </cell>
          <cell r="BD2">
            <v>37006</v>
          </cell>
          <cell r="BE2">
            <v>37005</v>
          </cell>
          <cell r="BF2">
            <v>37004</v>
          </cell>
          <cell r="BG2">
            <v>37003</v>
          </cell>
          <cell r="BH2">
            <v>37002</v>
          </cell>
          <cell r="BI2">
            <v>37001</v>
          </cell>
          <cell r="BJ2">
            <v>37000</v>
          </cell>
          <cell r="BK2">
            <v>36999</v>
          </cell>
          <cell r="BL2">
            <v>36998</v>
          </cell>
          <cell r="BM2">
            <v>36997</v>
          </cell>
          <cell r="BN2">
            <v>36996</v>
          </cell>
          <cell r="BO2">
            <v>36995</v>
          </cell>
          <cell r="BP2">
            <v>36994</v>
          </cell>
          <cell r="BQ2">
            <v>36993</v>
          </cell>
          <cell r="BR2">
            <v>36992</v>
          </cell>
          <cell r="BS2">
            <v>36991</v>
          </cell>
          <cell r="BT2">
            <v>36990</v>
          </cell>
          <cell r="BU2">
            <v>36989</v>
          </cell>
          <cell r="BV2">
            <v>36988</v>
          </cell>
          <cell r="BW2">
            <v>36987</v>
          </cell>
          <cell r="BX2">
            <v>36986</v>
          </cell>
          <cell r="BY2">
            <v>36985</v>
          </cell>
          <cell r="BZ2">
            <v>36984</v>
          </cell>
          <cell r="CA2">
            <v>36983</v>
          </cell>
          <cell r="CB2">
            <v>36982</v>
          </cell>
          <cell r="CC2">
            <v>36981</v>
          </cell>
          <cell r="CD2">
            <v>36980</v>
          </cell>
          <cell r="CE2">
            <v>36979</v>
          </cell>
          <cell r="CF2">
            <v>36978</v>
          </cell>
          <cell r="CG2">
            <v>36977</v>
          </cell>
          <cell r="CH2">
            <v>36976</v>
          </cell>
          <cell r="CI2">
            <v>36975</v>
          </cell>
          <cell r="CJ2">
            <v>36974</v>
          </cell>
          <cell r="CK2">
            <v>36973</v>
          </cell>
          <cell r="CL2">
            <v>36972</v>
          </cell>
          <cell r="CM2">
            <v>36971</v>
          </cell>
          <cell r="CN2">
            <v>36970</v>
          </cell>
          <cell r="CO2">
            <v>36969</v>
          </cell>
          <cell r="CP2">
            <v>36968</v>
          </cell>
          <cell r="CQ2">
            <v>36967</v>
          </cell>
          <cell r="CR2">
            <v>36966</v>
          </cell>
          <cell r="CS2">
            <v>36965</v>
          </cell>
          <cell r="CT2">
            <v>36964</v>
          </cell>
          <cell r="CU2">
            <v>36963</v>
          </cell>
          <cell r="CV2">
            <v>36962</v>
          </cell>
          <cell r="CW2">
            <v>36961</v>
          </cell>
          <cell r="CX2">
            <v>36960</v>
          </cell>
          <cell r="CY2">
            <v>36959</v>
          </cell>
          <cell r="CZ2">
            <v>36958</v>
          </cell>
          <cell r="DA2">
            <v>36957</v>
          </cell>
          <cell r="DB2">
            <v>36956</v>
          </cell>
          <cell r="DC2">
            <v>36955</v>
          </cell>
          <cell r="DD2">
            <v>36954</v>
          </cell>
          <cell r="DE2">
            <v>36953</v>
          </cell>
          <cell r="DF2">
            <v>36952</v>
          </cell>
          <cell r="DG2">
            <v>36951</v>
          </cell>
          <cell r="DH2">
            <v>36950</v>
          </cell>
          <cell r="DI2">
            <v>36949</v>
          </cell>
          <cell r="DJ2">
            <v>36948</v>
          </cell>
          <cell r="DK2">
            <v>36947</v>
          </cell>
          <cell r="DL2">
            <v>36946</v>
          </cell>
          <cell r="DM2">
            <v>36945</v>
          </cell>
          <cell r="DN2">
            <v>36944</v>
          </cell>
          <cell r="DO2">
            <v>36943</v>
          </cell>
          <cell r="DP2">
            <v>36942</v>
          </cell>
          <cell r="DQ2">
            <v>36941</v>
          </cell>
          <cell r="DR2">
            <v>36941</v>
          </cell>
          <cell r="DS2">
            <v>36939</v>
          </cell>
          <cell r="DT2">
            <v>36938</v>
          </cell>
          <cell r="DU2">
            <v>36937</v>
          </cell>
          <cell r="DV2">
            <v>36936</v>
          </cell>
          <cell r="DW2">
            <v>36935</v>
          </cell>
          <cell r="DX2">
            <v>36934</v>
          </cell>
          <cell r="DY2">
            <v>36933</v>
          </cell>
          <cell r="DZ2">
            <v>36932</v>
          </cell>
          <cell r="EA2">
            <v>36931</v>
          </cell>
          <cell r="EB2">
            <v>36930</v>
          </cell>
          <cell r="EC2">
            <v>36929</v>
          </cell>
          <cell r="ED2">
            <v>36928</v>
          </cell>
          <cell r="EE2">
            <v>36927</v>
          </cell>
          <cell r="EF2">
            <v>36926</v>
          </cell>
          <cell r="EG2">
            <v>36925</v>
          </cell>
          <cell r="EH2">
            <v>36924</v>
          </cell>
          <cell r="EI2">
            <v>36923</v>
          </cell>
          <cell r="EJ2">
            <v>36922</v>
          </cell>
          <cell r="EK2">
            <v>36921</v>
          </cell>
          <cell r="EL2">
            <v>36920</v>
          </cell>
          <cell r="EM2">
            <v>36919</v>
          </cell>
          <cell r="EN2">
            <v>36918</v>
          </cell>
          <cell r="EO2">
            <v>36917</v>
          </cell>
          <cell r="EP2">
            <v>36916</v>
          </cell>
          <cell r="EQ2">
            <v>36915</v>
          </cell>
          <cell r="ER2">
            <v>36914</v>
          </cell>
          <cell r="ES2">
            <v>36913</v>
          </cell>
          <cell r="ET2">
            <v>36912</v>
          </cell>
          <cell r="EU2">
            <v>36911</v>
          </cell>
          <cell r="EV2">
            <v>36910</v>
          </cell>
          <cell r="EW2">
            <v>36909</v>
          </cell>
          <cell r="EX2">
            <v>36908</v>
          </cell>
          <cell r="EY2">
            <v>36907</v>
          </cell>
          <cell r="EZ2">
            <v>36906</v>
          </cell>
          <cell r="FA2">
            <v>36905</v>
          </cell>
          <cell r="FB2">
            <v>36904</v>
          </cell>
          <cell r="FC2">
            <v>36903</v>
          </cell>
          <cell r="FD2">
            <v>36902</v>
          </cell>
          <cell r="FE2">
            <v>36901</v>
          </cell>
          <cell r="FF2">
            <v>36900</v>
          </cell>
          <cell r="FG2">
            <v>36899</v>
          </cell>
          <cell r="FH2">
            <v>36898</v>
          </cell>
          <cell r="FI2">
            <v>36897</v>
          </cell>
          <cell r="FJ2">
            <v>36896</v>
          </cell>
          <cell r="FK2">
            <v>36895</v>
          </cell>
          <cell r="FL2">
            <v>36894</v>
          </cell>
          <cell r="FM2">
            <v>36893</v>
          </cell>
          <cell r="FN2">
            <v>36892</v>
          </cell>
          <cell r="FO2">
            <v>36891</v>
          </cell>
          <cell r="FP2">
            <v>36890</v>
          </cell>
          <cell r="FQ2">
            <v>36889</v>
          </cell>
          <cell r="FR2">
            <v>36888</v>
          </cell>
          <cell r="FS2">
            <v>36887</v>
          </cell>
          <cell r="FT2">
            <v>36886</v>
          </cell>
          <cell r="FU2">
            <v>36885</v>
          </cell>
          <cell r="FV2">
            <v>36884</v>
          </cell>
          <cell r="FW2">
            <v>36883</v>
          </cell>
          <cell r="FX2">
            <v>36882</v>
          </cell>
          <cell r="FY2">
            <v>36881</v>
          </cell>
          <cell r="FZ2">
            <v>36880</v>
          </cell>
          <cell r="GA2">
            <v>36879</v>
          </cell>
          <cell r="GB2">
            <v>36878</v>
          </cell>
          <cell r="GC2">
            <v>36877</v>
          </cell>
          <cell r="GD2">
            <v>36876</v>
          </cell>
          <cell r="GE2">
            <v>36875</v>
          </cell>
          <cell r="GF2">
            <v>36874</v>
          </cell>
          <cell r="GG2">
            <v>36873</v>
          </cell>
          <cell r="GH2">
            <v>36872</v>
          </cell>
          <cell r="GI2">
            <v>36871</v>
          </cell>
          <cell r="GJ2">
            <v>36870</v>
          </cell>
          <cell r="GK2">
            <v>36869</v>
          </cell>
          <cell r="GL2">
            <v>36868</v>
          </cell>
          <cell r="GM2">
            <v>36867</v>
          </cell>
          <cell r="GN2">
            <v>36866</v>
          </cell>
          <cell r="GO2">
            <v>36865</v>
          </cell>
          <cell r="GP2">
            <v>36864</v>
          </cell>
          <cell r="GQ2">
            <v>36863</v>
          </cell>
          <cell r="GR2">
            <v>36862</v>
          </cell>
          <cell r="GS2">
            <v>36861</v>
          </cell>
          <cell r="GX2">
            <v>37104</v>
          </cell>
          <cell r="GY2">
            <v>37103</v>
          </cell>
          <cell r="GZ2">
            <v>37064</v>
          </cell>
        </row>
        <row r="3">
          <cell r="A3">
            <v>1133</v>
          </cell>
          <cell r="B3">
            <v>5</v>
          </cell>
          <cell r="C3" t="str">
            <v>BOWIE #2 @  WASHITA</v>
          </cell>
          <cell r="D3">
            <v>8220</v>
          </cell>
          <cell r="E3" t="str">
            <v>R</v>
          </cell>
          <cell r="F3">
            <v>0</v>
          </cell>
          <cell r="G3">
            <v>0</v>
          </cell>
          <cell r="H3">
            <v>0</v>
          </cell>
          <cell r="I3">
            <v>0</v>
          </cell>
          <cell r="J3">
            <v>0</v>
          </cell>
          <cell r="K3">
            <v>0</v>
          </cell>
          <cell r="L3">
            <v>0</v>
          </cell>
          <cell r="M3">
            <v>0</v>
          </cell>
          <cell r="N3">
            <v>0</v>
          </cell>
          <cell r="O3">
            <v>0</v>
          </cell>
          <cell r="P3">
            <v>0</v>
          </cell>
          <cell r="Q3">
            <v>0</v>
          </cell>
          <cell r="R3">
            <v>0</v>
          </cell>
          <cell r="S3">
            <v>0</v>
          </cell>
          <cell r="T3">
            <v>0</v>
          </cell>
          <cell r="U3">
            <v>0</v>
          </cell>
          <cell r="V3">
            <v>0</v>
          </cell>
          <cell r="W3">
            <v>0</v>
          </cell>
          <cell r="X3">
            <v>0</v>
          </cell>
          <cell r="Y3">
            <v>0</v>
          </cell>
          <cell r="Z3">
            <v>0</v>
          </cell>
          <cell r="AA3">
            <v>0</v>
          </cell>
          <cell r="AB3">
            <v>0</v>
          </cell>
          <cell r="AC3">
            <v>0</v>
          </cell>
          <cell r="AD3">
            <v>0</v>
          </cell>
          <cell r="AE3">
            <v>0</v>
          </cell>
          <cell r="AF3">
            <v>0</v>
          </cell>
          <cell r="AG3">
            <v>0</v>
          </cell>
          <cell r="AH3">
            <v>0</v>
          </cell>
          <cell r="AI3">
            <v>0</v>
          </cell>
          <cell r="AJ3">
            <v>0</v>
          </cell>
          <cell r="AK3">
            <v>0</v>
          </cell>
          <cell r="AL3">
            <v>0</v>
          </cell>
          <cell r="AM3">
            <v>0</v>
          </cell>
          <cell r="AN3">
            <v>0</v>
          </cell>
          <cell r="AO3">
            <v>0</v>
          </cell>
          <cell r="AP3">
            <v>0</v>
          </cell>
          <cell r="AQ3">
            <v>0</v>
          </cell>
          <cell r="AR3">
            <v>0</v>
          </cell>
          <cell r="AS3">
            <v>0</v>
          </cell>
          <cell r="AT3">
            <v>0</v>
          </cell>
          <cell r="AU3">
            <v>0</v>
          </cell>
          <cell r="AV3">
            <v>0</v>
          </cell>
          <cell r="AW3">
            <v>0</v>
          </cell>
          <cell r="AX3">
            <v>0</v>
          </cell>
          <cell r="AY3">
            <v>0</v>
          </cell>
          <cell r="AZ3">
            <v>0</v>
          </cell>
          <cell r="BA3">
            <v>0</v>
          </cell>
          <cell r="BB3">
            <v>0</v>
          </cell>
          <cell r="BC3">
            <v>0</v>
          </cell>
          <cell r="BD3">
            <v>0</v>
          </cell>
          <cell r="BE3">
            <v>0</v>
          </cell>
          <cell r="BF3">
            <v>0</v>
          </cell>
          <cell r="BG3">
            <v>0</v>
          </cell>
          <cell r="BH3">
            <v>0</v>
          </cell>
          <cell r="BI3">
            <v>0</v>
          </cell>
          <cell r="BJ3">
            <v>0</v>
          </cell>
          <cell r="BK3">
            <v>0</v>
          </cell>
          <cell r="BL3">
            <v>0</v>
          </cell>
          <cell r="BM3">
            <v>0</v>
          </cell>
          <cell r="BN3">
            <v>0</v>
          </cell>
          <cell r="BO3">
            <v>0</v>
          </cell>
          <cell r="BP3">
            <v>0</v>
          </cell>
          <cell r="BQ3">
            <v>0</v>
          </cell>
          <cell r="BR3">
            <v>0</v>
          </cell>
          <cell r="BS3">
            <v>0</v>
          </cell>
          <cell r="BT3">
            <v>0</v>
          </cell>
          <cell r="BU3">
            <v>0</v>
          </cell>
          <cell r="BV3">
            <v>0</v>
          </cell>
          <cell r="BW3">
            <v>0</v>
          </cell>
          <cell r="BX3">
            <v>0</v>
          </cell>
          <cell r="BY3">
            <v>0</v>
          </cell>
          <cell r="BZ3">
            <v>0</v>
          </cell>
          <cell r="CA3">
            <v>0</v>
          </cell>
          <cell r="CB3">
            <v>0</v>
          </cell>
          <cell r="CC3">
            <v>0</v>
          </cell>
          <cell r="CD3">
            <v>0</v>
          </cell>
          <cell r="CE3">
            <v>0</v>
          </cell>
          <cell r="CF3">
            <v>0</v>
          </cell>
          <cell r="CG3">
            <v>0</v>
          </cell>
          <cell r="CH3">
            <v>0</v>
          </cell>
          <cell r="CI3">
            <v>0</v>
          </cell>
          <cell r="CJ3">
            <v>0</v>
          </cell>
          <cell r="CK3">
            <v>0</v>
          </cell>
          <cell r="CL3">
            <v>0</v>
          </cell>
          <cell r="CM3">
            <v>0</v>
          </cell>
          <cell r="CN3">
            <v>0</v>
          </cell>
          <cell r="CO3">
            <v>0</v>
          </cell>
          <cell r="CP3">
            <v>0</v>
          </cell>
          <cell r="CQ3">
            <v>0</v>
          </cell>
          <cell r="CR3">
            <v>0</v>
          </cell>
          <cell r="CS3">
            <v>0</v>
          </cell>
          <cell r="CT3">
            <v>0</v>
          </cell>
          <cell r="CU3">
            <v>0</v>
          </cell>
          <cell r="CV3">
            <v>0</v>
          </cell>
          <cell r="CW3">
            <v>0</v>
          </cell>
          <cell r="CX3">
            <v>0</v>
          </cell>
          <cell r="CY3">
            <v>0</v>
          </cell>
          <cell r="CZ3">
            <v>0</v>
          </cell>
          <cell r="DA3">
            <v>0</v>
          </cell>
          <cell r="DB3">
            <v>0</v>
          </cell>
          <cell r="DC3">
            <v>0</v>
          </cell>
          <cell r="DD3">
            <v>0</v>
          </cell>
          <cell r="DE3">
            <v>0</v>
          </cell>
          <cell r="DF3">
            <v>0</v>
          </cell>
          <cell r="DG3">
            <v>0</v>
          </cell>
          <cell r="DH3">
            <v>0</v>
          </cell>
          <cell r="DI3">
            <v>0</v>
          </cell>
          <cell r="DJ3">
            <v>0</v>
          </cell>
          <cell r="DK3">
            <v>0</v>
          </cell>
          <cell r="DL3">
            <v>0</v>
          </cell>
          <cell r="DM3">
            <v>0</v>
          </cell>
          <cell r="DN3">
            <v>0</v>
          </cell>
          <cell r="DO3">
            <v>0</v>
          </cell>
          <cell r="DP3">
            <v>0</v>
          </cell>
          <cell r="DQ3">
            <v>0</v>
          </cell>
          <cell r="DR3">
            <v>0</v>
          </cell>
          <cell r="DS3">
            <v>0</v>
          </cell>
          <cell r="DT3">
            <v>0</v>
          </cell>
          <cell r="DU3">
            <v>0</v>
          </cell>
          <cell r="DV3">
            <v>0</v>
          </cell>
          <cell r="DW3">
            <v>0</v>
          </cell>
          <cell r="DX3">
            <v>0</v>
          </cell>
          <cell r="DY3">
            <v>0</v>
          </cell>
          <cell r="DZ3">
            <v>0</v>
          </cell>
          <cell r="EA3">
            <v>0</v>
          </cell>
          <cell r="EB3">
            <v>0</v>
          </cell>
          <cell r="EC3">
            <v>0</v>
          </cell>
          <cell r="ED3">
            <v>0</v>
          </cell>
          <cell r="EE3">
            <v>0</v>
          </cell>
          <cell r="EF3">
            <v>0</v>
          </cell>
          <cell r="EG3">
            <v>0</v>
          </cell>
          <cell r="EH3">
            <v>0</v>
          </cell>
          <cell r="EI3">
            <v>0</v>
          </cell>
          <cell r="EJ3">
            <v>0</v>
          </cell>
          <cell r="EK3">
            <v>0</v>
          </cell>
          <cell r="EL3">
            <v>0</v>
          </cell>
          <cell r="EM3">
            <v>0</v>
          </cell>
          <cell r="EN3">
            <v>0</v>
          </cell>
          <cell r="EO3">
            <v>0</v>
          </cell>
          <cell r="EP3">
            <v>0</v>
          </cell>
          <cell r="EQ3">
            <v>0</v>
          </cell>
          <cell r="ER3">
            <v>0</v>
          </cell>
          <cell r="ES3">
            <v>0</v>
          </cell>
          <cell r="ET3">
            <v>0</v>
          </cell>
          <cell r="EU3">
            <v>0</v>
          </cell>
          <cell r="EV3">
            <v>0</v>
          </cell>
          <cell r="EW3">
            <v>0</v>
          </cell>
          <cell r="EX3">
            <v>0</v>
          </cell>
          <cell r="EY3">
            <v>0</v>
          </cell>
          <cell r="EZ3">
            <v>0</v>
          </cell>
          <cell r="FA3">
            <v>0</v>
          </cell>
          <cell r="FB3">
            <v>0</v>
          </cell>
          <cell r="FC3">
            <v>0</v>
          </cell>
          <cell r="FD3">
            <v>0</v>
          </cell>
          <cell r="FE3">
            <v>0</v>
          </cell>
          <cell r="FF3">
            <v>0</v>
          </cell>
          <cell r="FG3">
            <v>0</v>
          </cell>
          <cell r="FH3">
            <v>0</v>
          </cell>
          <cell r="FI3">
            <v>0</v>
          </cell>
          <cell r="FJ3">
            <v>0</v>
          </cell>
          <cell r="FK3">
            <v>0</v>
          </cell>
          <cell r="FL3">
            <v>0</v>
          </cell>
          <cell r="FM3">
            <v>0</v>
          </cell>
          <cell r="FN3">
            <v>0</v>
          </cell>
          <cell r="FO3">
            <v>0</v>
          </cell>
          <cell r="FP3">
            <v>0</v>
          </cell>
          <cell r="FQ3">
            <v>0</v>
          </cell>
          <cell r="FR3">
            <v>0</v>
          </cell>
          <cell r="FS3">
            <v>0</v>
          </cell>
          <cell r="FT3">
            <v>0</v>
          </cell>
          <cell r="FU3">
            <v>0</v>
          </cell>
          <cell r="FV3">
            <v>0</v>
          </cell>
          <cell r="FW3">
            <v>0</v>
          </cell>
          <cell r="FX3">
            <v>0</v>
          </cell>
          <cell r="FY3">
            <v>0</v>
          </cell>
          <cell r="FZ3">
            <v>0</v>
          </cell>
          <cell r="GA3">
            <v>0</v>
          </cell>
          <cell r="GB3">
            <v>0</v>
          </cell>
          <cell r="GC3">
            <v>0</v>
          </cell>
          <cell r="GD3">
            <v>0</v>
          </cell>
          <cell r="GE3">
            <v>0</v>
          </cell>
          <cell r="GF3">
            <v>0</v>
          </cell>
          <cell r="GG3">
            <v>0</v>
          </cell>
          <cell r="GH3">
            <v>0</v>
          </cell>
          <cell r="GI3">
            <v>0</v>
          </cell>
          <cell r="GJ3">
            <v>0</v>
          </cell>
          <cell r="GK3">
            <v>0</v>
          </cell>
          <cell r="GL3">
            <v>0</v>
          </cell>
          <cell r="GM3">
            <v>0</v>
          </cell>
          <cell r="GN3">
            <v>0</v>
          </cell>
          <cell r="GO3">
            <v>0</v>
          </cell>
          <cell r="GP3">
            <v>0</v>
          </cell>
          <cell r="GQ3">
            <v>0</v>
          </cell>
          <cell r="GR3">
            <v>0</v>
          </cell>
          <cell r="GS3">
            <v>0</v>
          </cell>
          <cell r="GW3">
            <v>1133</v>
          </cell>
          <cell r="GX3" t="e">
            <v>#DIV/0!</v>
          </cell>
          <cell r="GY3" t="e">
            <v>#DIV/0!</v>
          </cell>
          <cell r="GZ3" t="e">
            <v>#DIV/0!</v>
          </cell>
        </row>
        <row r="4">
          <cell r="A4">
            <v>118</v>
          </cell>
          <cell r="B4">
            <v>12</v>
          </cell>
          <cell r="C4" t="str">
            <v>NEB CITY @ OTOE</v>
          </cell>
          <cell r="D4">
            <v>18514</v>
          </cell>
          <cell r="E4" t="str">
            <v>D</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v>0</v>
          </cell>
          <cell r="Z4">
            <v>0</v>
          </cell>
          <cell r="AA4">
            <v>0</v>
          </cell>
          <cell r="AB4">
            <v>0</v>
          </cell>
          <cell r="AC4">
            <v>0</v>
          </cell>
          <cell r="AD4">
            <v>0</v>
          </cell>
          <cell r="AE4">
            <v>0</v>
          </cell>
          <cell r="AF4">
            <v>0</v>
          </cell>
          <cell r="AG4">
            <v>0</v>
          </cell>
          <cell r="AH4">
            <v>0</v>
          </cell>
          <cell r="AI4">
            <v>0</v>
          </cell>
          <cell r="AJ4">
            <v>0</v>
          </cell>
          <cell r="AK4">
            <v>0</v>
          </cell>
          <cell r="AL4">
            <v>0</v>
          </cell>
          <cell r="AM4">
            <v>0</v>
          </cell>
          <cell r="AN4">
            <v>0</v>
          </cell>
          <cell r="AO4">
            <v>0</v>
          </cell>
          <cell r="AP4">
            <v>0</v>
          </cell>
          <cell r="AQ4">
            <v>0</v>
          </cell>
          <cell r="AR4">
            <v>0</v>
          </cell>
          <cell r="AS4">
            <v>0</v>
          </cell>
          <cell r="AT4">
            <v>0</v>
          </cell>
          <cell r="AU4">
            <v>0</v>
          </cell>
          <cell r="AV4">
            <v>0</v>
          </cell>
          <cell r="AW4">
            <v>0</v>
          </cell>
          <cell r="AX4">
            <v>0</v>
          </cell>
          <cell r="AY4">
            <v>0</v>
          </cell>
          <cell r="AZ4">
            <v>0</v>
          </cell>
          <cell r="BA4">
            <v>0</v>
          </cell>
          <cell r="BB4">
            <v>0</v>
          </cell>
          <cell r="BC4">
            <v>0</v>
          </cell>
          <cell r="BD4">
            <v>0</v>
          </cell>
          <cell r="BE4">
            <v>0</v>
          </cell>
          <cell r="BF4">
            <v>0</v>
          </cell>
          <cell r="BG4">
            <v>0</v>
          </cell>
          <cell r="BH4">
            <v>0</v>
          </cell>
          <cell r="BI4">
            <v>0</v>
          </cell>
          <cell r="BJ4">
            <v>0</v>
          </cell>
          <cell r="BK4">
            <v>0</v>
          </cell>
          <cell r="BL4">
            <v>0</v>
          </cell>
          <cell r="BM4">
            <v>0</v>
          </cell>
          <cell r="BN4">
            <v>0</v>
          </cell>
          <cell r="BO4">
            <v>0</v>
          </cell>
          <cell r="BP4">
            <v>0</v>
          </cell>
          <cell r="BQ4">
            <v>0</v>
          </cell>
          <cell r="BR4">
            <v>0</v>
          </cell>
          <cell r="BS4">
            <v>0</v>
          </cell>
          <cell r="BT4">
            <v>0</v>
          </cell>
          <cell r="BU4">
            <v>0</v>
          </cell>
          <cell r="BV4">
            <v>0</v>
          </cell>
          <cell r="BW4">
            <v>0</v>
          </cell>
          <cell r="BX4">
            <v>0</v>
          </cell>
          <cell r="BY4">
            <v>0</v>
          </cell>
          <cell r="BZ4">
            <v>0</v>
          </cell>
          <cell r="CA4">
            <v>0</v>
          </cell>
          <cell r="CB4">
            <v>0</v>
          </cell>
          <cell r="CC4">
            <v>0</v>
          </cell>
          <cell r="CD4">
            <v>0</v>
          </cell>
          <cell r="CE4">
            <v>0</v>
          </cell>
          <cell r="CF4">
            <v>0</v>
          </cell>
          <cell r="CG4">
            <v>0</v>
          </cell>
          <cell r="CH4">
            <v>0</v>
          </cell>
          <cell r="CI4">
            <v>0</v>
          </cell>
          <cell r="CJ4">
            <v>0</v>
          </cell>
          <cell r="CK4">
            <v>0</v>
          </cell>
          <cell r="CL4">
            <v>0</v>
          </cell>
          <cell r="CM4">
            <v>0</v>
          </cell>
          <cell r="CN4">
            <v>0</v>
          </cell>
          <cell r="CO4">
            <v>0</v>
          </cell>
          <cell r="CP4">
            <v>0</v>
          </cell>
          <cell r="CQ4">
            <v>0</v>
          </cell>
          <cell r="CR4">
            <v>0</v>
          </cell>
          <cell r="CS4">
            <v>0</v>
          </cell>
          <cell r="CT4">
            <v>0</v>
          </cell>
          <cell r="CU4">
            <v>0</v>
          </cell>
          <cell r="CV4">
            <v>0</v>
          </cell>
          <cell r="CW4">
            <v>0</v>
          </cell>
          <cell r="CX4">
            <v>0</v>
          </cell>
          <cell r="CY4">
            <v>0</v>
          </cell>
          <cell r="CZ4">
            <v>0</v>
          </cell>
          <cell r="DA4">
            <v>0</v>
          </cell>
          <cell r="DB4">
            <v>0</v>
          </cell>
          <cell r="DC4">
            <v>0</v>
          </cell>
          <cell r="DD4">
            <v>0</v>
          </cell>
          <cell r="DE4">
            <v>0</v>
          </cell>
          <cell r="DF4">
            <v>0</v>
          </cell>
          <cell r="DG4">
            <v>0</v>
          </cell>
          <cell r="DH4">
            <v>0</v>
          </cell>
          <cell r="DI4">
            <v>0</v>
          </cell>
          <cell r="DJ4">
            <v>0</v>
          </cell>
          <cell r="DK4">
            <v>0</v>
          </cell>
          <cell r="DL4">
            <v>0</v>
          </cell>
          <cell r="DM4">
            <v>0</v>
          </cell>
          <cell r="DN4">
            <v>0</v>
          </cell>
          <cell r="DO4">
            <v>0</v>
          </cell>
          <cell r="DP4">
            <v>0</v>
          </cell>
          <cell r="DQ4">
            <v>0</v>
          </cell>
          <cell r="DR4">
            <v>0</v>
          </cell>
          <cell r="DS4">
            <v>0</v>
          </cell>
          <cell r="DT4">
            <v>0</v>
          </cell>
          <cell r="DU4">
            <v>0</v>
          </cell>
          <cell r="DV4">
            <v>0</v>
          </cell>
          <cell r="DW4">
            <v>0</v>
          </cell>
          <cell r="DX4">
            <v>0</v>
          </cell>
          <cell r="DY4">
            <v>0</v>
          </cell>
          <cell r="DZ4">
            <v>0</v>
          </cell>
          <cell r="EA4">
            <v>0</v>
          </cell>
          <cell r="EB4">
            <v>0</v>
          </cell>
          <cell r="EC4">
            <v>0</v>
          </cell>
          <cell r="ED4">
            <v>0</v>
          </cell>
          <cell r="EE4">
            <v>0</v>
          </cell>
          <cell r="EF4">
            <v>0</v>
          </cell>
          <cell r="EG4">
            <v>0</v>
          </cell>
          <cell r="EH4">
            <v>0</v>
          </cell>
          <cell r="EI4">
            <v>0</v>
          </cell>
          <cell r="EJ4">
            <v>0</v>
          </cell>
          <cell r="EK4">
            <v>0</v>
          </cell>
          <cell r="EL4">
            <v>0</v>
          </cell>
          <cell r="EM4">
            <v>0</v>
          </cell>
          <cell r="EN4">
            <v>0</v>
          </cell>
          <cell r="EO4">
            <v>0</v>
          </cell>
          <cell r="EP4">
            <v>0</v>
          </cell>
          <cell r="EQ4">
            <v>0</v>
          </cell>
          <cell r="ER4">
            <v>0</v>
          </cell>
          <cell r="ES4">
            <v>0</v>
          </cell>
          <cell r="ET4">
            <v>0</v>
          </cell>
          <cell r="EU4">
            <v>0</v>
          </cell>
          <cell r="EV4">
            <v>0</v>
          </cell>
          <cell r="EW4">
            <v>0</v>
          </cell>
          <cell r="EX4">
            <v>0</v>
          </cell>
          <cell r="EY4">
            <v>0</v>
          </cell>
          <cell r="EZ4">
            <v>0</v>
          </cell>
          <cell r="FA4">
            <v>0</v>
          </cell>
          <cell r="FB4">
            <v>0</v>
          </cell>
          <cell r="FC4">
            <v>0</v>
          </cell>
          <cell r="FD4">
            <v>0</v>
          </cell>
          <cell r="FE4">
            <v>0</v>
          </cell>
          <cell r="FF4">
            <v>0</v>
          </cell>
          <cell r="FG4">
            <v>0</v>
          </cell>
          <cell r="FH4">
            <v>0</v>
          </cell>
          <cell r="FI4">
            <v>0</v>
          </cell>
          <cell r="FJ4">
            <v>0</v>
          </cell>
          <cell r="FK4">
            <v>0</v>
          </cell>
          <cell r="FL4">
            <v>0</v>
          </cell>
          <cell r="FM4">
            <v>0</v>
          </cell>
          <cell r="FN4">
            <v>0</v>
          </cell>
          <cell r="FO4">
            <v>0</v>
          </cell>
          <cell r="FP4">
            <v>0</v>
          </cell>
          <cell r="FQ4">
            <v>0</v>
          </cell>
          <cell r="FR4">
            <v>0</v>
          </cell>
          <cell r="FS4">
            <v>0</v>
          </cell>
          <cell r="FT4">
            <v>0</v>
          </cell>
          <cell r="FU4">
            <v>0</v>
          </cell>
          <cell r="FV4">
            <v>0</v>
          </cell>
          <cell r="FW4">
            <v>0</v>
          </cell>
          <cell r="FX4">
            <v>0</v>
          </cell>
          <cell r="FY4">
            <v>0</v>
          </cell>
          <cell r="FZ4">
            <v>0</v>
          </cell>
          <cell r="GA4">
            <v>0</v>
          </cell>
          <cell r="GB4">
            <v>0</v>
          </cell>
          <cell r="GC4">
            <v>0</v>
          </cell>
          <cell r="GD4">
            <v>0</v>
          </cell>
          <cell r="GE4">
            <v>0</v>
          </cell>
          <cell r="GF4">
            <v>0</v>
          </cell>
          <cell r="GG4">
            <v>0</v>
          </cell>
          <cell r="GH4">
            <v>0</v>
          </cell>
          <cell r="GI4">
            <v>0</v>
          </cell>
          <cell r="GJ4">
            <v>0</v>
          </cell>
          <cell r="GK4">
            <v>0</v>
          </cell>
          <cell r="GL4">
            <v>0</v>
          </cell>
          <cell r="GM4">
            <v>0</v>
          </cell>
          <cell r="GN4">
            <v>0</v>
          </cell>
          <cell r="GO4">
            <v>0</v>
          </cell>
          <cell r="GP4">
            <v>0</v>
          </cell>
          <cell r="GQ4">
            <v>0</v>
          </cell>
          <cell r="GR4">
            <v>0</v>
          </cell>
          <cell r="GS4">
            <v>0</v>
          </cell>
          <cell r="GW4">
            <v>118</v>
          </cell>
          <cell r="GX4" t="e">
            <v>#DIV/0!</v>
          </cell>
          <cell r="GY4" t="e">
            <v>#DIV/0!</v>
          </cell>
          <cell r="GZ4" t="e">
            <v>#DIV/0!</v>
          </cell>
        </row>
        <row r="5">
          <cell r="A5">
            <v>154</v>
          </cell>
          <cell r="B5">
            <v>28</v>
          </cell>
          <cell r="C5" t="str">
            <v>BETHANY @ MOULTRIE</v>
          </cell>
          <cell r="D5">
            <v>1540</v>
          </cell>
          <cell r="E5" t="str">
            <v>D</v>
          </cell>
          <cell r="F5">
            <v>41</v>
          </cell>
          <cell r="G5">
            <v>41</v>
          </cell>
          <cell r="H5">
            <v>41</v>
          </cell>
          <cell r="I5">
            <v>41</v>
          </cell>
          <cell r="J5">
            <v>41</v>
          </cell>
          <cell r="K5">
            <v>41</v>
          </cell>
          <cell r="L5">
            <v>41</v>
          </cell>
          <cell r="M5">
            <v>41</v>
          </cell>
          <cell r="N5">
            <v>41</v>
          </cell>
          <cell r="O5">
            <v>41</v>
          </cell>
          <cell r="P5">
            <v>41</v>
          </cell>
          <cell r="Q5">
            <v>41</v>
          </cell>
          <cell r="R5">
            <v>41</v>
          </cell>
          <cell r="S5">
            <v>41</v>
          </cell>
          <cell r="T5">
            <v>51</v>
          </cell>
          <cell r="U5">
            <v>51</v>
          </cell>
          <cell r="V5">
            <v>51</v>
          </cell>
          <cell r="W5">
            <v>51</v>
          </cell>
          <cell r="X5">
            <v>51</v>
          </cell>
          <cell r="Y5">
            <v>51</v>
          </cell>
          <cell r="Z5">
            <v>51</v>
          </cell>
          <cell r="AA5">
            <v>51</v>
          </cell>
          <cell r="AB5">
            <v>51</v>
          </cell>
          <cell r="AC5">
            <v>51</v>
          </cell>
          <cell r="AD5">
            <v>51</v>
          </cell>
          <cell r="AE5">
            <v>51</v>
          </cell>
          <cell r="AF5">
            <v>51</v>
          </cell>
          <cell r="AG5">
            <v>51</v>
          </cell>
          <cell r="AH5">
            <v>51</v>
          </cell>
          <cell r="AI5">
            <v>51</v>
          </cell>
          <cell r="AJ5">
            <v>51</v>
          </cell>
          <cell r="AK5">
            <v>51</v>
          </cell>
          <cell r="AL5">
            <v>51</v>
          </cell>
          <cell r="AM5">
            <v>51</v>
          </cell>
          <cell r="AN5">
            <v>51</v>
          </cell>
          <cell r="AO5">
            <v>51</v>
          </cell>
          <cell r="AP5">
            <v>51</v>
          </cell>
          <cell r="AQ5">
            <v>51</v>
          </cell>
          <cell r="AR5">
            <v>51</v>
          </cell>
          <cell r="AS5">
            <v>51</v>
          </cell>
          <cell r="AT5">
            <v>51</v>
          </cell>
          <cell r="AU5">
            <v>51</v>
          </cell>
          <cell r="AV5">
            <v>51</v>
          </cell>
          <cell r="AW5">
            <v>51</v>
          </cell>
          <cell r="AX5">
            <v>51</v>
          </cell>
          <cell r="AY5">
            <v>1</v>
          </cell>
          <cell r="AZ5">
            <v>1</v>
          </cell>
          <cell r="BA5">
            <v>1</v>
          </cell>
          <cell r="BB5">
            <v>1</v>
          </cell>
          <cell r="BC5">
            <v>1</v>
          </cell>
          <cell r="BD5">
            <v>1</v>
          </cell>
          <cell r="BE5">
            <v>1</v>
          </cell>
          <cell r="BF5">
            <v>1</v>
          </cell>
          <cell r="BG5">
            <v>1</v>
          </cell>
          <cell r="BH5">
            <v>1</v>
          </cell>
          <cell r="BI5">
            <v>1</v>
          </cell>
          <cell r="BJ5">
            <v>151</v>
          </cell>
          <cell r="BK5">
            <v>151</v>
          </cell>
          <cell r="BL5">
            <v>151</v>
          </cell>
          <cell r="BM5">
            <v>151</v>
          </cell>
          <cell r="BN5">
            <v>151</v>
          </cell>
          <cell r="BO5">
            <v>151</v>
          </cell>
          <cell r="BP5">
            <v>151</v>
          </cell>
          <cell r="BQ5">
            <v>151</v>
          </cell>
          <cell r="BR5">
            <v>151</v>
          </cell>
          <cell r="BS5">
            <v>151</v>
          </cell>
          <cell r="BT5">
            <v>151</v>
          </cell>
          <cell r="BU5">
            <v>151</v>
          </cell>
          <cell r="BV5">
            <v>151</v>
          </cell>
          <cell r="BW5">
            <v>151</v>
          </cell>
          <cell r="BX5">
            <v>151</v>
          </cell>
          <cell r="BY5">
            <v>151</v>
          </cell>
          <cell r="BZ5">
            <v>151</v>
          </cell>
          <cell r="CA5">
            <v>151</v>
          </cell>
          <cell r="CB5">
            <v>151</v>
          </cell>
          <cell r="CC5">
            <v>500</v>
          </cell>
          <cell r="CD5">
            <v>300</v>
          </cell>
          <cell r="CE5">
            <v>300</v>
          </cell>
          <cell r="CF5">
            <v>300</v>
          </cell>
          <cell r="CG5">
            <v>300</v>
          </cell>
          <cell r="CH5">
            <v>300</v>
          </cell>
          <cell r="CI5">
            <v>300</v>
          </cell>
          <cell r="CJ5">
            <v>300</v>
          </cell>
          <cell r="CK5">
            <v>300</v>
          </cell>
          <cell r="CL5">
            <v>300</v>
          </cell>
          <cell r="CM5">
            <v>300</v>
          </cell>
          <cell r="CN5">
            <v>300</v>
          </cell>
          <cell r="CO5">
            <v>300</v>
          </cell>
          <cell r="CP5">
            <v>300</v>
          </cell>
          <cell r="CQ5">
            <v>300</v>
          </cell>
          <cell r="CR5">
            <v>300</v>
          </cell>
          <cell r="CS5">
            <v>300</v>
          </cell>
          <cell r="CT5">
            <v>300</v>
          </cell>
          <cell r="CU5">
            <v>300</v>
          </cell>
          <cell r="CV5">
            <v>300</v>
          </cell>
          <cell r="CW5">
            <v>300</v>
          </cell>
          <cell r="CX5">
            <v>300</v>
          </cell>
          <cell r="CY5">
            <v>300</v>
          </cell>
          <cell r="CZ5">
            <v>300</v>
          </cell>
          <cell r="DA5">
            <v>300</v>
          </cell>
          <cell r="DB5">
            <v>300</v>
          </cell>
          <cell r="DC5">
            <v>300</v>
          </cell>
          <cell r="DD5">
            <v>300</v>
          </cell>
          <cell r="DE5">
            <v>300</v>
          </cell>
          <cell r="DF5">
            <v>300</v>
          </cell>
          <cell r="DG5">
            <v>300</v>
          </cell>
          <cell r="DH5">
            <v>150</v>
          </cell>
          <cell r="DI5">
            <v>150</v>
          </cell>
          <cell r="DJ5">
            <v>400</v>
          </cell>
          <cell r="DK5">
            <v>400</v>
          </cell>
          <cell r="DL5">
            <v>400</v>
          </cell>
          <cell r="DM5">
            <v>400</v>
          </cell>
          <cell r="DN5">
            <v>400</v>
          </cell>
          <cell r="DO5">
            <v>400</v>
          </cell>
          <cell r="DP5">
            <v>400</v>
          </cell>
          <cell r="DQ5">
            <v>400</v>
          </cell>
          <cell r="DR5">
            <v>400</v>
          </cell>
          <cell r="DS5">
            <v>400</v>
          </cell>
          <cell r="DT5">
            <v>400</v>
          </cell>
          <cell r="DU5">
            <v>400</v>
          </cell>
          <cell r="DV5">
            <v>400</v>
          </cell>
          <cell r="DW5">
            <v>400</v>
          </cell>
          <cell r="DX5">
            <v>400</v>
          </cell>
          <cell r="DY5">
            <v>400</v>
          </cell>
          <cell r="DZ5">
            <v>400</v>
          </cell>
          <cell r="EA5">
            <v>400</v>
          </cell>
          <cell r="EB5">
            <v>400</v>
          </cell>
          <cell r="EC5">
            <v>400</v>
          </cell>
          <cell r="ED5">
            <v>400</v>
          </cell>
          <cell r="EE5">
            <v>400</v>
          </cell>
          <cell r="EF5">
            <v>400</v>
          </cell>
          <cell r="EG5">
            <v>400</v>
          </cell>
          <cell r="EH5">
            <v>400</v>
          </cell>
          <cell r="EI5">
            <v>400</v>
          </cell>
          <cell r="EJ5">
            <v>500</v>
          </cell>
          <cell r="EK5">
            <v>101</v>
          </cell>
          <cell r="EL5">
            <v>101</v>
          </cell>
          <cell r="EM5">
            <v>101</v>
          </cell>
          <cell r="EN5">
            <v>101</v>
          </cell>
          <cell r="EO5">
            <v>500</v>
          </cell>
          <cell r="EP5">
            <v>500</v>
          </cell>
          <cell r="EQ5">
            <v>500</v>
          </cell>
          <cell r="ER5">
            <v>500</v>
          </cell>
          <cell r="ES5">
            <v>500</v>
          </cell>
          <cell r="ET5">
            <v>500</v>
          </cell>
          <cell r="EU5">
            <v>500</v>
          </cell>
          <cell r="EV5">
            <v>500</v>
          </cell>
          <cell r="EW5">
            <v>500</v>
          </cell>
          <cell r="EX5">
            <v>500</v>
          </cell>
          <cell r="EY5">
            <v>500</v>
          </cell>
          <cell r="EZ5">
            <v>500</v>
          </cell>
          <cell r="FA5">
            <v>500</v>
          </cell>
          <cell r="FB5">
            <v>500</v>
          </cell>
          <cell r="FC5">
            <v>500</v>
          </cell>
          <cell r="FD5">
            <v>500</v>
          </cell>
          <cell r="FE5">
            <v>500</v>
          </cell>
          <cell r="FF5">
            <v>500</v>
          </cell>
          <cell r="FG5">
            <v>500</v>
          </cell>
          <cell r="FH5">
            <v>500</v>
          </cell>
          <cell r="FI5">
            <v>500</v>
          </cell>
          <cell r="FJ5">
            <v>500</v>
          </cell>
          <cell r="FK5">
            <v>500</v>
          </cell>
          <cell r="FL5">
            <v>500</v>
          </cell>
          <cell r="FM5">
            <v>500</v>
          </cell>
          <cell r="FN5">
            <v>500</v>
          </cell>
          <cell r="FO5">
            <v>650</v>
          </cell>
          <cell r="FP5">
            <v>650</v>
          </cell>
          <cell r="FQ5">
            <v>900</v>
          </cell>
          <cell r="FR5">
            <v>900</v>
          </cell>
          <cell r="FS5">
            <v>900</v>
          </cell>
          <cell r="FT5">
            <v>900</v>
          </cell>
          <cell r="FU5">
            <v>900</v>
          </cell>
          <cell r="FV5">
            <v>900</v>
          </cell>
          <cell r="FW5">
            <v>900</v>
          </cell>
          <cell r="FX5">
            <v>900</v>
          </cell>
          <cell r="FY5">
            <v>900</v>
          </cell>
          <cell r="FZ5">
            <v>900</v>
          </cell>
          <cell r="GA5">
            <v>400</v>
          </cell>
          <cell r="GB5">
            <v>400</v>
          </cell>
          <cell r="GC5">
            <v>400</v>
          </cell>
          <cell r="GD5">
            <v>400</v>
          </cell>
          <cell r="GE5">
            <v>400</v>
          </cell>
          <cell r="GF5">
            <v>400</v>
          </cell>
          <cell r="GG5">
            <v>400</v>
          </cell>
          <cell r="GH5">
            <v>400</v>
          </cell>
          <cell r="GI5">
            <v>400</v>
          </cell>
          <cell r="GJ5">
            <v>400</v>
          </cell>
          <cell r="GK5">
            <v>400</v>
          </cell>
          <cell r="GL5">
            <v>400</v>
          </cell>
          <cell r="GM5">
            <v>400</v>
          </cell>
          <cell r="GN5">
            <v>400</v>
          </cell>
          <cell r="GO5">
            <v>400</v>
          </cell>
          <cell r="GP5">
            <v>400</v>
          </cell>
          <cell r="GQ5">
            <v>400</v>
          </cell>
          <cell r="GR5">
            <v>400</v>
          </cell>
          <cell r="GS5">
            <v>400</v>
          </cell>
          <cell r="GW5">
            <v>154</v>
          </cell>
          <cell r="GX5" t="e">
            <v>#DIV/0!</v>
          </cell>
          <cell r="GY5" t="e">
            <v>#DIV/0!</v>
          </cell>
          <cell r="GZ5" t="e">
            <v>#DIV/0!</v>
          </cell>
        </row>
        <row r="6">
          <cell r="A6">
            <v>167</v>
          </cell>
          <cell r="B6">
            <v>28</v>
          </cell>
          <cell r="C6" t="str">
            <v>SALEM @ CLINTON</v>
          </cell>
          <cell r="D6">
            <v>13530</v>
          </cell>
          <cell r="E6" t="str">
            <v>D</v>
          </cell>
          <cell r="F6">
            <v>500</v>
          </cell>
          <cell r="G6">
            <v>500</v>
          </cell>
          <cell r="H6">
            <v>1000</v>
          </cell>
          <cell r="I6">
            <v>1000</v>
          </cell>
          <cell r="J6">
            <v>1000</v>
          </cell>
          <cell r="K6">
            <v>1000</v>
          </cell>
          <cell r="L6">
            <v>1000</v>
          </cell>
          <cell r="M6">
            <v>1000</v>
          </cell>
          <cell r="N6">
            <v>1000</v>
          </cell>
          <cell r="O6">
            <v>1000</v>
          </cell>
          <cell r="P6">
            <v>1000</v>
          </cell>
          <cell r="Q6">
            <v>1000</v>
          </cell>
          <cell r="R6">
            <v>1000</v>
          </cell>
          <cell r="S6">
            <v>1000</v>
          </cell>
          <cell r="T6">
            <v>1000</v>
          </cell>
          <cell r="U6">
            <v>1000</v>
          </cell>
          <cell r="V6">
            <v>700</v>
          </cell>
          <cell r="W6">
            <v>700</v>
          </cell>
          <cell r="X6">
            <v>700</v>
          </cell>
          <cell r="Y6">
            <v>700</v>
          </cell>
          <cell r="Z6">
            <v>1700</v>
          </cell>
          <cell r="AA6">
            <v>2000</v>
          </cell>
          <cell r="AB6">
            <v>1950</v>
          </cell>
          <cell r="AC6">
            <v>1950</v>
          </cell>
          <cell r="AD6">
            <v>1200</v>
          </cell>
          <cell r="AE6">
            <v>1200</v>
          </cell>
          <cell r="AF6">
            <v>1200</v>
          </cell>
          <cell r="AG6">
            <v>1200</v>
          </cell>
          <cell r="AH6">
            <v>700</v>
          </cell>
          <cell r="AI6">
            <v>700</v>
          </cell>
          <cell r="AJ6">
            <v>1200</v>
          </cell>
          <cell r="AK6">
            <v>1200</v>
          </cell>
          <cell r="AL6">
            <v>1600</v>
          </cell>
          <cell r="AM6">
            <v>1600</v>
          </cell>
          <cell r="AN6">
            <v>1200</v>
          </cell>
          <cell r="AO6">
            <v>1525</v>
          </cell>
          <cell r="AP6">
            <v>1100</v>
          </cell>
          <cell r="AQ6">
            <v>1500</v>
          </cell>
          <cell r="AR6">
            <v>1600</v>
          </cell>
          <cell r="AS6">
            <v>1600</v>
          </cell>
          <cell r="AT6">
            <v>1600</v>
          </cell>
          <cell r="AU6">
            <v>1100</v>
          </cell>
          <cell r="AV6">
            <v>1100</v>
          </cell>
          <cell r="AW6">
            <v>1100</v>
          </cell>
          <cell r="AX6">
            <v>1500</v>
          </cell>
          <cell r="AY6">
            <v>1400</v>
          </cell>
          <cell r="AZ6">
            <v>1400</v>
          </cell>
          <cell r="BA6">
            <v>1400</v>
          </cell>
          <cell r="BB6">
            <v>1800</v>
          </cell>
          <cell r="BC6">
            <v>1800</v>
          </cell>
          <cell r="BD6">
            <v>2150</v>
          </cell>
          <cell r="BE6">
            <v>2150</v>
          </cell>
          <cell r="BF6">
            <v>2150</v>
          </cell>
          <cell r="BG6">
            <v>2150</v>
          </cell>
          <cell r="BH6">
            <v>2150</v>
          </cell>
          <cell r="BI6">
            <v>1450</v>
          </cell>
          <cell r="BJ6">
            <v>1650</v>
          </cell>
          <cell r="BK6">
            <v>2650</v>
          </cell>
          <cell r="BL6">
            <v>2650</v>
          </cell>
          <cell r="BM6">
            <v>2650</v>
          </cell>
          <cell r="BN6">
            <v>2650</v>
          </cell>
          <cell r="BO6">
            <v>2650</v>
          </cell>
          <cell r="BP6">
            <v>2650</v>
          </cell>
          <cell r="BQ6">
            <v>2650</v>
          </cell>
          <cell r="BR6">
            <v>2650</v>
          </cell>
          <cell r="BS6">
            <v>2650</v>
          </cell>
          <cell r="BT6">
            <v>2650</v>
          </cell>
          <cell r="BU6">
            <v>2650</v>
          </cell>
          <cell r="BV6">
            <v>2650</v>
          </cell>
          <cell r="BW6">
            <v>2650</v>
          </cell>
          <cell r="BX6">
            <v>2650</v>
          </cell>
          <cell r="BY6">
            <v>2650</v>
          </cell>
          <cell r="BZ6">
            <v>2650</v>
          </cell>
          <cell r="CA6">
            <v>2650</v>
          </cell>
          <cell r="CB6">
            <v>2650</v>
          </cell>
          <cell r="CC6">
            <v>2900</v>
          </cell>
          <cell r="CD6">
            <v>2900</v>
          </cell>
          <cell r="CE6">
            <v>2900</v>
          </cell>
          <cell r="CF6">
            <v>2900</v>
          </cell>
          <cell r="CG6">
            <v>2900</v>
          </cell>
          <cell r="CH6">
            <v>2900</v>
          </cell>
          <cell r="CI6">
            <v>2900</v>
          </cell>
          <cell r="CJ6">
            <v>2900</v>
          </cell>
          <cell r="CK6">
            <v>2900</v>
          </cell>
          <cell r="CL6">
            <v>2900</v>
          </cell>
          <cell r="CM6">
            <v>2900</v>
          </cell>
          <cell r="CN6">
            <v>2900</v>
          </cell>
          <cell r="CO6">
            <v>2900</v>
          </cell>
          <cell r="CP6">
            <v>2900</v>
          </cell>
          <cell r="CQ6">
            <v>2900</v>
          </cell>
          <cell r="CR6">
            <v>2900</v>
          </cell>
          <cell r="CS6">
            <v>3300</v>
          </cell>
          <cell r="CT6">
            <v>2900</v>
          </cell>
          <cell r="CU6">
            <v>3900</v>
          </cell>
          <cell r="CV6">
            <v>2900</v>
          </cell>
          <cell r="CW6">
            <v>2900</v>
          </cell>
          <cell r="CX6">
            <v>2900</v>
          </cell>
          <cell r="CY6">
            <v>3900</v>
          </cell>
          <cell r="CZ6">
            <v>3900</v>
          </cell>
          <cell r="DA6">
            <v>2900</v>
          </cell>
          <cell r="DB6">
            <v>2900</v>
          </cell>
          <cell r="DC6">
            <v>2900</v>
          </cell>
          <cell r="DD6">
            <v>2900</v>
          </cell>
          <cell r="DE6">
            <v>2900</v>
          </cell>
          <cell r="DF6">
            <v>2900</v>
          </cell>
          <cell r="DG6">
            <v>2900</v>
          </cell>
          <cell r="DH6">
            <v>2000</v>
          </cell>
          <cell r="DI6">
            <v>2000</v>
          </cell>
          <cell r="DJ6">
            <v>3100</v>
          </cell>
          <cell r="DK6">
            <v>3100</v>
          </cell>
          <cell r="DL6">
            <v>3100</v>
          </cell>
          <cell r="DM6">
            <v>3100</v>
          </cell>
          <cell r="DN6">
            <v>3100</v>
          </cell>
          <cell r="DO6">
            <v>3400</v>
          </cell>
          <cell r="DP6">
            <v>3400</v>
          </cell>
          <cell r="DQ6">
            <v>3400</v>
          </cell>
          <cell r="DR6">
            <v>3400</v>
          </cell>
          <cell r="DS6">
            <v>3400</v>
          </cell>
          <cell r="DT6">
            <v>3400</v>
          </cell>
          <cell r="DU6">
            <v>3400</v>
          </cell>
          <cell r="DV6">
            <v>3100</v>
          </cell>
          <cell r="DW6">
            <v>3100</v>
          </cell>
          <cell r="DX6">
            <v>3100</v>
          </cell>
          <cell r="DY6">
            <v>3100</v>
          </cell>
          <cell r="DZ6">
            <v>3100</v>
          </cell>
          <cell r="EA6">
            <v>3100</v>
          </cell>
          <cell r="EB6">
            <v>3100</v>
          </cell>
          <cell r="EC6">
            <v>3100</v>
          </cell>
          <cell r="ED6">
            <v>3100</v>
          </cell>
          <cell r="EE6">
            <v>3600</v>
          </cell>
          <cell r="EF6">
            <v>3600</v>
          </cell>
          <cell r="EG6">
            <v>3600</v>
          </cell>
          <cell r="EH6">
            <v>5100</v>
          </cell>
          <cell r="EI6">
            <v>4600</v>
          </cell>
          <cell r="EJ6">
            <v>3750</v>
          </cell>
          <cell r="EK6">
            <v>3750</v>
          </cell>
          <cell r="EL6">
            <v>3750</v>
          </cell>
          <cell r="EM6">
            <v>3750</v>
          </cell>
          <cell r="EN6">
            <v>3750</v>
          </cell>
          <cell r="EO6">
            <v>3750</v>
          </cell>
          <cell r="EP6">
            <v>4250</v>
          </cell>
          <cell r="EQ6">
            <v>4750</v>
          </cell>
          <cell r="ER6">
            <v>4450</v>
          </cell>
          <cell r="ES6">
            <v>4450</v>
          </cell>
          <cell r="ET6">
            <v>4450</v>
          </cell>
          <cell r="EU6">
            <v>4450</v>
          </cell>
          <cell r="EV6">
            <v>5250</v>
          </cell>
          <cell r="EW6">
            <v>4750</v>
          </cell>
          <cell r="EX6">
            <v>4750</v>
          </cell>
          <cell r="EY6">
            <v>3250</v>
          </cell>
          <cell r="EZ6">
            <v>3250</v>
          </cell>
          <cell r="FA6">
            <v>3250</v>
          </cell>
          <cell r="FB6">
            <v>3250</v>
          </cell>
          <cell r="FC6">
            <v>3750</v>
          </cell>
          <cell r="FD6">
            <v>3750</v>
          </cell>
          <cell r="FE6">
            <v>3750</v>
          </cell>
          <cell r="FF6">
            <v>4250</v>
          </cell>
          <cell r="FG6">
            <v>4250</v>
          </cell>
          <cell r="FH6">
            <v>4250</v>
          </cell>
          <cell r="FI6">
            <v>4250</v>
          </cell>
          <cell r="FJ6">
            <v>4025</v>
          </cell>
          <cell r="FK6">
            <v>4050</v>
          </cell>
          <cell r="FL6">
            <v>4050</v>
          </cell>
          <cell r="FM6">
            <v>5250</v>
          </cell>
          <cell r="FN6">
            <v>5250</v>
          </cell>
          <cell r="FO6">
            <v>4700</v>
          </cell>
          <cell r="FP6">
            <v>4700</v>
          </cell>
          <cell r="FQ6">
            <v>5200</v>
          </cell>
          <cell r="FR6">
            <v>5200</v>
          </cell>
          <cell r="FS6">
            <v>5700</v>
          </cell>
          <cell r="FT6">
            <v>5700</v>
          </cell>
          <cell r="FU6">
            <v>5700</v>
          </cell>
          <cell r="FV6">
            <v>5700</v>
          </cell>
          <cell r="FW6">
            <v>6200</v>
          </cell>
          <cell r="FX6">
            <v>6200</v>
          </cell>
          <cell r="FY6">
            <v>6200</v>
          </cell>
          <cell r="FZ6">
            <v>5700</v>
          </cell>
          <cell r="GA6">
            <v>5700</v>
          </cell>
          <cell r="GB6">
            <v>3500</v>
          </cell>
          <cell r="GC6">
            <v>3500</v>
          </cell>
          <cell r="GD6">
            <v>3500</v>
          </cell>
          <cell r="GE6">
            <v>3200</v>
          </cell>
          <cell r="GF6">
            <v>3800</v>
          </cell>
          <cell r="GG6">
            <v>5000</v>
          </cell>
          <cell r="GH6">
            <v>5200</v>
          </cell>
          <cell r="GI6">
            <v>3600</v>
          </cell>
          <cell r="GJ6">
            <v>3600</v>
          </cell>
          <cell r="GK6">
            <v>3600</v>
          </cell>
          <cell r="GL6">
            <v>4700</v>
          </cell>
          <cell r="GM6">
            <v>4000</v>
          </cell>
          <cell r="GN6">
            <v>5200</v>
          </cell>
          <cell r="GO6">
            <v>5200</v>
          </cell>
          <cell r="GP6">
            <v>4000</v>
          </cell>
          <cell r="GQ6">
            <v>4000</v>
          </cell>
          <cell r="GR6">
            <v>4000</v>
          </cell>
          <cell r="GS6">
            <v>3200</v>
          </cell>
          <cell r="GW6">
            <v>167</v>
          </cell>
          <cell r="GX6" t="e">
            <v>#DIV/0!</v>
          </cell>
          <cell r="GY6" t="e">
            <v>#DIV/0!</v>
          </cell>
          <cell r="GZ6" t="e">
            <v>#DIV/0!</v>
          </cell>
        </row>
        <row r="7">
          <cell r="A7">
            <v>1213</v>
          </cell>
          <cell r="B7">
            <v>10</v>
          </cell>
          <cell r="C7" t="str">
            <v>FRANTZ #2 @ BEAVER</v>
          </cell>
          <cell r="D7">
            <v>8226</v>
          </cell>
          <cell r="E7" t="str">
            <v>R</v>
          </cell>
          <cell r="F7">
            <v>95</v>
          </cell>
          <cell r="G7">
            <v>95</v>
          </cell>
          <cell r="H7">
            <v>95</v>
          </cell>
          <cell r="I7">
            <v>95</v>
          </cell>
          <cell r="J7">
            <v>95</v>
          </cell>
          <cell r="K7">
            <v>95</v>
          </cell>
          <cell r="L7">
            <v>95</v>
          </cell>
          <cell r="M7">
            <v>95</v>
          </cell>
          <cell r="N7">
            <v>95</v>
          </cell>
          <cell r="O7">
            <v>95</v>
          </cell>
          <cell r="P7">
            <v>95</v>
          </cell>
          <cell r="Q7">
            <v>95</v>
          </cell>
          <cell r="R7">
            <v>95</v>
          </cell>
          <cell r="S7">
            <v>95</v>
          </cell>
          <cell r="T7">
            <v>48</v>
          </cell>
          <cell r="U7">
            <v>48</v>
          </cell>
          <cell r="V7">
            <v>48</v>
          </cell>
          <cell r="W7">
            <v>48</v>
          </cell>
          <cell r="X7">
            <v>48</v>
          </cell>
          <cell r="Y7">
            <v>48</v>
          </cell>
          <cell r="Z7">
            <v>48</v>
          </cell>
          <cell r="AA7">
            <v>48</v>
          </cell>
          <cell r="AB7">
            <v>48</v>
          </cell>
          <cell r="AC7">
            <v>48</v>
          </cell>
          <cell r="AD7">
            <v>48</v>
          </cell>
          <cell r="AE7">
            <v>48</v>
          </cell>
          <cell r="AF7">
            <v>48</v>
          </cell>
          <cell r="AG7">
            <v>48</v>
          </cell>
          <cell r="AH7">
            <v>48</v>
          </cell>
          <cell r="AI7">
            <v>48</v>
          </cell>
          <cell r="AJ7">
            <v>48</v>
          </cell>
          <cell r="AK7">
            <v>48</v>
          </cell>
          <cell r="AL7">
            <v>48</v>
          </cell>
          <cell r="AM7">
            <v>48</v>
          </cell>
          <cell r="AN7">
            <v>48</v>
          </cell>
          <cell r="AO7">
            <v>48</v>
          </cell>
          <cell r="AP7">
            <v>48</v>
          </cell>
          <cell r="AQ7">
            <v>48</v>
          </cell>
          <cell r="AR7">
            <v>48</v>
          </cell>
          <cell r="AS7">
            <v>48</v>
          </cell>
          <cell r="AT7">
            <v>48</v>
          </cell>
          <cell r="AU7">
            <v>48</v>
          </cell>
          <cell r="AV7">
            <v>48</v>
          </cell>
          <cell r="AW7">
            <v>48</v>
          </cell>
          <cell r="AX7">
            <v>48</v>
          </cell>
          <cell r="AY7">
            <v>61</v>
          </cell>
          <cell r="AZ7">
            <v>61</v>
          </cell>
          <cell r="BA7">
            <v>61</v>
          </cell>
          <cell r="BB7">
            <v>61</v>
          </cell>
          <cell r="BC7">
            <v>61</v>
          </cell>
          <cell r="BD7">
            <v>61</v>
          </cell>
          <cell r="BE7">
            <v>61</v>
          </cell>
          <cell r="BF7">
            <v>61</v>
          </cell>
          <cell r="BG7">
            <v>61</v>
          </cell>
          <cell r="BH7">
            <v>61</v>
          </cell>
          <cell r="BI7">
            <v>61</v>
          </cell>
          <cell r="BJ7">
            <v>61</v>
          </cell>
          <cell r="BK7">
            <v>61</v>
          </cell>
          <cell r="BL7">
            <v>61</v>
          </cell>
          <cell r="BM7">
            <v>61</v>
          </cell>
          <cell r="BN7">
            <v>61</v>
          </cell>
          <cell r="BO7">
            <v>61</v>
          </cell>
          <cell r="BP7">
            <v>61</v>
          </cell>
          <cell r="BQ7">
            <v>61</v>
          </cell>
          <cell r="BR7">
            <v>61</v>
          </cell>
          <cell r="BS7">
            <v>61</v>
          </cell>
          <cell r="BT7">
            <v>61</v>
          </cell>
          <cell r="BU7">
            <v>61</v>
          </cell>
          <cell r="BV7">
            <v>61</v>
          </cell>
          <cell r="BW7">
            <v>61</v>
          </cell>
          <cell r="BX7">
            <v>61</v>
          </cell>
          <cell r="BY7">
            <v>61</v>
          </cell>
          <cell r="BZ7">
            <v>61</v>
          </cell>
          <cell r="CA7">
            <v>61</v>
          </cell>
          <cell r="CB7">
            <v>61</v>
          </cell>
          <cell r="CC7">
            <v>53</v>
          </cell>
          <cell r="CD7">
            <v>53</v>
          </cell>
          <cell r="CE7">
            <v>53</v>
          </cell>
          <cell r="CF7">
            <v>53</v>
          </cell>
          <cell r="CG7">
            <v>53</v>
          </cell>
          <cell r="CH7">
            <v>53</v>
          </cell>
          <cell r="CI7">
            <v>53</v>
          </cell>
          <cell r="CJ7">
            <v>53</v>
          </cell>
          <cell r="CK7">
            <v>53</v>
          </cell>
          <cell r="CL7">
            <v>53</v>
          </cell>
          <cell r="CM7">
            <v>53</v>
          </cell>
          <cell r="CN7">
            <v>53</v>
          </cell>
          <cell r="CO7">
            <v>53</v>
          </cell>
          <cell r="CP7">
            <v>53</v>
          </cell>
          <cell r="CQ7">
            <v>53</v>
          </cell>
          <cell r="CR7">
            <v>53</v>
          </cell>
          <cell r="CS7">
            <v>53</v>
          </cell>
          <cell r="CT7">
            <v>53</v>
          </cell>
          <cell r="CU7">
            <v>53</v>
          </cell>
          <cell r="CV7">
            <v>53</v>
          </cell>
          <cell r="CW7">
            <v>53</v>
          </cell>
          <cell r="CX7">
            <v>53</v>
          </cell>
          <cell r="CY7">
            <v>53</v>
          </cell>
          <cell r="CZ7">
            <v>53</v>
          </cell>
          <cell r="DA7">
            <v>53</v>
          </cell>
          <cell r="DB7">
            <v>53</v>
          </cell>
          <cell r="DC7">
            <v>53</v>
          </cell>
          <cell r="DD7">
            <v>53</v>
          </cell>
          <cell r="DE7">
            <v>53</v>
          </cell>
          <cell r="DF7">
            <v>53</v>
          </cell>
          <cell r="DG7">
            <v>53</v>
          </cell>
          <cell r="DH7">
            <v>62</v>
          </cell>
          <cell r="DI7">
            <v>62</v>
          </cell>
          <cell r="DJ7">
            <v>62</v>
          </cell>
          <cell r="DK7">
            <v>62</v>
          </cell>
          <cell r="DL7">
            <v>62</v>
          </cell>
          <cell r="DM7">
            <v>62</v>
          </cell>
          <cell r="DN7">
            <v>62</v>
          </cell>
          <cell r="DO7">
            <v>62</v>
          </cell>
          <cell r="DP7">
            <v>62</v>
          </cell>
          <cell r="DQ7">
            <v>62</v>
          </cell>
          <cell r="DR7">
            <v>62</v>
          </cell>
          <cell r="DS7">
            <v>62</v>
          </cell>
          <cell r="DT7">
            <v>62</v>
          </cell>
          <cell r="DU7">
            <v>62</v>
          </cell>
          <cell r="DV7">
            <v>62</v>
          </cell>
          <cell r="DW7">
            <v>62</v>
          </cell>
          <cell r="DX7">
            <v>62</v>
          </cell>
          <cell r="DY7">
            <v>62</v>
          </cell>
          <cell r="DZ7">
            <v>62</v>
          </cell>
          <cell r="EA7">
            <v>62</v>
          </cell>
          <cell r="EB7">
            <v>62</v>
          </cell>
          <cell r="EC7">
            <v>62</v>
          </cell>
          <cell r="ED7">
            <v>62</v>
          </cell>
          <cell r="EE7">
            <v>62</v>
          </cell>
          <cell r="EF7">
            <v>62</v>
          </cell>
          <cell r="EG7">
            <v>62</v>
          </cell>
          <cell r="EH7">
            <v>62</v>
          </cell>
          <cell r="EI7">
            <v>62</v>
          </cell>
          <cell r="EJ7">
            <v>48</v>
          </cell>
          <cell r="EK7">
            <v>48</v>
          </cell>
          <cell r="EL7">
            <v>48</v>
          </cell>
          <cell r="EM7">
            <v>48</v>
          </cell>
          <cell r="EN7">
            <v>48</v>
          </cell>
          <cell r="EO7">
            <v>48</v>
          </cell>
          <cell r="EP7">
            <v>48</v>
          </cell>
          <cell r="EQ7">
            <v>48</v>
          </cell>
          <cell r="ER7">
            <v>48</v>
          </cell>
          <cell r="ES7">
            <v>48</v>
          </cell>
          <cell r="ET7">
            <v>48</v>
          </cell>
          <cell r="EU7">
            <v>48</v>
          </cell>
          <cell r="EV7">
            <v>48</v>
          </cell>
          <cell r="EW7">
            <v>48</v>
          </cell>
          <cell r="EX7">
            <v>48</v>
          </cell>
          <cell r="EY7">
            <v>48</v>
          </cell>
          <cell r="EZ7">
            <v>48</v>
          </cell>
          <cell r="FA7">
            <v>48</v>
          </cell>
          <cell r="FB7">
            <v>48</v>
          </cell>
          <cell r="FC7">
            <v>48</v>
          </cell>
          <cell r="FD7">
            <v>48</v>
          </cell>
          <cell r="FE7">
            <v>48</v>
          </cell>
          <cell r="FF7">
            <v>48</v>
          </cell>
          <cell r="FG7">
            <v>48</v>
          </cell>
          <cell r="FH7">
            <v>48</v>
          </cell>
          <cell r="FI7">
            <v>48</v>
          </cell>
          <cell r="FJ7">
            <v>48</v>
          </cell>
          <cell r="FK7">
            <v>48</v>
          </cell>
          <cell r="FL7">
            <v>48</v>
          </cell>
          <cell r="FM7">
            <v>48</v>
          </cell>
          <cell r="FN7">
            <v>48</v>
          </cell>
          <cell r="FO7">
            <v>1</v>
          </cell>
          <cell r="FP7">
            <v>1</v>
          </cell>
          <cell r="FQ7">
            <v>1</v>
          </cell>
          <cell r="FR7">
            <v>73</v>
          </cell>
          <cell r="FS7">
            <v>73</v>
          </cell>
          <cell r="FT7">
            <v>73</v>
          </cell>
          <cell r="FU7">
            <v>73</v>
          </cell>
          <cell r="FV7">
            <v>73</v>
          </cell>
          <cell r="FW7">
            <v>73</v>
          </cell>
          <cell r="FX7">
            <v>73</v>
          </cell>
          <cell r="FY7">
            <v>73</v>
          </cell>
          <cell r="FZ7">
            <v>73</v>
          </cell>
          <cell r="GA7">
            <v>73</v>
          </cell>
          <cell r="GB7">
            <v>73</v>
          </cell>
          <cell r="GC7">
            <v>73</v>
          </cell>
          <cell r="GD7">
            <v>73</v>
          </cell>
          <cell r="GE7">
            <v>73</v>
          </cell>
          <cell r="GF7">
            <v>73</v>
          </cell>
          <cell r="GG7">
            <v>73</v>
          </cell>
          <cell r="GH7">
            <v>73</v>
          </cell>
          <cell r="GI7">
            <v>73</v>
          </cell>
          <cell r="GJ7">
            <v>73</v>
          </cell>
          <cell r="GK7">
            <v>73</v>
          </cell>
          <cell r="GL7">
            <v>73</v>
          </cell>
          <cell r="GM7">
            <v>73</v>
          </cell>
          <cell r="GN7">
            <v>73</v>
          </cell>
          <cell r="GO7">
            <v>73</v>
          </cell>
          <cell r="GP7">
            <v>73</v>
          </cell>
          <cell r="GQ7">
            <v>73</v>
          </cell>
          <cell r="GR7">
            <v>73</v>
          </cell>
          <cell r="GS7">
            <v>73</v>
          </cell>
          <cell r="GW7">
            <v>1213</v>
          </cell>
          <cell r="GX7" t="e">
            <v>#DIV/0!</v>
          </cell>
          <cell r="GY7" t="e">
            <v>#DIV/0!</v>
          </cell>
          <cell r="GZ7" t="e">
            <v>#DIV/0!</v>
          </cell>
        </row>
        <row r="8">
          <cell r="A8">
            <v>1353</v>
          </cell>
          <cell r="B8">
            <v>3</v>
          </cell>
          <cell r="C8" t="str">
            <v>COULSON #2 @ CUSTER</v>
          </cell>
          <cell r="D8">
            <v>8242</v>
          </cell>
          <cell r="E8" t="str">
            <v>R</v>
          </cell>
          <cell r="F8">
            <v>20</v>
          </cell>
          <cell r="G8">
            <v>20</v>
          </cell>
          <cell r="H8">
            <v>20</v>
          </cell>
          <cell r="I8">
            <v>20</v>
          </cell>
          <cell r="J8">
            <v>20</v>
          </cell>
          <cell r="K8">
            <v>20</v>
          </cell>
          <cell r="L8">
            <v>20</v>
          </cell>
          <cell r="M8">
            <v>20</v>
          </cell>
          <cell r="N8">
            <v>20</v>
          </cell>
          <cell r="O8">
            <v>20</v>
          </cell>
          <cell r="P8">
            <v>18</v>
          </cell>
          <cell r="Q8">
            <v>18</v>
          </cell>
          <cell r="R8">
            <v>18</v>
          </cell>
          <cell r="S8">
            <v>12</v>
          </cell>
          <cell r="T8">
            <v>15</v>
          </cell>
          <cell r="U8">
            <v>15</v>
          </cell>
          <cell r="V8">
            <v>15</v>
          </cell>
          <cell r="W8">
            <v>15</v>
          </cell>
          <cell r="X8">
            <v>15</v>
          </cell>
          <cell r="Y8">
            <v>15</v>
          </cell>
          <cell r="Z8">
            <v>15</v>
          </cell>
          <cell r="AA8">
            <v>15</v>
          </cell>
          <cell r="AB8">
            <v>15</v>
          </cell>
          <cell r="AC8">
            <v>15</v>
          </cell>
          <cell r="AD8">
            <v>15</v>
          </cell>
          <cell r="AE8">
            <v>15</v>
          </cell>
          <cell r="AF8">
            <v>15</v>
          </cell>
          <cell r="AG8">
            <v>15</v>
          </cell>
          <cell r="AH8">
            <v>15</v>
          </cell>
          <cell r="AI8">
            <v>15</v>
          </cell>
          <cell r="AJ8">
            <v>15</v>
          </cell>
          <cell r="AK8">
            <v>15</v>
          </cell>
          <cell r="AL8">
            <v>15</v>
          </cell>
          <cell r="AM8">
            <v>15</v>
          </cell>
          <cell r="AN8">
            <v>15</v>
          </cell>
          <cell r="AO8">
            <v>15</v>
          </cell>
          <cell r="AP8">
            <v>15</v>
          </cell>
          <cell r="AQ8">
            <v>15</v>
          </cell>
          <cell r="AR8">
            <v>15</v>
          </cell>
          <cell r="AS8">
            <v>15</v>
          </cell>
          <cell r="AT8">
            <v>15</v>
          </cell>
          <cell r="AU8">
            <v>15</v>
          </cell>
          <cell r="AV8">
            <v>15</v>
          </cell>
          <cell r="AW8">
            <v>15</v>
          </cell>
          <cell r="AX8">
            <v>15</v>
          </cell>
          <cell r="AY8">
            <v>19</v>
          </cell>
          <cell r="AZ8">
            <v>19</v>
          </cell>
          <cell r="BA8">
            <v>19</v>
          </cell>
          <cell r="BB8">
            <v>19</v>
          </cell>
          <cell r="BC8">
            <v>19</v>
          </cell>
          <cell r="BD8">
            <v>19</v>
          </cell>
          <cell r="BE8">
            <v>19</v>
          </cell>
          <cell r="BF8">
            <v>19</v>
          </cell>
          <cell r="BG8">
            <v>19</v>
          </cell>
          <cell r="BH8">
            <v>19</v>
          </cell>
          <cell r="BI8">
            <v>19</v>
          </cell>
          <cell r="BJ8">
            <v>19</v>
          </cell>
          <cell r="BK8">
            <v>19</v>
          </cell>
          <cell r="BL8">
            <v>19</v>
          </cell>
          <cell r="BM8">
            <v>19</v>
          </cell>
          <cell r="BN8">
            <v>19</v>
          </cell>
          <cell r="BO8">
            <v>19</v>
          </cell>
          <cell r="BP8">
            <v>19</v>
          </cell>
          <cell r="BQ8">
            <v>19</v>
          </cell>
          <cell r="BR8">
            <v>19</v>
          </cell>
          <cell r="BS8">
            <v>19</v>
          </cell>
          <cell r="BT8">
            <v>19</v>
          </cell>
          <cell r="BU8">
            <v>19</v>
          </cell>
          <cell r="BV8">
            <v>19</v>
          </cell>
          <cell r="BW8">
            <v>19</v>
          </cell>
          <cell r="BX8">
            <v>19</v>
          </cell>
          <cell r="BY8">
            <v>19</v>
          </cell>
          <cell r="BZ8">
            <v>19</v>
          </cell>
          <cell r="CA8">
            <v>19</v>
          </cell>
          <cell r="CB8">
            <v>19</v>
          </cell>
          <cell r="CC8">
            <v>20</v>
          </cell>
          <cell r="CD8">
            <v>20</v>
          </cell>
          <cell r="CE8">
            <v>20</v>
          </cell>
          <cell r="CF8">
            <v>20</v>
          </cell>
          <cell r="CG8">
            <v>20</v>
          </cell>
          <cell r="CH8">
            <v>20</v>
          </cell>
          <cell r="CI8">
            <v>20</v>
          </cell>
          <cell r="CJ8">
            <v>20</v>
          </cell>
          <cell r="CK8">
            <v>20</v>
          </cell>
          <cell r="CL8">
            <v>20</v>
          </cell>
          <cell r="CM8">
            <v>20</v>
          </cell>
          <cell r="CN8">
            <v>20</v>
          </cell>
          <cell r="CO8">
            <v>20</v>
          </cell>
          <cell r="CP8">
            <v>20</v>
          </cell>
          <cell r="CQ8">
            <v>20</v>
          </cell>
          <cell r="CR8">
            <v>20</v>
          </cell>
          <cell r="CS8">
            <v>20</v>
          </cell>
          <cell r="CT8">
            <v>20</v>
          </cell>
          <cell r="CU8">
            <v>20</v>
          </cell>
          <cell r="CV8">
            <v>20</v>
          </cell>
          <cell r="CW8">
            <v>20</v>
          </cell>
          <cell r="CX8">
            <v>20</v>
          </cell>
          <cell r="CY8">
            <v>20</v>
          </cell>
          <cell r="CZ8">
            <v>20</v>
          </cell>
          <cell r="DA8">
            <v>20</v>
          </cell>
          <cell r="DB8">
            <v>20</v>
          </cell>
          <cell r="DC8">
            <v>20</v>
          </cell>
          <cell r="DD8">
            <v>20</v>
          </cell>
          <cell r="DE8">
            <v>20</v>
          </cell>
          <cell r="DF8">
            <v>20</v>
          </cell>
          <cell r="DG8">
            <v>20</v>
          </cell>
          <cell r="DH8">
            <v>21</v>
          </cell>
          <cell r="DI8">
            <v>21</v>
          </cell>
          <cell r="DJ8">
            <v>21</v>
          </cell>
          <cell r="DK8">
            <v>21</v>
          </cell>
          <cell r="DL8">
            <v>21</v>
          </cell>
          <cell r="DM8">
            <v>21</v>
          </cell>
          <cell r="DN8">
            <v>21</v>
          </cell>
          <cell r="DO8">
            <v>21</v>
          </cell>
          <cell r="DP8">
            <v>21</v>
          </cell>
          <cell r="DQ8">
            <v>21</v>
          </cell>
          <cell r="DR8">
            <v>21</v>
          </cell>
          <cell r="DS8">
            <v>21</v>
          </cell>
          <cell r="DT8">
            <v>21</v>
          </cell>
          <cell r="DU8">
            <v>21</v>
          </cell>
          <cell r="DV8">
            <v>21</v>
          </cell>
          <cell r="DW8">
            <v>21</v>
          </cell>
          <cell r="DX8">
            <v>21</v>
          </cell>
          <cell r="DY8">
            <v>21</v>
          </cell>
          <cell r="DZ8">
            <v>21</v>
          </cell>
          <cell r="EA8">
            <v>21</v>
          </cell>
          <cell r="EB8">
            <v>21</v>
          </cell>
          <cell r="EC8">
            <v>21</v>
          </cell>
          <cell r="ED8">
            <v>21</v>
          </cell>
          <cell r="EE8">
            <v>21</v>
          </cell>
          <cell r="EF8">
            <v>21</v>
          </cell>
          <cell r="EG8">
            <v>21</v>
          </cell>
          <cell r="EH8">
            <v>21</v>
          </cell>
          <cell r="EI8">
            <v>21</v>
          </cell>
          <cell r="EJ8">
            <v>21</v>
          </cell>
          <cell r="EK8">
            <v>21</v>
          </cell>
          <cell r="EL8">
            <v>21</v>
          </cell>
          <cell r="EM8">
            <v>21</v>
          </cell>
          <cell r="EN8">
            <v>21</v>
          </cell>
          <cell r="EO8">
            <v>21</v>
          </cell>
          <cell r="EP8">
            <v>21</v>
          </cell>
          <cell r="EQ8">
            <v>21</v>
          </cell>
          <cell r="ER8">
            <v>21</v>
          </cell>
          <cell r="ES8">
            <v>21</v>
          </cell>
          <cell r="ET8">
            <v>21</v>
          </cell>
          <cell r="EU8">
            <v>21</v>
          </cell>
          <cell r="EV8">
            <v>21</v>
          </cell>
          <cell r="EW8">
            <v>21</v>
          </cell>
          <cell r="EX8">
            <v>21</v>
          </cell>
          <cell r="EY8">
            <v>21</v>
          </cell>
          <cell r="EZ8">
            <v>21</v>
          </cell>
          <cell r="FA8">
            <v>21</v>
          </cell>
          <cell r="FB8">
            <v>21</v>
          </cell>
          <cell r="FC8">
            <v>21</v>
          </cell>
          <cell r="FD8">
            <v>21</v>
          </cell>
          <cell r="FE8">
            <v>21</v>
          </cell>
          <cell r="FF8">
            <v>21</v>
          </cell>
          <cell r="FG8">
            <v>21</v>
          </cell>
          <cell r="FH8">
            <v>21</v>
          </cell>
          <cell r="FI8">
            <v>21</v>
          </cell>
          <cell r="FJ8">
            <v>21</v>
          </cell>
          <cell r="FK8">
            <v>21</v>
          </cell>
          <cell r="FL8">
            <v>21</v>
          </cell>
          <cell r="FM8">
            <v>21</v>
          </cell>
          <cell r="FN8">
            <v>21</v>
          </cell>
          <cell r="FO8">
            <v>21</v>
          </cell>
          <cell r="FP8">
            <v>21</v>
          </cell>
          <cell r="FQ8">
            <v>21</v>
          </cell>
          <cell r="FR8">
            <v>21</v>
          </cell>
          <cell r="FS8">
            <v>21</v>
          </cell>
          <cell r="FT8">
            <v>21</v>
          </cell>
          <cell r="FU8">
            <v>21</v>
          </cell>
          <cell r="FV8">
            <v>21</v>
          </cell>
          <cell r="FW8">
            <v>21</v>
          </cell>
          <cell r="FX8">
            <v>21</v>
          </cell>
          <cell r="FY8">
            <v>21</v>
          </cell>
          <cell r="FZ8">
            <v>21</v>
          </cell>
          <cell r="GA8">
            <v>21</v>
          </cell>
          <cell r="GB8">
            <v>21</v>
          </cell>
          <cell r="GC8">
            <v>21</v>
          </cell>
          <cell r="GD8">
            <v>21</v>
          </cell>
          <cell r="GE8">
            <v>21</v>
          </cell>
          <cell r="GF8">
            <v>21</v>
          </cell>
          <cell r="GG8">
            <v>21</v>
          </cell>
          <cell r="GH8">
            <v>21</v>
          </cell>
          <cell r="GI8">
            <v>21</v>
          </cell>
          <cell r="GJ8">
            <v>21</v>
          </cell>
          <cell r="GK8">
            <v>21</v>
          </cell>
          <cell r="GL8">
            <v>21</v>
          </cell>
          <cell r="GM8">
            <v>21</v>
          </cell>
          <cell r="GN8">
            <v>21</v>
          </cell>
          <cell r="GO8">
            <v>21</v>
          </cell>
          <cell r="GP8">
            <v>21</v>
          </cell>
          <cell r="GQ8">
            <v>21</v>
          </cell>
          <cell r="GR8">
            <v>21</v>
          </cell>
          <cell r="GS8">
            <v>21</v>
          </cell>
          <cell r="GW8">
            <v>1353</v>
          </cell>
          <cell r="GX8" t="e">
            <v>#DIV/0!</v>
          </cell>
          <cell r="GY8" t="e">
            <v>#DIV/0!</v>
          </cell>
          <cell r="GZ8" t="e">
            <v>#DIV/0!</v>
          </cell>
        </row>
        <row r="9">
          <cell r="A9">
            <v>1607</v>
          </cell>
          <cell r="B9">
            <v>10</v>
          </cell>
          <cell r="C9" t="str">
            <v>BRILLHART @ HANSFORD</v>
          </cell>
          <cell r="D9">
            <v>8215</v>
          </cell>
          <cell r="E9" t="str">
            <v>R</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cell r="AU9">
            <v>0</v>
          </cell>
          <cell r="AV9">
            <v>0</v>
          </cell>
          <cell r="AW9">
            <v>0</v>
          </cell>
          <cell r="AX9">
            <v>0</v>
          </cell>
          <cell r="AY9">
            <v>0</v>
          </cell>
          <cell r="AZ9">
            <v>0</v>
          </cell>
          <cell r="BA9">
            <v>0</v>
          </cell>
          <cell r="BB9">
            <v>0</v>
          </cell>
          <cell r="BC9">
            <v>0</v>
          </cell>
          <cell r="BD9">
            <v>0</v>
          </cell>
          <cell r="BE9">
            <v>0</v>
          </cell>
          <cell r="BF9">
            <v>0</v>
          </cell>
          <cell r="BG9">
            <v>0</v>
          </cell>
          <cell r="BH9">
            <v>0</v>
          </cell>
          <cell r="BI9">
            <v>0</v>
          </cell>
          <cell r="BJ9">
            <v>0</v>
          </cell>
          <cell r="BK9">
            <v>0</v>
          </cell>
          <cell r="BL9">
            <v>0</v>
          </cell>
          <cell r="BM9">
            <v>0</v>
          </cell>
          <cell r="BN9">
            <v>0</v>
          </cell>
          <cell r="BO9">
            <v>0</v>
          </cell>
          <cell r="BP9">
            <v>0</v>
          </cell>
          <cell r="BQ9">
            <v>0</v>
          </cell>
          <cell r="BR9">
            <v>0</v>
          </cell>
          <cell r="BS9">
            <v>0</v>
          </cell>
          <cell r="BT9">
            <v>0</v>
          </cell>
          <cell r="BU9">
            <v>0</v>
          </cell>
          <cell r="BV9">
            <v>0</v>
          </cell>
          <cell r="BW9">
            <v>0</v>
          </cell>
          <cell r="BX9">
            <v>0</v>
          </cell>
          <cell r="BY9">
            <v>0</v>
          </cell>
          <cell r="BZ9">
            <v>0</v>
          </cell>
          <cell r="CA9">
            <v>0</v>
          </cell>
          <cell r="CB9">
            <v>0</v>
          </cell>
          <cell r="CC9">
            <v>0</v>
          </cell>
          <cell r="CD9">
            <v>0</v>
          </cell>
          <cell r="CE9">
            <v>0</v>
          </cell>
          <cell r="CF9">
            <v>0</v>
          </cell>
          <cell r="CG9">
            <v>0</v>
          </cell>
          <cell r="CH9">
            <v>0</v>
          </cell>
          <cell r="CI9">
            <v>0</v>
          </cell>
          <cell r="CJ9">
            <v>0</v>
          </cell>
          <cell r="CK9">
            <v>0</v>
          </cell>
          <cell r="CL9">
            <v>0</v>
          </cell>
          <cell r="CM9">
            <v>0</v>
          </cell>
          <cell r="CN9">
            <v>0</v>
          </cell>
          <cell r="CO9">
            <v>0</v>
          </cell>
          <cell r="CP9">
            <v>0</v>
          </cell>
          <cell r="CQ9">
            <v>0</v>
          </cell>
          <cell r="CR9">
            <v>0</v>
          </cell>
          <cell r="CS9">
            <v>0</v>
          </cell>
          <cell r="CT9">
            <v>0</v>
          </cell>
          <cell r="CU9">
            <v>0</v>
          </cell>
          <cell r="CV9">
            <v>0</v>
          </cell>
          <cell r="CW9">
            <v>0</v>
          </cell>
          <cell r="CX9">
            <v>0</v>
          </cell>
          <cell r="CY9">
            <v>0</v>
          </cell>
          <cell r="CZ9">
            <v>0</v>
          </cell>
          <cell r="DA9">
            <v>0</v>
          </cell>
          <cell r="DB9">
            <v>0</v>
          </cell>
          <cell r="DC9">
            <v>0</v>
          </cell>
          <cell r="DD9">
            <v>0</v>
          </cell>
          <cell r="DE9">
            <v>0</v>
          </cell>
          <cell r="DF9">
            <v>0</v>
          </cell>
          <cell r="DG9">
            <v>0</v>
          </cell>
          <cell r="DH9">
            <v>0</v>
          </cell>
          <cell r="DI9">
            <v>0</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cell r="EA9">
            <v>0</v>
          </cell>
          <cell r="EB9">
            <v>0</v>
          </cell>
          <cell r="EC9">
            <v>0</v>
          </cell>
          <cell r="ED9">
            <v>0</v>
          </cell>
          <cell r="EE9">
            <v>0</v>
          </cell>
          <cell r="EF9">
            <v>0</v>
          </cell>
          <cell r="EG9">
            <v>0</v>
          </cell>
          <cell r="EH9">
            <v>0</v>
          </cell>
          <cell r="EI9">
            <v>0</v>
          </cell>
          <cell r="EJ9">
            <v>0</v>
          </cell>
          <cell r="EK9">
            <v>0</v>
          </cell>
          <cell r="EL9">
            <v>0</v>
          </cell>
          <cell r="EM9">
            <v>0</v>
          </cell>
          <cell r="EN9">
            <v>0</v>
          </cell>
          <cell r="EO9">
            <v>0</v>
          </cell>
          <cell r="EP9">
            <v>0</v>
          </cell>
          <cell r="EQ9">
            <v>0</v>
          </cell>
          <cell r="ER9">
            <v>0</v>
          </cell>
          <cell r="ES9">
            <v>0</v>
          </cell>
          <cell r="ET9">
            <v>0</v>
          </cell>
          <cell r="EU9">
            <v>0</v>
          </cell>
          <cell r="EV9">
            <v>0</v>
          </cell>
          <cell r="EW9">
            <v>0</v>
          </cell>
          <cell r="EX9">
            <v>0</v>
          </cell>
          <cell r="EY9">
            <v>0</v>
          </cell>
          <cell r="EZ9">
            <v>0</v>
          </cell>
          <cell r="FA9">
            <v>0</v>
          </cell>
          <cell r="FB9">
            <v>0</v>
          </cell>
          <cell r="FC9">
            <v>0</v>
          </cell>
          <cell r="FD9">
            <v>0</v>
          </cell>
          <cell r="FE9">
            <v>0</v>
          </cell>
          <cell r="FF9">
            <v>0</v>
          </cell>
          <cell r="FG9">
            <v>0</v>
          </cell>
          <cell r="FH9">
            <v>0</v>
          </cell>
          <cell r="FI9">
            <v>0</v>
          </cell>
          <cell r="FJ9">
            <v>0</v>
          </cell>
          <cell r="FK9">
            <v>0</v>
          </cell>
          <cell r="FL9">
            <v>0</v>
          </cell>
          <cell r="FM9">
            <v>0</v>
          </cell>
          <cell r="FN9">
            <v>0</v>
          </cell>
          <cell r="FO9">
            <v>0</v>
          </cell>
          <cell r="FP9">
            <v>0</v>
          </cell>
          <cell r="FQ9">
            <v>0</v>
          </cell>
          <cell r="FR9">
            <v>0</v>
          </cell>
          <cell r="FS9">
            <v>0</v>
          </cell>
          <cell r="FT9">
            <v>0</v>
          </cell>
          <cell r="FU9">
            <v>0</v>
          </cell>
          <cell r="FV9">
            <v>0</v>
          </cell>
          <cell r="FW9">
            <v>0</v>
          </cell>
          <cell r="FX9">
            <v>0</v>
          </cell>
          <cell r="FY9">
            <v>0</v>
          </cell>
          <cell r="FZ9">
            <v>0</v>
          </cell>
          <cell r="GA9">
            <v>0</v>
          </cell>
          <cell r="GB9">
            <v>0</v>
          </cell>
          <cell r="GC9">
            <v>0</v>
          </cell>
          <cell r="GD9">
            <v>0</v>
          </cell>
          <cell r="GE9">
            <v>0</v>
          </cell>
          <cell r="GF9">
            <v>0</v>
          </cell>
          <cell r="GG9">
            <v>0</v>
          </cell>
          <cell r="GH9">
            <v>0</v>
          </cell>
          <cell r="GI9">
            <v>0</v>
          </cell>
          <cell r="GJ9">
            <v>0</v>
          </cell>
          <cell r="GK9">
            <v>0</v>
          </cell>
          <cell r="GL9">
            <v>0</v>
          </cell>
          <cell r="GM9">
            <v>0</v>
          </cell>
          <cell r="GN9">
            <v>0</v>
          </cell>
          <cell r="GO9">
            <v>0</v>
          </cell>
          <cell r="GP9">
            <v>0</v>
          </cell>
          <cell r="GQ9">
            <v>0</v>
          </cell>
          <cell r="GR9">
            <v>0</v>
          </cell>
          <cell r="GS9">
            <v>0</v>
          </cell>
          <cell r="GW9">
            <v>1607</v>
          </cell>
          <cell r="GX9" t="e">
            <v>#DIV/0!</v>
          </cell>
          <cell r="GY9" t="e">
            <v>#DIV/0!</v>
          </cell>
          <cell r="GZ9" t="e">
            <v>#DIV/0!</v>
          </cell>
        </row>
        <row r="10">
          <cell r="A10">
            <v>1687</v>
          </cell>
          <cell r="B10">
            <v>7</v>
          </cell>
          <cell r="C10" t="str">
            <v>YATES @ EDDY</v>
          </cell>
          <cell r="D10">
            <v>9255</v>
          </cell>
          <cell r="E10" t="str">
            <v>R</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1</v>
          </cell>
          <cell r="AZ10">
            <v>1</v>
          </cell>
          <cell r="BA10">
            <v>1</v>
          </cell>
          <cell r="BB10">
            <v>1</v>
          </cell>
          <cell r="BC10">
            <v>120</v>
          </cell>
          <cell r="BD10">
            <v>1</v>
          </cell>
          <cell r="BE10">
            <v>1</v>
          </cell>
          <cell r="BF10">
            <v>1</v>
          </cell>
          <cell r="BG10">
            <v>1</v>
          </cell>
          <cell r="BH10">
            <v>1</v>
          </cell>
          <cell r="BI10">
            <v>1</v>
          </cell>
          <cell r="BJ10">
            <v>1</v>
          </cell>
          <cell r="BK10">
            <v>1</v>
          </cell>
          <cell r="BL10">
            <v>1</v>
          </cell>
          <cell r="BM10">
            <v>120</v>
          </cell>
          <cell r="BN10">
            <v>120</v>
          </cell>
          <cell r="BO10">
            <v>120</v>
          </cell>
          <cell r="BP10">
            <v>120</v>
          </cell>
          <cell r="BQ10">
            <v>120</v>
          </cell>
          <cell r="BR10">
            <v>120</v>
          </cell>
          <cell r="BS10">
            <v>120</v>
          </cell>
          <cell r="BT10">
            <v>1</v>
          </cell>
          <cell r="BU10">
            <v>101</v>
          </cell>
          <cell r="BV10">
            <v>1</v>
          </cell>
          <cell r="BW10">
            <v>120</v>
          </cell>
          <cell r="BX10">
            <v>120</v>
          </cell>
          <cell r="BY10">
            <v>120</v>
          </cell>
          <cell r="BZ10">
            <v>1</v>
          </cell>
          <cell r="CA10">
            <v>50</v>
          </cell>
          <cell r="CB10">
            <v>1</v>
          </cell>
          <cell r="CC10">
            <v>90</v>
          </cell>
          <cell r="CD10">
            <v>90</v>
          </cell>
          <cell r="CE10">
            <v>90</v>
          </cell>
          <cell r="CF10">
            <v>90</v>
          </cell>
          <cell r="CG10">
            <v>90</v>
          </cell>
          <cell r="CH10">
            <v>70</v>
          </cell>
          <cell r="CI10">
            <v>70</v>
          </cell>
          <cell r="CJ10">
            <v>70</v>
          </cell>
          <cell r="CK10">
            <v>90</v>
          </cell>
          <cell r="CL10">
            <v>90</v>
          </cell>
          <cell r="CM10">
            <v>90</v>
          </cell>
          <cell r="CN10">
            <v>90</v>
          </cell>
          <cell r="CO10">
            <v>90</v>
          </cell>
          <cell r="CP10">
            <v>90</v>
          </cell>
          <cell r="CQ10">
            <v>90</v>
          </cell>
          <cell r="CR10">
            <v>90</v>
          </cell>
          <cell r="CS10">
            <v>90</v>
          </cell>
          <cell r="CT10">
            <v>1</v>
          </cell>
          <cell r="CU10">
            <v>90</v>
          </cell>
          <cell r="CV10">
            <v>90</v>
          </cell>
          <cell r="CW10">
            <v>90</v>
          </cell>
          <cell r="CX10">
            <v>90</v>
          </cell>
          <cell r="CY10">
            <v>90</v>
          </cell>
          <cell r="CZ10">
            <v>90</v>
          </cell>
          <cell r="DA10">
            <v>90</v>
          </cell>
          <cell r="DB10">
            <v>90</v>
          </cell>
          <cell r="DC10">
            <v>90</v>
          </cell>
          <cell r="DD10">
            <v>90</v>
          </cell>
          <cell r="DE10">
            <v>90</v>
          </cell>
          <cell r="DF10">
            <v>90</v>
          </cell>
          <cell r="DG10">
            <v>1</v>
          </cell>
          <cell r="DH10">
            <v>1</v>
          </cell>
          <cell r="DI10">
            <v>1</v>
          </cell>
          <cell r="DJ10">
            <v>1</v>
          </cell>
          <cell r="DK10">
            <v>1</v>
          </cell>
          <cell r="DL10">
            <v>1</v>
          </cell>
          <cell r="DM10">
            <v>1</v>
          </cell>
          <cell r="DN10">
            <v>1</v>
          </cell>
          <cell r="DO10">
            <v>1</v>
          </cell>
          <cell r="DP10">
            <v>1</v>
          </cell>
          <cell r="DQ10">
            <v>1</v>
          </cell>
          <cell r="DR10">
            <v>1</v>
          </cell>
          <cell r="DS10">
            <v>1</v>
          </cell>
          <cell r="DT10">
            <v>1</v>
          </cell>
          <cell r="DU10">
            <v>1</v>
          </cell>
          <cell r="DV10">
            <v>1</v>
          </cell>
          <cell r="DW10">
            <v>1</v>
          </cell>
          <cell r="DX10">
            <v>1</v>
          </cell>
          <cell r="DY10">
            <v>1</v>
          </cell>
          <cell r="DZ10">
            <v>1</v>
          </cell>
          <cell r="EA10">
            <v>1</v>
          </cell>
          <cell r="EB10">
            <v>1</v>
          </cell>
          <cell r="EC10">
            <v>1</v>
          </cell>
          <cell r="ED10">
            <v>1</v>
          </cell>
          <cell r="EE10">
            <v>1</v>
          </cell>
          <cell r="EF10">
            <v>1</v>
          </cell>
          <cell r="EG10">
            <v>1</v>
          </cell>
          <cell r="EH10">
            <v>1</v>
          </cell>
          <cell r="EI10">
            <v>1</v>
          </cell>
          <cell r="EJ10">
            <v>1</v>
          </cell>
          <cell r="EK10">
            <v>1</v>
          </cell>
          <cell r="EL10">
            <v>1</v>
          </cell>
          <cell r="EM10">
            <v>1</v>
          </cell>
          <cell r="EN10">
            <v>1</v>
          </cell>
          <cell r="EO10">
            <v>1</v>
          </cell>
          <cell r="EP10">
            <v>1</v>
          </cell>
          <cell r="EQ10">
            <v>1</v>
          </cell>
          <cell r="ER10">
            <v>1</v>
          </cell>
          <cell r="ES10">
            <v>1</v>
          </cell>
          <cell r="ET10">
            <v>1</v>
          </cell>
          <cell r="EU10">
            <v>1</v>
          </cell>
          <cell r="EV10">
            <v>1</v>
          </cell>
          <cell r="EW10">
            <v>1</v>
          </cell>
          <cell r="EX10">
            <v>1</v>
          </cell>
          <cell r="EY10">
            <v>1</v>
          </cell>
          <cell r="EZ10">
            <v>1</v>
          </cell>
          <cell r="FA10">
            <v>1</v>
          </cell>
          <cell r="FB10">
            <v>1</v>
          </cell>
          <cell r="FC10">
            <v>1</v>
          </cell>
          <cell r="FD10">
            <v>1</v>
          </cell>
          <cell r="FE10">
            <v>1</v>
          </cell>
          <cell r="FF10">
            <v>1</v>
          </cell>
          <cell r="FG10">
            <v>1</v>
          </cell>
          <cell r="FH10">
            <v>1</v>
          </cell>
          <cell r="FI10">
            <v>1</v>
          </cell>
          <cell r="FJ10">
            <v>1</v>
          </cell>
          <cell r="FK10">
            <v>1</v>
          </cell>
          <cell r="FL10">
            <v>95</v>
          </cell>
          <cell r="FM10">
            <v>42</v>
          </cell>
          <cell r="FN10">
            <v>6</v>
          </cell>
          <cell r="FO10">
            <v>77</v>
          </cell>
          <cell r="FP10">
            <v>77</v>
          </cell>
          <cell r="FQ10">
            <v>77</v>
          </cell>
          <cell r="FR10">
            <v>77</v>
          </cell>
          <cell r="FS10">
            <v>77</v>
          </cell>
          <cell r="FT10">
            <v>77</v>
          </cell>
          <cell r="FU10">
            <v>77</v>
          </cell>
          <cell r="FV10">
            <v>77</v>
          </cell>
          <cell r="FW10">
            <v>77</v>
          </cell>
          <cell r="FX10">
            <v>77</v>
          </cell>
          <cell r="FY10">
            <v>55</v>
          </cell>
          <cell r="FZ10">
            <v>77</v>
          </cell>
          <cell r="GA10">
            <v>77</v>
          </cell>
          <cell r="GB10">
            <v>77</v>
          </cell>
          <cell r="GC10">
            <v>77</v>
          </cell>
          <cell r="GD10">
            <v>77</v>
          </cell>
          <cell r="GE10">
            <v>77</v>
          </cell>
          <cell r="GF10">
            <v>77</v>
          </cell>
          <cell r="GG10">
            <v>105</v>
          </cell>
          <cell r="GH10">
            <v>105</v>
          </cell>
          <cell r="GI10">
            <v>105</v>
          </cell>
          <cell r="GJ10">
            <v>105</v>
          </cell>
          <cell r="GK10">
            <v>105</v>
          </cell>
          <cell r="GL10">
            <v>105</v>
          </cell>
          <cell r="GM10">
            <v>105</v>
          </cell>
          <cell r="GN10">
            <v>105</v>
          </cell>
          <cell r="GO10">
            <v>105</v>
          </cell>
          <cell r="GP10">
            <v>105</v>
          </cell>
          <cell r="GQ10">
            <v>105</v>
          </cell>
          <cell r="GR10">
            <v>105</v>
          </cell>
          <cell r="GS10">
            <v>105</v>
          </cell>
          <cell r="GW10">
            <v>1687</v>
          </cell>
          <cell r="GX10" t="e">
            <v>#DIV/0!</v>
          </cell>
          <cell r="GY10" t="e">
            <v>#DIV/0!</v>
          </cell>
          <cell r="GZ10" t="e">
            <v>#DIV/0!</v>
          </cell>
        </row>
        <row r="11">
          <cell r="A11">
            <v>1739</v>
          </cell>
          <cell r="B11">
            <v>7</v>
          </cell>
          <cell r="C11" t="str">
            <v>STATE @ EDDY</v>
          </cell>
          <cell r="D11">
            <v>15924</v>
          </cell>
          <cell r="E11" t="str">
            <v>R</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29</v>
          </cell>
          <cell r="AZ11">
            <v>29</v>
          </cell>
          <cell r="BA11">
            <v>29</v>
          </cell>
          <cell r="BB11">
            <v>29</v>
          </cell>
          <cell r="BC11">
            <v>29</v>
          </cell>
          <cell r="BD11">
            <v>29</v>
          </cell>
          <cell r="BE11">
            <v>29</v>
          </cell>
          <cell r="BF11">
            <v>29</v>
          </cell>
          <cell r="BG11">
            <v>29</v>
          </cell>
          <cell r="BH11">
            <v>13</v>
          </cell>
          <cell r="BI11">
            <v>3</v>
          </cell>
          <cell r="BJ11">
            <v>29</v>
          </cell>
          <cell r="BK11">
            <v>29</v>
          </cell>
          <cell r="BL11">
            <v>29</v>
          </cell>
          <cell r="BM11">
            <v>29</v>
          </cell>
          <cell r="BN11">
            <v>29</v>
          </cell>
          <cell r="BO11">
            <v>29</v>
          </cell>
          <cell r="BP11">
            <v>29</v>
          </cell>
          <cell r="BQ11">
            <v>29</v>
          </cell>
          <cell r="BR11">
            <v>29</v>
          </cell>
          <cell r="BS11">
            <v>29</v>
          </cell>
          <cell r="BT11">
            <v>29</v>
          </cell>
          <cell r="BU11">
            <v>1</v>
          </cell>
          <cell r="BV11">
            <v>2</v>
          </cell>
          <cell r="BW11">
            <v>29</v>
          </cell>
          <cell r="BX11">
            <v>29</v>
          </cell>
          <cell r="BY11">
            <v>29</v>
          </cell>
          <cell r="BZ11">
            <v>29</v>
          </cell>
          <cell r="CA11">
            <v>29</v>
          </cell>
          <cell r="CB11">
            <v>29</v>
          </cell>
          <cell r="CC11">
            <v>30</v>
          </cell>
          <cell r="CD11">
            <v>30</v>
          </cell>
          <cell r="CE11">
            <v>30</v>
          </cell>
          <cell r="CF11">
            <v>30</v>
          </cell>
          <cell r="CG11">
            <v>30</v>
          </cell>
          <cell r="CH11">
            <v>30</v>
          </cell>
          <cell r="CI11">
            <v>30</v>
          </cell>
          <cell r="CJ11">
            <v>30</v>
          </cell>
          <cell r="CK11">
            <v>30</v>
          </cell>
          <cell r="CL11">
            <v>30</v>
          </cell>
          <cell r="CM11">
            <v>30</v>
          </cell>
          <cell r="CN11">
            <v>30</v>
          </cell>
          <cell r="CO11">
            <v>30</v>
          </cell>
          <cell r="CP11">
            <v>30</v>
          </cell>
          <cell r="CQ11">
            <v>30</v>
          </cell>
          <cell r="CR11">
            <v>30</v>
          </cell>
          <cell r="CS11">
            <v>30</v>
          </cell>
          <cell r="CT11">
            <v>30</v>
          </cell>
          <cell r="CU11">
            <v>30</v>
          </cell>
          <cell r="CV11">
            <v>30</v>
          </cell>
          <cell r="CW11">
            <v>30</v>
          </cell>
          <cell r="CX11">
            <v>30</v>
          </cell>
          <cell r="CY11">
            <v>30</v>
          </cell>
          <cell r="CZ11">
            <v>30</v>
          </cell>
          <cell r="DA11">
            <v>30</v>
          </cell>
          <cell r="DB11">
            <v>30</v>
          </cell>
          <cell r="DC11">
            <v>30</v>
          </cell>
          <cell r="DD11">
            <v>30</v>
          </cell>
          <cell r="DE11">
            <v>30</v>
          </cell>
          <cell r="DF11">
            <v>30</v>
          </cell>
          <cell r="DG11">
            <v>30</v>
          </cell>
          <cell r="DH11">
            <v>30</v>
          </cell>
          <cell r="DI11">
            <v>30</v>
          </cell>
          <cell r="DJ11">
            <v>30</v>
          </cell>
          <cell r="DK11">
            <v>30</v>
          </cell>
          <cell r="DL11">
            <v>30</v>
          </cell>
          <cell r="DM11">
            <v>30</v>
          </cell>
          <cell r="DN11">
            <v>30</v>
          </cell>
          <cell r="DO11">
            <v>30</v>
          </cell>
          <cell r="DP11">
            <v>30</v>
          </cell>
          <cell r="DQ11">
            <v>30</v>
          </cell>
          <cell r="DR11">
            <v>30</v>
          </cell>
          <cell r="DS11">
            <v>30</v>
          </cell>
          <cell r="DT11">
            <v>30</v>
          </cell>
          <cell r="DU11">
            <v>30</v>
          </cell>
          <cell r="DV11">
            <v>30</v>
          </cell>
          <cell r="DW11">
            <v>30</v>
          </cell>
          <cell r="DX11">
            <v>30</v>
          </cell>
          <cell r="DY11">
            <v>30</v>
          </cell>
          <cell r="DZ11">
            <v>30</v>
          </cell>
          <cell r="EA11">
            <v>30</v>
          </cell>
          <cell r="EB11">
            <v>30</v>
          </cell>
          <cell r="EC11">
            <v>30</v>
          </cell>
          <cell r="ED11">
            <v>28</v>
          </cell>
          <cell r="EE11">
            <v>28</v>
          </cell>
          <cell r="EF11">
            <v>28</v>
          </cell>
          <cell r="EG11">
            <v>28</v>
          </cell>
          <cell r="EH11">
            <v>28</v>
          </cell>
          <cell r="EI11">
            <v>28</v>
          </cell>
          <cell r="EJ11">
            <v>30</v>
          </cell>
          <cell r="EK11">
            <v>30</v>
          </cell>
          <cell r="EL11">
            <v>30</v>
          </cell>
          <cell r="EM11">
            <v>30</v>
          </cell>
          <cell r="EN11">
            <v>30</v>
          </cell>
          <cell r="EO11">
            <v>30</v>
          </cell>
          <cell r="EP11">
            <v>30</v>
          </cell>
          <cell r="EQ11">
            <v>30</v>
          </cell>
          <cell r="ER11">
            <v>30</v>
          </cell>
          <cell r="ES11">
            <v>30</v>
          </cell>
          <cell r="ET11">
            <v>30</v>
          </cell>
          <cell r="EU11">
            <v>30</v>
          </cell>
          <cell r="EV11">
            <v>30</v>
          </cell>
          <cell r="EW11">
            <v>30</v>
          </cell>
          <cell r="EX11">
            <v>30</v>
          </cell>
          <cell r="EY11">
            <v>30</v>
          </cell>
          <cell r="EZ11">
            <v>30</v>
          </cell>
          <cell r="FA11">
            <v>30</v>
          </cell>
          <cell r="FB11">
            <v>30</v>
          </cell>
          <cell r="FC11">
            <v>30</v>
          </cell>
          <cell r="FD11">
            <v>30</v>
          </cell>
          <cell r="FE11">
            <v>30</v>
          </cell>
          <cell r="FF11">
            <v>1</v>
          </cell>
          <cell r="FG11">
            <v>1</v>
          </cell>
          <cell r="FH11">
            <v>1</v>
          </cell>
          <cell r="FI11">
            <v>1</v>
          </cell>
          <cell r="FJ11">
            <v>1</v>
          </cell>
          <cell r="FK11">
            <v>1</v>
          </cell>
          <cell r="FL11">
            <v>5</v>
          </cell>
          <cell r="FM11">
            <v>30</v>
          </cell>
          <cell r="FN11">
            <v>30</v>
          </cell>
          <cell r="FO11">
            <v>23</v>
          </cell>
          <cell r="FP11">
            <v>23</v>
          </cell>
          <cell r="FQ11">
            <v>23</v>
          </cell>
          <cell r="FR11">
            <v>23</v>
          </cell>
          <cell r="FS11">
            <v>23</v>
          </cell>
          <cell r="FT11">
            <v>23</v>
          </cell>
          <cell r="FU11">
            <v>23</v>
          </cell>
          <cell r="FV11">
            <v>23</v>
          </cell>
          <cell r="FW11">
            <v>23</v>
          </cell>
          <cell r="FX11">
            <v>23</v>
          </cell>
          <cell r="FY11">
            <v>23</v>
          </cell>
          <cell r="FZ11">
            <v>23</v>
          </cell>
          <cell r="GA11">
            <v>23</v>
          </cell>
          <cell r="GB11">
            <v>23</v>
          </cell>
          <cell r="GC11">
            <v>23</v>
          </cell>
          <cell r="GD11">
            <v>23</v>
          </cell>
          <cell r="GE11">
            <v>23</v>
          </cell>
          <cell r="GF11">
            <v>23</v>
          </cell>
          <cell r="GG11">
            <v>30</v>
          </cell>
          <cell r="GH11">
            <v>30</v>
          </cell>
          <cell r="GI11">
            <v>30</v>
          </cell>
          <cell r="GJ11">
            <v>30</v>
          </cell>
          <cell r="GK11">
            <v>30</v>
          </cell>
          <cell r="GL11">
            <v>30</v>
          </cell>
          <cell r="GM11">
            <v>30</v>
          </cell>
          <cell r="GN11">
            <v>30</v>
          </cell>
          <cell r="GO11">
            <v>30</v>
          </cell>
          <cell r="GP11">
            <v>30</v>
          </cell>
          <cell r="GQ11">
            <v>30</v>
          </cell>
          <cell r="GR11">
            <v>30</v>
          </cell>
          <cell r="GS11">
            <v>30</v>
          </cell>
          <cell r="GW11">
            <v>1739</v>
          </cell>
          <cell r="GX11" t="e">
            <v>#DIV/0!</v>
          </cell>
          <cell r="GY11" t="e">
            <v>#DIV/0!</v>
          </cell>
          <cell r="GZ11" t="e">
            <v>#DIV/0!</v>
          </cell>
        </row>
        <row r="12">
          <cell r="A12">
            <v>1740</v>
          </cell>
          <cell r="B12">
            <v>7</v>
          </cell>
          <cell r="C12" t="str">
            <v>CAMERON FED. #1 @ EDDY</v>
          </cell>
          <cell r="D12">
            <v>15916</v>
          </cell>
          <cell r="E12" t="str">
            <v>R</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41</v>
          </cell>
          <cell r="AZ12">
            <v>41</v>
          </cell>
          <cell r="BA12">
            <v>41</v>
          </cell>
          <cell r="BB12">
            <v>22</v>
          </cell>
          <cell r="BC12">
            <v>41</v>
          </cell>
          <cell r="BD12">
            <v>22</v>
          </cell>
          <cell r="BE12">
            <v>22</v>
          </cell>
          <cell r="BF12">
            <v>22</v>
          </cell>
          <cell r="BG12">
            <v>22</v>
          </cell>
          <cell r="BH12">
            <v>22</v>
          </cell>
          <cell r="BI12">
            <v>22</v>
          </cell>
          <cell r="BJ12">
            <v>41</v>
          </cell>
          <cell r="BK12">
            <v>22</v>
          </cell>
          <cell r="BL12">
            <v>41</v>
          </cell>
          <cell r="BM12">
            <v>41</v>
          </cell>
          <cell r="BN12">
            <v>41</v>
          </cell>
          <cell r="BO12">
            <v>41</v>
          </cell>
          <cell r="BP12">
            <v>31</v>
          </cell>
          <cell r="BQ12">
            <v>41</v>
          </cell>
          <cell r="BR12">
            <v>41</v>
          </cell>
          <cell r="BS12">
            <v>41</v>
          </cell>
          <cell r="BT12">
            <v>41</v>
          </cell>
          <cell r="BU12">
            <v>23</v>
          </cell>
          <cell r="BV12">
            <v>41</v>
          </cell>
          <cell r="BW12">
            <v>41</v>
          </cell>
          <cell r="BX12">
            <v>41</v>
          </cell>
          <cell r="BY12">
            <v>41</v>
          </cell>
          <cell r="BZ12">
            <v>41</v>
          </cell>
          <cell r="CA12">
            <v>41</v>
          </cell>
          <cell r="CB12">
            <v>41</v>
          </cell>
          <cell r="CC12">
            <v>41</v>
          </cell>
          <cell r="CD12">
            <v>41</v>
          </cell>
          <cell r="CE12">
            <v>41</v>
          </cell>
          <cell r="CF12">
            <v>41</v>
          </cell>
          <cell r="CG12">
            <v>41</v>
          </cell>
          <cell r="CH12">
            <v>41</v>
          </cell>
          <cell r="CI12">
            <v>41</v>
          </cell>
          <cell r="CJ12">
            <v>41</v>
          </cell>
          <cell r="CK12">
            <v>41</v>
          </cell>
          <cell r="CL12">
            <v>41</v>
          </cell>
          <cell r="CM12">
            <v>41</v>
          </cell>
          <cell r="CN12">
            <v>41</v>
          </cell>
          <cell r="CO12">
            <v>41</v>
          </cell>
          <cell r="CP12">
            <v>41</v>
          </cell>
          <cell r="CQ12">
            <v>41</v>
          </cell>
          <cell r="CR12">
            <v>41</v>
          </cell>
          <cell r="CS12">
            <v>41</v>
          </cell>
          <cell r="CT12">
            <v>41</v>
          </cell>
          <cell r="CU12">
            <v>41</v>
          </cell>
          <cell r="CV12">
            <v>41</v>
          </cell>
          <cell r="CW12">
            <v>41</v>
          </cell>
          <cell r="CX12">
            <v>41</v>
          </cell>
          <cell r="CY12">
            <v>41</v>
          </cell>
          <cell r="CZ12">
            <v>41</v>
          </cell>
          <cell r="DA12">
            <v>41</v>
          </cell>
          <cell r="DB12">
            <v>24</v>
          </cell>
          <cell r="DC12">
            <v>20</v>
          </cell>
          <cell r="DD12">
            <v>20</v>
          </cell>
          <cell r="DE12">
            <v>20</v>
          </cell>
          <cell r="DF12">
            <v>20</v>
          </cell>
          <cell r="DG12">
            <v>20</v>
          </cell>
          <cell r="DH12">
            <v>41</v>
          </cell>
          <cell r="DI12">
            <v>41</v>
          </cell>
          <cell r="DJ12">
            <v>41</v>
          </cell>
          <cell r="DK12">
            <v>41</v>
          </cell>
          <cell r="DL12">
            <v>41</v>
          </cell>
          <cell r="DM12">
            <v>41</v>
          </cell>
          <cell r="DN12">
            <v>41</v>
          </cell>
          <cell r="DO12">
            <v>41</v>
          </cell>
          <cell r="DP12">
            <v>41</v>
          </cell>
          <cell r="DQ12">
            <v>41</v>
          </cell>
          <cell r="DR12">
            <v>41</v>
          </cell>
          <cell r="DS12">
            <v>41</v>
          </cell>
          <cell r="DT12">
            <v>41</v>
          </cell>
          <cell r="DU12">
            <v>41</v>
          </cell>
          <cell r="DV12">
            <v>41</v>
          </cell>
          <cell r="DW12">
            <v>37</v>
          </cell>
          <cell r="DX12">
            <v>33</v>
          </cell>
          <cell r="DY12">
            <v>33</v>
          </cell>
          <cell r="DZ12">
            <v>33</v>
          </cell>
          <cell r="EA12">
            <v>33</v>
          </cell>
          <cell r="EB12">
            <v>25</v>
          </cell>
          <cell r="EC12">
            <v>25</v>
          </cell>
          <cell r="ED12">
            <v>19</v>
          </cell>
          <cell r="EE12">
            <v>19</v>
          </cell>
          <cell r="EF12">
            <v>19</v>
          </cell>
          <cell r="EG12">
            <v>19</v>
          </cell>
          <cell r="EH12">
            <v>19</v>
          </cell>
          <cell r="EI12">
            <v>19</v>
          </cell>
          <cell r="EJ12">
            <v>58</v>
          </cell>
          <cell r="EK12">
            <v>20</v>
          </cell>
          <cell r="EL12">
            <v>30</v>
          </cell>
          <cell r="EM12">
            <v>30</v>
          </cell>
          <cell r="EN12">
            <v>30</v>
          </cell>
          <cell r="EO12">
            <v>20</v>
          </cell>
          <cell r="EP12">
            <v>20</v>
          </cell>
          <cell r="EQ12">
            <v>20</v>
          </cell>
          <cell r="ER12">
            <v>20</v>
          </cell>
          <cell r="ES12">
            <v>20</v>
          </cell>
          <cell r="ET12">
            <v>20</v>
          </cell>
          <cell r="EU12">
            <v>20</v>
          </cell>
          <cell r="EV12">
            <v>20</v>
          </cell>
          <cell r="EW12">
            <v>20</v>
          </cell>
          <cell r="EX12">
            <v>20</v>
          </cell>
          <cell r="EY12">
            <v>20</v>
          </cell>
          <cell r="EZ12">
            <v>20</v>
          </cell>
          <cell r="FA12">
            <v>20</v>
          </cell>
          <cell r="FB12">
            <v>20</v>
          </cell>
          <cell r="FC12">
            <v>20</v>
          </cell>
          <cell r="FD12">
            <v>20</v>
          </cell>
          <cell r="FE12">
            <v>20</v>
          </cell>
          <cell r="FF12">
            <v>2</v>
          </cell>
          <cell r="FG12">
            <v>2</v>
          </cell>
          <cell r="FH12">
            <v>2</v>
          </cell>
          <cell r="FI12">
            <v>2</v>
          </cell>
          <cell r="FJ12">
            <v>2</v>
          </cell>
          <cell r="FK12">
            <v>2</v>
          </cell>
          <cell r="FL12">
            <v>2</v>
          </cell>
          <cell r="FM12">
            <v>20</v>
          </cell>
          <cell r="FN12">
            <v>20</v>
          </cell>
          <cell r="FO12">
            <v>10</v>
          </cell>
          <cell r="FP12">
            <v>10</v>
          </cell>
          <cell r="FQ12">
            <v>10</v>
          </cell>
          <cell r="FR12">
            <v>10</v>
          </cell>
          <cell r="FS12">
            <v>10</v>
          </cell>
          <cell r="FT12">
            <v>10</v>
          </cell>
          <cell r="FU12">
            <v>10</v>
          </cell>
          <cell r="FV12">
            <v>10</v>
          </cell>
          <cell r="FW12">
            <v>10</v>
          </cell>
          <cell r="FX12">
            <v>10</v>
          </cell>
          <cell r="FY12">
            <v>10</v>
          </cell>
          <cell r="FZ12">
            <v>10</v>
          </cell>
          <cell r="GA12">
            <v>10</v>
          </cell>
          <cell r="GB12">
            <v>10</v>
          </cell>
          <cell r="GC12">
            <v>10</v>
          </cell>
          <cell r="GD12">
            <v>10</v>
          </cell>
          <cell r="GE12">
            <v>10</v>
          </cell>
          <cell r="GF12">
            <v>10</v>
          </cell>
          <cell r="GG12">
            <v>23</v>
          </cell>
          <cell r="GH12">
            <v>23</v>
          </cell>
          <cell r="GI12">
            <v>1</v>
          </cell>
          <cell r="GJ12">
            <v>1</v>
          </cell>
          <cell r="GK12">
            <v>23</v>
          </cell>
          <cell r="GL12">
            <v>23</v>
          </cell>
          <cell r="GM12">
            <v>23</v>
          </cell>
          <cell r="GN12">
            <v>23</v>
          </cell>
          <cell r="GO12">
            <v>23</v>
          </cell>
          <cell r="GP12">
            <v>23</v>
          </cell>
          <cell r="GQ12">
            <v>23</v>
          </cell>
          <cell r="GR12">
            <v>23</v>
          </cell>
          <cell r="GS12">
            <v>23</v>
          </cell>
          <cell r="GW12">
            <v>1740</v>
          </cell>
          <cell r="GX12" t="e">
            <v>#DIV/0!</v>
          </cell>
          <cell r="GY12" t="e">
            <v>#DIV/0!</v>
          </cell>
          <cell r="GZ12" t="e">
            <v>#DIV/0!</v>
          </cell>
        </row>
        <row r="13">
          <cell r="A13">
            <v>1741</v>
          </cell>
          <cell r="B13">
            <v>7</v>
          </cell>
          <cell r="C13" t="str">
            <v>HOWELL FED #1 @ EDDY</v>
          </cell>
          <cell r="D13">
            <v>9255</v>
          </cell>
          <cell r="E13" t="str">
            <v>R</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21</v>
          </cell>
          <cell r="AZ13">
            <v>21</v>
          </cell>
          <cell r="BA13">
            <v>17</v>
          </cell>
          <cell r="BB13">
            <v>33</v>
          </cell>
          <cell r="BC13">
            <v>51</v>
          </cell>
          <cell r="BD13">
            <v>38</v>
          </cell>
          <cell r="BE13">
            <v>51</v>
          </cell>
          <cell r="BF13">
            <v>38</v>
          </cell>
          <cell r="BG13">
            <v>1</v>
          </cell>
          <cell r="BH13">
            <v>51</v>
          </cell>
          <cell r="BI13">
            <v>51</v>
          </cell>
          <cell r="BJ13">
            <v>13</v>
          </cell>
          <cell r="BK13">
            <v>30</v>
          </cell>
          <cell r="BL13">
            <v>17</v>
          </cell>
          <cell r="BM13">
            <v>51</v>
          </cell>
          <cell r="BN13">
            <v>51</v>
          </cell>
          <cell r="BO13">
            <v>51</v>
          </cell>
          <cell r="BP13">
            <v>1</v>
          </cell>
          <cell r="BQ13">
            <v>18</v>
          </cell>
          <cell r="BR13">
            <v>9</v>
          </cell>
          <cell r="BS13">
            <v>10</v>
          </cell>
          <cell r="BT13">
            <v>51</v>
          </cell>
          <cell r="BU13">
            <v>1</v>
          </cell>
          <cell r="BV13">
            <v>51</v>
          </cell>
          <cell r="BW13">
            <v>51</v>
          </cell>
          <cell r="BX13">
            <v>51</v>
          </cell>
          <cell r="BY13">
            <v>51</v>
          </cell>
          <cell r="BZ13">
            <v>51</v>
          </cell>
          <cell r="CA13">
            <v>51</v>
          </cell>
          <cell r="CB13">
            <v>51</v>
          </cell>
          <cell r="CC13">
            <v>55</v>
          </cell>
          <cell r="CD13">
            <v>55</v>
          </cell>
          <cell r="CE13">
            <v>55</v>
          </cell>
          <cell r="CF13">
            <v>55</v>
          </cell>
          <cell r="CG13">
            <v>55</v>
          </cell>
          <cell r="CH13">
            <v>55</v>
          </cell>
          <cell r="CI13">
            <v>55</v>
          </cell>
          <cell r="CJ13">
            <v>55</v>
          </cell>
          <cell r="CK13">
            <v>1</v>
          </cell>
          <cell r="CL13">
            <v>55</v>
          </cell>
          <cell r="CM13">
            <v>55</v>
          </cell>
          <cell r="CN13">
            <v>60</v>
          </cell>
          <cell r="CO13">
            <v>60</v>
          </cell>
          <cell r="CP13">
            <v>60</v>
          </cell>
          <cell r="CQ13">
            <v>60</v>
          </cell>
          <cell r="CR13">
            <v>60</v>
          </cell>
          <cell r="CS13">
            <v>60</v>
          </cell>
          <cell r="CT13">
            <v>1</v>
          </cell>
          <cell r="CU13">
            <v>60</v>
          </cell>
          <cell r="CV13">
            <v>65</v>
          </cell>
          <cell r="CW13">
            <v>65</v>
          </cell>
          <cell r="CX13">
            <v>65</v>
          </cell>
          <cell r="CY13">
            <v>65</v>
          </cell>
          <cell r="CZ13">
            <v>65</v>
          </cell>
          <cell r="DA13">
            <v>65</v>
          </cell>
          <cell r="DB13">
            <v>65</v>
          </cell>
          <cell r="DC13">
            <v>65</v>
          </cell>
          <cell r="DD13">
            <v>65</v>
          </cell>
          <cell r="DE13">
            <v>65</v>
          </cell>
          <cell r="DF13">
            <v>65</v>
          </cell>
          <cell r="DG13">
            <v>65</v>
          </cell>
          <cell r="DH13">
            <v>60</v>
          </cell>
          <cell r="DI13">
            <v>60</v>
          </cell>
          <cell r="DJ13">
            <v>60</v>
          </cell>
          <cell r="DK13">
            <v>60</v>
          </cell>
          <cell r="DL13">
            <v>60</v>
          </cell>
          <cell r="DM13">
            <v>60</v>
          </cell>
          <cell r="DN13">
            <v>60</v>
          </cell>
          <cell r="DO13">
            <v>60</v>
          </cell>
          <cell r="DP13">
            <v>60</v>
          </cell>
          <cell r="DQ13">
            <v>60</v>
          </cell>
          <cell r="DR13">
            <v>60</v>
          </cell>
          <cell r="DS13">
            <v>60</v>
          </cell>
          <cell r="DT13">
            <v>60</v>
          </cell>
          <cell r="DU13">
            <v>60</v>
          </cell>
          <cell r="DV13">
            <v>60</v>
          </cell>
          <cell r="DW13">
            <v>60</v>
          </cell>
          <cell r="DX13">
            <v>66</v>
          </cell>
          <cell r="DY13">
            <v>66</v>
          </cell>
          <cell r="DZ13">
            <v>66</v>
          </cell>
          <cell r="EA13">
            <v>66</v>
          </cell>
          <cell r="EB13">
            <v>66</v>
          </cell>
          <cell r="EC13">
            <v>66</v>
          </cell>
          <cell r="ED13">
            <v>50</v>
          </cell>
          <cell r="EE13">
            <v>34</v>
          </cell>
          <cell r="EF13">
            <v>34</v>
          </cell>
          <cell r="EG13">
            <v>34</v>
          </cell>
          <cell r="EH13">
            <v>34</v>
          </cell>
          <cell r="EI13">
            <v>50</v>
          </cell>
          <cell r="EJ13">
            <v>75</v>
          </cell>
          <cell r="EK13">
            <v>75</v>
          </cell>
          <cell r="EL13">
            <v>75</v>
          </cell>
          <cell r="EM13">
            <v>75</v>
          </cell>
          <cell r="EN13">
            <v>75</v>
          </cell>
          <cell r="EO13">
            <v>75</v>
          </cell>
          <cell r="EP13">
            <v>75</v>
          </cell>
          <cell r="EQ13">
            <v>75</v>
          </cell>
          <cell r="ER13">
            <v>75</v>
          </cell>
          <cell r="ES13">
            <v>75</v>
          </cell>
          <cell r="ET13">
            <v>75</v>
          </cell>
          <cell r="EU13">
            <v>75</v>
          </cell>
          <cell r="EV13">
            <v>75</v>
          </cell>
          <cell r="EW13">
            <v>18</v>
          </cell>
          <cell r="EX13">
            <v>5</v>
          </cell>
          <cell r="EY13">
            <v>75</v>
          </cell>
          <cell r="EZ13">
            <v>75</v>
          </cell>
          <cell r="FA13">
            <v>75</v>
          </cell>
          <cell r="FB13">
            <v>75</v>
          </cell>
          <cell r="FC13">
            <v>75</v>
          </cell>
          <cell r="FD13">
            <v>75</v>
          </cell>
          <cell r="FE13">
            <v>75</v>
          </cell>
          <cell r="FF13">
            <v>1</v>
          </cell>
          <cell r="FG13">
            <v>1</v>
          </cell>
          <cell r="FH13">
            <v>1</v>
          </cell>
          <cell r="FI13">
            <v>1</v>
          </cell>
          <cell r="FJ13">
            <v>1</v>
          </cell>
          <cell r="FK13">
            <v>1</v>
          </cell>
          <cell r="FL13">
            <v>5</v>
          </cell>
          <cell r="FM13">
            <v>35</v>
          </cell>
          <cell r="FN13">
            <v>35</v>
          </cell>
          <cell r="FO13">
            <v>10</v>
          </cell>
          <cell r="FP13">
            <v>10</v>
          </cell>
          <cell r="FQ13">
            <v>10</v>
          </cell>
          <cell r="FR13">
            <v>10</v>
          </cell>
          <cell r="FS13">
            <v>10</v>
          </cell>
          <cell r="FT13">
            <v>10</v>
          </cell>
          <cell r="FU13">
            <v>10</v>
          </cell>
          <cell r="FV13">
            <v>10</v>
          </cell>
          <cell r="FW13">
            <v>10</v>
          </cell>
          <cell r="FX13">
            <v>10</v>
          </cell>
          <cell r="FY13">
            <v>10</v>
          </cell>
          <cell r="FZ13">
            <v>10</v>
          </cell>
          <cell r="GA13">
            <v>10</v>
          </cell>
          <cell r="GB13">
            <v>10</v>
          </cell>
          <cell r="GC13">
            <v>10</v>
          </cell>
          <cell r="GD13">
            <v>10</v>
          </cell>
          <cell r="GE13">
            <v>10</v>
          </cell>
          <cell r="GF13">
            <v>10</v>
          </cell>
          <cell r="GG13">
            <v>47</v>
          </cell>
          <cell r="GH13">
            <v>47</v>
          </cell>
          <cell r="GI13">
            <v>47</v>
          </cell>
          <cell r="GJ13">
            <v>47</v>
          </cell>
          <cell r="GK13">
            <v>47</v>
          </cell>
          <cell r="GL13">
            <v>47</v>
          </cell>
          <cell r="GM13">
            <v>47</v>
          </cell>
          <cell r="GN13">
            <v>47</v>
          </cell>
          <cell r="GO13">
            <v>47</v>
          </cell>
          <cell r="GP13">
            <v>47</v>
          </cell>
          <cell r="GQ13">
            <v>47</v>
          </cell>
          <cell r="GR13">
            <v>47</v>
          </cell>
          <cell r="GS13">
            <v>47</v>
          </cell>
          <cell r="GW13">
            <v>1741</v>
          </cell>
          <cell r="GX13" t="e">
            <v>#DIV/0!</v>
          </cell>
          <cell r="GY13" t="e">
            <v>#DIV/0!</v>
          </cell>
          <cell r="GZ13" t="e">
            <v>#DIV/0!</v>
          </cell>
        </row>
        <row r="14">
          <cell r="A14">
            <v>1742</v>
          </cell>
          <cell r="B14">
            <v>7</v>
          </cell>
          <cell r="C14" t="str">
            <v>HOWELL #1 @ EDDY</v>
          </cell>
          <cell r="D14">
            <v>15885</v>
          </cell>
          <cell r="E14" t="str">
            <v>R</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1</v>
          </cell>
          <cell r="AZ14">
            <v>1</v>
          </cell>
          <cell r="BA14">
            <v>1</v>
          </cell>
          <cell r="BB14">
            <v>1</v>
          </cell>
          <cell r="BC14">
            <v>130</v>
          </cell>
          <cell r="BD14">
            <v>1</v>
          </cell>
          <cell r="BE14">
            <v>1</v>
          </cell>
          <cell r="BF14">
            <v>1</v>
          </cell>
          <cell r="BG14">
            <v>38</v>
          </cell>
          <cell r="BH14">
            <v>1</v>
          </cell>
          <cell r="BI14">
            <v>1</v>
          </cell>
          <cell r="BJ14">
            <v>1</v>
          </cell>
          <cell r="BK14">
            <v>1</v>
          </cell>
          <cell r="BL14">
            <v>1</v>
          </cell>
          <cell r="BM14">
            <v>1</v>
          </cell>
          <cell r="BN14">
            <v>1</v>
          </cell>
          <cell r="BO14">
            <v>1</v>
          </cell>
          <cell r="BP14">
            <v>1</v>
          </cell>
          <cell r="BQ14">
            <v>1</v>
          </cell>
          <cell r="BR14">
            <v>1</v>
          </cell>
          <cell r="BS14">
            <v>1</v>
          </cell>
          <cell r="BT14">
            <v>1</v>
          </cell>
          <cell r="BU14">
            <v>1</v>
          </cell>
          <cell r="BV14">
            <v>1</v>
          </cell>
          <cell r="BW14">
            <v>130</v>
          </cell>
          <cell r="BX14">
            <v>130</v>
          </cell>
          <cell r="BY14">
            <v>130</v>
          </cell>
          <cell r="BZ14">
            <v>52</v>
          </cell>
          <cell r="CA14">
            <v>1</v>
          </cell>
          <cell r="CB14">
            <v>50</v>
          </cell>
          <cell r="CC14">
            <v>130</v>
          </cell>
          <cell r="CD14">
            <v>79</v>
          </cell>
          <cell r="CE14">
            <v>79</v>
          </cell>
          <cell r="CF14">
            <v>1</v>
          </cell>
          <cell r="CG14">
            <v>130</v>
          </cell>
          <cell r="CH14">
            <v>1</v>
          </cell>
          <cell r="CI14">
            <v>1</v>
          </cell>
          <cell r="CJ14">
            <v>1</v>
          </cell>
          <cell r="CK14">
            <v>28</v>
          </cell>
          <cell r="CL14">
            <v>130</v>
          </cell>
          <cell r="CM14">
            <v>64</v>
          </cell>
          <cell r="CN14">
            <v>1</v>
          </cell>
          <cell r="CO14">
            <v>1</v>
          </cell>
          <cell r="CP14">
            <v>1</v>
          </cell>
          <cell r="CQ14">
            <v>16</v>
          </cell>
          <cell r="CR14">
            <v>1</v>
          </cell>
          <cell r="CS14">
            <v>1</v>
          </cell>
          <cell r="CT14">
            <v>1</v>
          </cell>
          <cell r="CU14">
            <v>1</v>
          </cell>
          <cell r="CV14">
            <v>110</v>
          </cell>
          <cell r="CW14">
            <v>110</v>
          </cell>
          <cell r="CX14">
            <v>110</v>
          </cell>
          <cell r="CY14">
            <v>110</v>
          </cell>
          <cell r="CZ14">
            <v>110</v>
          </cell>
          <cell r="DA14">
            <v>110</v>
          </cell>
          <cell r="DB14">
            <v>110</v>
          </cell>
          <cell r="DC14">
            <v>60</v>
          </cell>
          <cell r="DD14">
            <v>110</v>
          </cell>
          <cell r="DE14">
            <v>110</v>
          </cell>
          <cell r="DF14">
            <v>110</v>
          </cell>
          <cell r="DG14">
            <v>1</v>
          </cell>
          <cell r="DH14">
            <v>114</v>
          </cell>
          <cell r="DI14">
            <v>114</v>
          </cell>
          <cell r="DJ14">
            <v>114</v>
          </cell>
          <cell r="DK14">
            <v>114</v>
          </cell>
          <cell r="DL14">
            <v>114</v>
          </cell>
          <cell r="DM14">
            <v>114</v>
          </cell>
          <cell r="DN14">
            <v>114</v>
          </cell>
          <cell r="DO14">
            <v>114</v>
          </cell>
          <cell r="DP14">
            <v>114</v>
          </cell>
          <cell r="DQ14">
            <v>114</v>
          </cell>
          <cell r="DR14">
            <v>114</v>
          </cell>
          <cell r="DS14">
            <v>114</v>
          </cell>
          <cell r="DT14">
            <v>114</v>
          </cell>
          <cell r="DU14">
            <v>114</v>
          </cell>
          <cell r="DV14">
            <v>114</v>
          </cell>
          <cell r="DW14">
            <v>114</v>
          </cell>
          <cell r="DX14">
            <v>101</v>
          </cell>
          <cell r="DY14">
            <v>101</v>
          </cell>
          <cell r="DZ14">
            <v>101</v>
          </cell>
          <cell r="EA14">
            <v>101</v>
          </cell>
          <cell r="EB14">
            <v>101</v>
          </cell>
          <cell r="EC14">
            <v>101</v>
          </cell>
          <cell r="ED14">
            <v>52</v>
          </cell>
          <cell r="EE14">
            <v>52</v>
          </cell>
          <cell r="EF14">
            <v>52</v>
          </cell>
          <cell r="EG14">
            <v>52</v>
          </cell>
          <cell r="EH14">
            <v>52</v>
          </cell>
          <cell r="EI14">
            <v>52</v>
          </cell>
          <cell r="EJ14">
            <v>140</v>
          </cell>
          <cell r="EK14">
            <v>60</v>
          </cell>
          <cell r="EL14">
            <v>60</v>
          </cell>
          <cell r="EM14">
            <v>60</v>
          </cell>
          <cell r="EN14">
            <v>60</v>
          </cell>
          <cell r="EO14">
            <v>60</v>
          </cell>
          <cell r="EP14">
            <v>60</v>
          </cell>
          <cell r="EQ14">
            <v>60</v>
          </cell>
          <cell r="ER14">
            <v>60</v>
          </cell>
          <cell r="ES14">
            <v>60</v>
          </cell>
          <cell r="ET14">
            <v>60</v>
          </cell>
          <cell r="EU14">
            <v>60</v>
          </cell>
          <cell r="EV14">
            <v>60</v>
          </cell>
          <cell r="EW14">
            <v>60</v>
          </cell>
          <cell r="EX14">
            <v>56</v>
          </cell>
          <cell r="EY14">
            <v>60</v>
          </cell>
          <cell r="EZ14">
            <v>60</v>
          </cell>
          <cell r="FA14">
            <v>60</v>
          </cell>
          <cell r="FB14">
            <v>60</v>
          </cell>
          <cell r="FC14">
            <v>60</v>
          </cell>
          <cell r="FD14">
            <v>60</v>
          </cell>
          <cell r="FE14">
            <v>60</v>
          </cell>
          <cell r="FF14">
            <v>1</v>
          </cell>
          <cell r="FG14">
            <v>1</v>
          </cell>
          <cell r="FH14">
            <v>1</v>
          </cell>
          <cell r="FI14">
            <v>1</v>
          </cell>
          <cell r="FJ14">
            <v>1</v>
          </cell>
          <cell r="FK14">
            <v>1</v>
          </cell>
          <cell r="FL14">
            <v>1</v>
          </cell>
          <cell r="FM14">
            <v>25</v>
          </cell>
          <cell r="FN14">
            <v>25</v>
          </cell>
          <cell r="FO14">
            <v>40</v>
          </cell>
          <cell r="FP14">
            <v>40</v>
          </cell>
          <cell r="FQ14">
            <v>40</v>
          </cell>
          <cell r="FR14">
            <v>40</v>
          </cell>
          <cell r="FS14">
            <v>40</v>
          </cell>
          <cell r="FT14">
            <v>40</v>
          </cell>
          <cell r="FU14">
            <v>40</v>
          </cell>
          <cell r="FV14">
            <v>40</v>
          </cell>
          <cell r="FW14">
            <v>40</v>
          </cell>
          <cell r="FX14">
            <v>40</v>
          </cell>
          <cell r="FY14">
            <v>40</v>
          </cell>
          <cell r="FZ14">
            <v>40</v>
          </cell>
          <cell r="GA14">
            <v>40</v>
          </cell>
          <cell r="GB14">
            <v>40</v>
          </cell>
          <cell r="GC14">
            <v>40</v>
          </cell>
          <cell r="GD14">
            <v>40</v>
          </cell>
          <cell r="GE14">
            <v>40</v>
          </cell>
          <cell r="GF14">
            <v>40</v>
          </cell>
          <cell r="GG14">
            <v>90</v>
          </cell>
          <cell r="GH14">
            <v>90</v>
          </cell>
          <cell r="GI14">
            <v>90</v>
          </cell>
          <cell r="GJ14">
            <v>90</v>
          </cell>
          <cell r="GK14">
            <v>90</v>
          </cell>
          <cell r="GL14">
            <v>90</v>
          </cell>
          <cell r="GM14">
            <v>90</v>
          </cell>
          <cell r="GN14">
            <v>90</v>
          </cell>
          <cell r="GO14">
            <v>90</v>
          </cell>
          <cell r="GP14">
            <v>90</v>
          </cell>
          <cell r="GQ14">
            <v>90</v>
          </cell>
          <cell r="GR14">
            <v>90</v>
          </cell>
          <cell r="GS14">
            <v>90</v>
          </cell>
          <cell r="GW14">
            <v>1742</v>
          </cell>
          <cell r="GX14" t="e">
            <v>#DIV/0!</v>
          </cell>
          <cell r="GY14" t="e">
            <v>#DIV/0!</v>
          </cell>
          <cell r="GZ14" t="e">
            <v>#DIV/0!</v>
          </cell>
        </row>
        <row r="15">
          <cell r="A15">
            <v>1743</v>
          </cell>
          <cell r="B15">
            <v>7</v>
          </cell>
          <cell r="C15" t="str">
            <v>GOSSETT #1 @ EDDY</v>
          </cell>
          <cell r="D15">
            <v>15892</v>
          </cell>
          <cell r="E15" t="str">
            <v>R</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48</v>
          </cell>
          <cell r="AZ15">
            <v>48</v>
          </cell>
          <cell r="BA15">
            <v>48</v>
          </cell>
          <cell r="BB15">
            <v>48</v>
          </cell>
          <cell r="BC15">
            <v>48</v>
          </cell>
          <cell r="BD15">
            <v>29</v>
          </cell>
          <cell r="BE15">
            <v>29</v>
          </cell>
          <cell r="BF15">
            <v>48</v>
          </cell>
          <cell r="BG15">
            <v>48</v>
          </cell>
          <cell r="BH15">
            <v>48</v>
          </cell>
          <cell r="BI15">
            <v>48</v>
          </cell>
          <cell r="BJ15">
            <v>48</v>
          </cell>
          <cell r="BK15">
            <v>48</v>
          </cell>
          <cell r="BL15">
            <v>48</v>
          </cell>
          <cell r="BM15">
            <v>48</v>
          </cell>
          <cell r="BN15">
            <v>48</v>
          </cell>
          <cell r="BO15">
            <v>48</v>
          </cell>
          <cell r="BP15">
            <v>48</v>
          </cell>
          <cell r="BQ15">
            <v>48</v>
          </cell>
          <cell r="BR15">
            <v>48</v>
          </cell>
          <cell r="BS15">
            <v>48</v>
          </cell>
          <cell r="BT15">
            <v>25</v>
          </cell>
          <cell r="BU15">
            <v>23</v>
          </cell>
          <cell r="BV15">
            <v>48</v>
          </cell>
          <cell r="BW15">
            <v>48</v>
          </cell>
          <cell r="BX15">
            <v>48</v>
          </cell>
          <cell r="BY15">
            <v>48</v>
          </cell>
          <cell r="BZ15">
            <v>48</v>
          </cell>
          <cell r="CA15">
            <v>48</v>
          </cell>
          <cell r="CB15">
            <v>48</v>
          </cell>
          <cell r="CC15">
            <v>50</v>
          </cell>
          <cell r="CD15">
            <v>50</v>
          </cell>
          <cell r="CE15">
            <v>50</v>
          </cell>
          <cell r="CF15">
            <v>50</v>
          </cell>
          <cell r="CG15">
            <v>50</v>
          </cell>
          <cell r="CH15">
            <v>50</v>
          </cell>
          <cell r="CI15">
            <v>50</v>
          </cell>
          <cell r="CJ15">
            <v>50</v>
          </cell>
          <cell r="CK15">
            <v>50</v>
          </cell>
          <cell r="CL15">
            <v>28</v>
          </cell>
          <cell r="CM15">
            <v>50</v>
          </cell>
          <cell r="CN15">
            <v>50</v>
          </cell>
          <cell r="CO15">
            <v>50</v>
          </cell>
          <cell r="CP15">
            <v>50</v>
          </cell>
          <cell r="CQ15">
            <v>50</v>
          </cell>
          <cell r="CR15">
            <v>50</v>
          </cell>
          <cell r="CS15">
            <v>22</v>
          </cell>
          <cell r="CT15">
            <v>54</v>
          </cell>
          <cell r="CU15">
            <v>3</v>
          </cell>
          <cell r="CV15">
            <v>43</v>
          </cell>
          <cell r="CW15">
            <v>75</v>
          </cell>
          <cell r="CX15">
            <v>75</v>
          </cell>
          <cell r="CY15">
            <v>75</v>
          </cell>
          <cell r="CZ15">
            <v>75</v>
          </cell>
          <cell r="DA15">
            <v>75</v>
          </cell>
          <cell r="DB15">
            <v>75</v>
          </cell>
          <cell r="DC15">
            <v>75</v>
          </cell>
          <cell r="DD15">
            <v>75</v>
          </cell>
          <cell r="DE15">
            <v>20</v>
          </cell>
          <cell r="DF15">
            <v>23</v>
          </cell>
          <cell r="DG15">
            <v>75</v>
          </cell>
          <cell r="DH15">
            <v>85</v>
          </cell>
          <cell r="DI15">
            <v>85</v>
          </cell>
          <cell r="DJ15">
            <v>85</v>
          </cell>
          <cell r="DK15">
            <v>85</v>
          </cell>
          <cell r="DL15">
            <v>85</v>
          </cell>
          <cell r="DM15">
            <v>85</v>
          </cell>
          <cell r="DN15">
            <v>85</v>
          </cell>
          <cell r="DO15">
            <v>85</v>
          </cell>
          <cell r="DP15">
            <v>85</v>
          </cell>
          <cell r="DQ15">
            <v>85</v>
          </cell>
          <cell r="DR15">
            <v>85</v>
          </cell>
          <cell r="DS15">
            <v>85</v>
          </cell>
          <cell r="DT15">
            <v>85</v>
          </cell>
          <cell r="DU15">
            <v>85</v>
          </cell>
          <cell r="DV15">
            <v>85</v>
          </cell>
          <cell r="DW15">
            <v>85</v>
          </cell>
          <cell r="DX15">
            <v>90</v>
          </cell>
          <cell r="DY15">
            <v>90</v>
          </cell>
          <cell r="DZ15">
            <v>90</v>
          </cell>
          <cell r="EA15">
            <v>90</v>
          </cell>
          <cell r="EB15">
            <v>90</v>
          </cell>
          <cell r="EC15">
            <v>90</v>
          </cell>
          <cell r="ED15">
            <v>104</v>
          </cell>
          <cell r="EE15">
            <v>104</v>
          </cell>
          <cell r="EF15">
            <v>104</v>
          </cell>
          <cell r="EG15">
            <v>1</v>
          </cell>
          <cell r="EH15">
            <v>1</v>
          </cell>
          <cell r="EI15">
            <v>104</v>
          </cell>
          <cell r="EJ15">
            <v>115</v>
          </cell>
          <cell r="EK15">
            <v>115</v>
          </cell>
          <cell r="EL15">
            <v>114</v>
          </cell>
          <cell r="EM15">
            <v>114</v>
          </cell>
          <cell r="EN15">
            <v>114</v>
          </cell>
          <cell r="EO15">
            <v>114</v>
          </cell>
          <cell r="EP15">
            <v>115</v>
          </cell>
          <cell r="EQ15">
            <v>115</v>
          </cell>
          <cell r="ER15">
            <v>115</v>
          </cell>
          <cell r="ES15">
            <v>115</v>
          </cell>
          <cell r="ET15">
            <v>115</v>
          </cell>
          <cell r="EU15">
            <v>115</v>
          </cell>
          <cell r="EV15">
            <v>115</v>
          </cell>
          <cell r="EW15">
            <v>11</v>
          </cell>
          <cell r="EX15">
            <v>1</v>
          </cell>
          <cell r="EY15">
            <v>115</v>
          </cell>
          <cell r="EZ15">
            <v>115</v>
          </cell>
          <cell r="FA15">
            <v>115</v>
          </cell>
          <cell r="FB15">
            <v>115</v>
          </cell>
          <cell r="FC15">
            <v>115</v>
          </cell>
          <cell r="FD15">
            <v>85</v>
          </cell>
          <cell r="FE15">
            <v>115</v>
          </cell>
          <cell r="FF15">
            <v>1</v>
          </cell>
          <cell r="FG15">
            <v>1</v>
          </cell>
          <cell r="FH15">
            <v>1</v>
          </cell>
          <cell r="FI15">
            <v>1</v>
          </cell>
          <cell r="FJ15">
            <v>1</v>
          </cell>
          <cell r="FK15">
            <v>1</v>
          </cell>
          <cell r="FL15">
            <v>8</v>
          </cell>
          <cell r="FM15">
            <v>23</v>
          </cell>
          <cell r="FN15">
            <v>18</v>
          </cell>
          <cell r="FO15">
            <v>45</v>
          </cell>
          <cell r="FP15">
            <v>45</v>
          </cell>
          <cell r="FQ15">
            <v>45</v>
          </cell>
          <cell r="FR15">
            <v>45</v>
          </cell>
          <cell r="FS15">
            <v>45</v>
          </cell>
          <cell r="FT15">
            <v>45</v>
          </cell>
          <cell r="FU15">
            <v>45</v>
          </cell>
          <cell r="FV15">
            <v>45</v>
          </cell>
          <cell r="FW15">
            <v>45</v>
          </cell>
          <cell r="FX15">
            <v>45</v>
          </cell>
          <cell r="FY15">
            <v>45</v>
          </cell>
          <cell r="FZ15">
            <v>45</v>
          </cell>
          <cell r="GA15">
            <v>45</v>
          </cell>
          <cell r="GB15">
            <v>45</v>
          </cell>
          <cell r="GC15">
            <v>45</v>
          </cell>
          <cell r="GD15">
            <v>45</v>
          </cell>
          <cell r="GE15">
            <v>45</v>
          </cell>
          <cell r="GF15">
            <v>45</v>
          </cell>
          <cell r="GG15">
            <v>135</v>
          </cell>
          <cell r="GH15">
            <v>135</v>
          </cell>
          <cell r="GI15">
            <v>135</v>
          </cell>
          <cell r="GJ15">
            <v>135</v>
          </cell>
          <cell r="GK15">
            <v>135</v>
          </cell>
          <cell r="GL15">
            <v>135</v>
          </cell>
          <cell r="GM15">
            <v>135</v>
          </cell>
          <cell r="GN15">
            <v>135</v>
          </cell>
          <cell r="GO15">
            <v>135</v>
          </cell>
          <cell r="GP15">
            <v>135</v>
          </cell>
          <cell r="GQ15">
            <v>135</v>
          </cell>
          <cell r="GR15">
            <v>135</v>
          </cell>
          <cell r="GS15">
            <v>135</v>
          </cell>
          <cell r="GW15">
            <v>1743</v>
          </cell>
          <cell r="GX15" t="e">
            <v>#DIV/0!</v>
          </cell>
          <cell r="GY15" t="e">
            <v>#DIV/0!</v>
          </cell>
          <cell r="GZ15" t="e">
            <v>#DIV/0!</v>
          </cell>
        </row>
        <row r="16">
          <cell r="A16">
            <v>1744</v>
          </cell>
          <cell r="B16">
            <v>7</v>
          </cell>
          <cell r="C16" t="str">
            <v>CEMETARY FED. #1 @ EDDY</v>
          </cell>
          <cell r="D16">
            <v>9279</v>
          </cell>
          <cell r="E16" t="str">
            <v>R</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cell r="BC16">
            <v>0</v>
          </cell>
          <cell r="BD16">
            <v>0</v>
          </cell>
          <cell r="BE16">
            <v>0</v>
          </cell>
          <cell r="BF16">
            <v>0</v>
          </cell>
          <cell r="BG16">
            <v>0</v>
          </cell>
          <cell r="BH16">
            <v>0</v>
          </cell>
          <cell r="BI16">
            <v>0</v>
          </cell>
          <cell r="BJ16">
            <v>0</v>
          </cell>
          <cell r="BK16">
            <v>0</v>
          </cell>
          <cell r="BL16">
            <v>0</v>
          </cell>
          <cell r="BM16">
            <v>0</v>
          </cell>
          <cell r="BN16">
            <v>0</v>
          </cell>
          <cell r="BO16">
            <v>0</v>
          </cell>
          <cell r="BP16">
            <v>0</v>
          </cell>
          <cell r="BQ16">
            <v>0</v>
          </cell>
          <cell r="BR16">
            <v>0</v>
          </cell>
          <cell r="BS16">
            <v>0</v>
          </cell>
          <cell r="BT16">
            <v>0</v>
          </cell>
          <cell r="BU16">
            <v>0</v>
          </cell>
          <cell r="BV16">
            <v>0</v>
          </cell>
          <cell r="BW16">
            <v>0</v>
          </cell>
          <cell r="BX16">
            <v>0</v>
          </cell>
          <cell r="BY16">
            <v>0</v>
          </cell>
          <cell r="BZ16">
            <v>0</v>
          </cell>
          <cell r="CA16">
            <v>0</v>
          </cell>
          <cell r="CB16">
            <v>0</v>
          </cell>
          <cell r="CC16">
            <v>0</v>
          </cell>
          <cell r="CD16">
            <v>0</v>
          </cell>
          <cell r="CE16">
            <v>0</v>
          </cell>
          <cell r="CF16">
            <v>0</v>
          </cell>
          <cell r="CG16">
            <v>0</v>
          </cell>
          <cell r="CH16">
            <v>0</v>
          </cell>
          <cell r="CI16">
            <v>0</v>
          </cell>
          <cell r="CJ16">
            <v>0</v>
          </cell>
          <cell r="CK16">
            <v>0</v>
          </cell>
          <cell r="CL16">
            <v>0</v>
          </cell>
          <cell r="CM16">
            <v>0</v>
          </cell>
          <cell r="CN16">
            <v>0</v>
          </cell>
          <cell r="CO16">
            <v>0</v>
          </cell>
          <cell r="CP16">
            <v>0</v>
          </cell>
          <cell r="CQ16">
            <v>0</v>
          </cell>
          <cell r="CR16">
            <v>0</v>
          </cell>
          <cell r="CS16">
            <v>0</v>
          </cell>
          <cell r="CT16">
            <v>0</v>
          </cell>
          <cell r="CU16">
            <v>0</v>
          </cell>
          <cell r="CV16">
            <v>0</v>
          </cell>
          <cell r="CW16">
            <v>0</v>
          </cell>
          <cell r="CX16">
            <v>0</v>
          </cell>
          <cell r="CY16">
            <v>0</v>
          </cell>
          <cell r="CZ16">
            <v>0</v>
          </cell>
          <cell r="DA16">
            <v>0</v>
          </cell>
          <cell r="DB16">
            <v>0</v>
          </cell>
          <cell r="DC16">
            <v>0</v>
          </cell>
          <cell r="DD16">
            <v>0</v>
          </cell>
          <cell r="DE16">
            <v>0</v>
          </cell>
          <cell r="DF16">
            <v>0</v>
          </cell>
          <cell r="DG16">
            <v>0</v>
          </cell>
          <cell r="DH16">
            <v>0</v>
          </cell>
          <cell r="DI16">
            <v>0</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cell r="EA16">
            <v>0</v>
          </cell>
          <cell r="EB16">
            <v>0</v>
          </cell>
          <cell r="EC16">
            <v>0</v>
          </cell>
          <cell r="ED16">
            <v>0</v>
          </cell>
          <cell r="EE16">
            <v>0</v>
          </cell>
          <cell r="EF16">
            <v>0</v>
          </cell>
          <cell r="EG16">
            <v>0</v>
          </cell>
          <cell r="EH16">
            <v>0</v>
          </cell>
          <cell r="EI16">
            <v>0</v>
          </cell>
          <cell r="EJ16">
            <v>0</v>
          </cell>
          <cell r="EK16">
            <v>0</v>
          </cell>
          <cell r="EL16">
            <v>0</v>
          </cell>
          <cell r="EM16">
            <v>0</v>
          </cell>
          <cell r="EN16">
            <v>0</v>
          </cell>
          <cell r="EO16">
            <v>0</v>
          </cell>
          <cell r="EP16">
            <v>0</v>
          </cell>
          <cell r="EQ16">
            <v>0</v>
          </cell>
          <cell r="ER16">
            <v>0</v>
          </cell>
          <cell r="ES16">
            <v>0</v>
          </cell>
          <cell r="ET16">
            <v>0</v>
          </cell>
          <cell r="EU16">
            <v>0</v>
          </cell>
          <cell r="EV16">
            <v>0</v>
          </cell>
          <cell r="EW16">
            <v>0</v>
          </cell>
          <cell r="EX16">
            <v>0</v>
          </cell>
          <cell r="EY16">
            <v>0</v>
          </cell>
          <cell r="EZ16">
            <v>0</v>
          </cell>
          <cell r="FA16">
            <v>0</v>
          </cell>
          <cell r="FB16">
            <v>0</v>
          </cell>
          <cell r="FC16">
            <v>0</v>
          </cell>
          <cell r="FD16">
            <v>0</v>
          </cell>
          <cell r="FE16">
            <v>0</v>
          </cell>
          <cell r="FF16">
            <v>0</v>
          </cell>
          <cell r="FG16">
            <v>0</v>
          </cell>
          <cell r="FH16">
            <v>0</v>
          </cell>
          <cell r="FI16">
            <v>0</v>
          </cell>
          <cell r="FJ16">
            <v>0</v>
          </cell>
          <cell r="FK16">
            <v>0</v>
          </cell>
          <cell r="FL16">
            <v>0</v>
          </cell>
          <cell r="FM16">
            <v>0</v>
          </cell>
          <cell r="FN16">
            <v>0</v>
          </cell>
          <cell r="FO16">
            <v>0</v>
          </cell>
          <cell r="FP16">
            <v>0</v>
          </cell>
          <cell r="FQ16">
            <v>0</v>
          </cell>
          <cell r="FR16">
            <v>0</v>
          </cell>
          <cell r="FS16">
            <v>0</v>
          </cell>
          <cell r="FT16">
            <v>0</v>
          </cell>
          <cell r="FU16">
            <v>0</v>
          </cell>
          <cell r="FV16">
            <v>0</v>
          </cell>
          <cell r="FW16">
            <v>0</v>
          </cell>
          <cell r="FX16">
            <v>0</v>
          </cell>
          <cell r="FY16">
            <v>0</v>
          </cell>
          <cell r="FZ16">
            <v>0</v>
          </cell>
          <cell r="GA16">
            <v>0</v>
          </cell>
          <cell r="GB16">
            <v>0</v>
          </cell>
          <cell r="GC16">
            <v>0</v>
          </cell>
          <cell r="GD16">
            <v>0</v>
          </cell>
          <cell r="GE16">
            <v>0</v>
          </cell>
          <cell r="GF16">
            <v>0</v>
          </cell>
          <cell r="GG16">
            <v>0</v>
          </cell>
          <cell r="GH16">
            <v>0</v>
          </cell>
          <cell r="GI16">
            <v>0</v>
          </cell>
          <cell r="GJ16">
            <v>0</v>
          </cell>
          <cell r="GK16">
            <v>0</v>
          </cell>
          <cell r="GL16">
            <v>0</v>
          </cell>
          <cell r="GM16">
            <v>0</v>
          </cell>
          <cell r="GN16">
            <v>0</v>
          </cell>
          <cell r="GO16">
            <v>0</v>
          </cell>
          <cell r="GP16">
            <v>0</v>
          </cell>
          <cell r="GQ16">
            <v>0</v>
          </cell>
          <cell r="GR16">
            <v>0</v>
          </cell>
          <cell r="GS16">
            <v>0</v>
          </cell>
          <cell r="GW16">
            <v>1744</v>
          </cell>
          <cell r="GX16" t="e">
            <v>#DIV/0!</v>
          </cell>
          <cell r="GY16" t="e">
            <v>#DIV/0!</v>
          </cell>
          <cell r="GZ16" t="e">
            <v>#DIV/0!</v>
          </cell>
        </row>
        <row r="17">
          <cell r="A17">
            <v>1745</v>
          </cell>
          <cell r="B17">
            <v>7</v>
          </cell>
          <cell r="C17" t="str">
            <v>FEIL FED. #1 @ EDDY</v>
          </cell>
          <cell r="D17">
            <v>9255</v>
          </cell>
          <cell r="E17" t="str">
            <v>R</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1</v>
          </cell>
          <cell r="AZ17">
            <v>1</v>
          </cell>
          <cell r="BA17">
            <v>17</v>
          </cell>
          <cell r="BB17">
            <v>14</v>
          </cell>
          <cell r="BC17">
            <v>100</v>
          </cell>
          <cell r="BD17">
            <v>1</v>
          </cell>
          <cell r="BE17">
            <v>13</v>
          </cell>
          <cell r="BF17">
            <v>19</v>
          </cell>
          <cell r="BG17">
            <v>19</v>
          </cell>
          <cell r="BH17">
            <v>16</v>
          </cell>
          <cell r="BI17">
            <v>6</v>
          </cell>
          <cell r="BJ17">
            <v>13</v>
          </cell>
          <cell r="BK17">
            <v>11</v>
          </cell>
          <cell r="BL17">
            <v>17</v>
          </cell>
          <cell r="BM17">
            <v>42</v>
          </cell>
          <cell r="BN17">
            <v>42</v>
          </cell>
          <cell r="BO17">
            <v>42</v>
          </cell>
          <cell r="BP17">
            <v>100</v>
          </cell>
          <cell r="BQ17">
            <v>100</v>
          </cell>
          <cell r="BR17">
            <v>100</v>
          </cell>
          <cell r="BS17">
            <v>100</v>
          </cell>
          <cell r="BT17">
            <v>29</v>
          </cell>
          <cell r="BU17">
            <v>85</v>
          </cell>
          <cell r="BV17">
            <v>73</v>
          </cell>
          <cell r="BW17">
            <v>100</v>
          </cell>
          <cell r="BX17">
            <v>100</v>
          </cell>
          <cell r="BY17">
            <v>100</v>
          </cell>
          <cell r="BZ17">
            <v>100</v>
          </cell>
          <cell r="CA17">
            <v>100</v>
          </cell>
          <cell r="CB17">
            <v>100</v>
          </cell>
          <cell r="CC17">
            <v>100</v>
          </cell>
          <cell r="CD17">
            <v>1</v>
          </cell>
          <cell r="CE17">
            <v>1</v>
          </cell>
          <cell r="CF17">
            <v>88</v>
          </cell>
          <cell r="CG17">
            <v>100</v>
          </cell>
          <cell r="CH17">
            <v>100</v>
          </cell>
          <cell r="CI17">
            <v>100</v>
          </cell>
          <cell r="CJ17">
            <v>100</v>
          </cell>
          <cell r="CK17">
            <v>100</v>
          </cell>
          <cell r="CL17">
            <v>1</v>
          </cell>
          <cell r="CM17">
            <v>1</v>
          </cell>
          <cell r="CN17">
            <v>81</v>
          </cell>
          <cell r="CO17">
            <v>61</v>
          </cell>
          <cell r="CP17">
            <v>60</v>
          </cell>
          <cell r="CQ17">
            <v>94</v>
          </cell>
          <cell r="CR17">
            <v>59</v>
          </cell>
          <cell r="CS17">
            <v>1</v>
          </cell>
          <cell r="CT17">
            <v>100</v>
          </cell>
          <cell r="CU17">
            <v>100</v>
          </cell>
          <cell r="CV17">
            <v>1</v>
          </cell>
          <cell r="CW17">
            <v>100</v>
          </cell>
          <cell r="CX17">
            <v>88</v>
          </cell>
          <cell r="CY17">
            <v>40</v>
          </cell>
          <cell r="CZ17">
            <v>75</v>
          </cell>
          <cell r="DA17">
            <v>100</v>
          </cell>
          <cell r="DB17">
            <v>100</v>
          </cell>
          <cell r="DC17">
            <v>100</v>
          </cell>
          <cell r="DD17">
            <v>49</v>
          </cell>
          <cell r="DE17">
            <v>100</v>
          </cell>
          <cell r="DF17">
            <v>100</v>
          </cell>
          <cell r="DG17">
            <v>41</v>
          </cell>
          <cell r="DH17">
            <v>100</v>
          </cell>
          <cell r="DI17">
            <v>100</v>
          </cell>
          <cell r="DJ17">
            <v>100</v>
          </cell>
          <cell r="DK17">
            <v>100</v>
          </cell>
          <cell r="DL17">
            <v>100</v>
          </cell>
          <cell r="DM17">
            <v>100</v>
          </cell>
          <cell r="DN17">
            <v>100</v>
          </cell>
          <cell r="DO17">
            <v>100</v>
          </cell>
          <cell r="DP17">
            <v>100</v>
          </cell>
          <cell r="DQ17">
            <v>100</v>
          </cell>
          <cell r="DR17">
            <v>100</v>
          </cell>
          <cell r="DS17">
            <v>100</v>
          </cell>
          <cell r="DT17">
            <v>100</v>
          </cell>
          <cell r="DU17">
            <v>100</v>
          </cell>
          <cell r="DV17">
            <v>100</v>
          </cell>
          <cell r="DW17">
            <v>100</v>
          </cell>
          <cell r="DX17">
            <v>100</v>
          </cell>
          <cell r="DY17">
            <v>100</v>
          </cell>
          <cell r="DZ17">
            <v>100</v>
          </cell>
          <cell r="EA17">
            <v>100</v>
          </cell>
          <cell r="EB17">
            <v>100</v>
          </cell>
          <cell r="EC17">
            <v>100</v>
          </cell>
          <cell r="ED17">
            <v>93</v>
          </cell>
          <cell r="EE17">
            <v>93</v>
          </cell>
          <cell r="EF17">
            <v>93</v>
          </cell>
          <cell r="EG17">
            <v>93</v>
          </cell>
          <cell r="EH17">
            <v>93</v>
          </cell>
          <cell r="EI17">
            <v>93</v>
          </cell>
          <cell r="EJ17">
            <v>150</v>
          </cell>
          <cell r="EK17">
            <v>27</v>
          </cell>
          <cell r="EL17">
            <v>27</v>
          </cell>
          <cell r="EM17">
            <v>27</v>
          </cell>
          <cell r="EN17">
            <v>27</v>
          </cell>
          <cell r="EO17">
            <v>27</v>
          </cell>
          <cell r="EP17">
            <v>27</v>
          </cell>
          <cell r="EQ17">
            <v>27</v>
          </cell>
          <cell r="ER17">
            <v>27</v>
          </cell>
          <cell r="ES17">
            <v>27</v>
          </cell>
          <cell r="ET17">
            <v>27</v>
          </cell>
          <cell r="EU17">
            <v>27</v>
          </cell>
          <cell r="EV17">
            <v>8</v>
          </cell>
          <cell r="EW17">
            <v>1</v>
          </cell>
          <cell r="EX17">
            <v>1</v>
          </cell>
          <cell r="EY17">
            <v>27</v>
          </cell>
          <cell r="EZ17">
            <v>27</v>
          </cell>
          <cell r="FA17">
            <v>27</v>
          </cell>
          <cell r="FB17">
            <v>27</v>
          </cell>
          <cell r="FC17">
            <v>27</v>
          </cell>
          <cell r="FD17">
            <v>18</v>
          </cell>
          <cell r="FE17">
            <v>27</v>
          </cell>
          <cell r="FF17">
            <v>1</v>
          </cell>
          <cell r="FG17">
            <v>1</v>
          </cell>
          <cell r="FH17">
            <v>1</v>
          </cell>
          <cell r="FI17">
            <v>1</v>
          </cell>
          <cell r="FJ17">
            <v>1</v>
          </cell>
          <cell r="FK17">
            <v>1</v>
          </cell>
          <cell r="FL17">
            <v>10</v>
          </cell>
          <cell r="FM17">
            <v>27</v>
          </cell>
          <cell r="FN17">
            <v>21</v>
          </cell>
          <cell r="FO17">
            <v>65</v>
          </cell>
          <cell r="FP17">
            <v>65</v>
          </cell>
          <cell r="FQ17">
            <v>65</v>
          </cell>
          <cell r="FR17">
            <v>65</v>
          </cell>
          <cell r="FS17">
            <v>65</v>
          </cell>
          <cell r="FT17">
            <v>65</v>
          </cell>
          <cell r="FU17">
            <v>65</v>
          </cell>
          <cell r="FV17">
            <v>65</v>
          </cell>
          <cell r="FW17">
            <v>65</v>
          </cell>
          <cell r="FX17">
            <v>65</v>
          </cell>
          <cell r="FY17">
            <v>65</v>
          </cell>
          <cell r="FZ17">
            <v>65</v>
          </cell>
          <cell r="GA17">
            <v>65</v>
          </cell>
          <cell r="GB17">
            <v>65</v>
          </cell>
          <cell r="GC17">
            <v>65</v>
          </cell>
          <cell r="GD17">
            <v>65</v>
          </cell>
          <cell r="GE17">
            <v>65</v>
          </cell>
          <cell r="GF17">
            <v>65</v>
          </cell>
          <cell r="GG17">
            <v>90</v>
          </cell>
          <cell r="GH17">
            <v>90</v>
          </cell>
          <cell r="GI17">
            <v>90</v>
          </cell>
          <cell r="GJ17">
            <v>90</v>
          </cell>
          <cell r="GK17">
            <v>90</v>
          </cell>
          <cell r="GL17">
            <v>90</v>
          </cell>
          <cell r="GM17">
            <v>90</v>
          </cell>
          <cell r="GN17">
            <v>90</v>
          </cell>
          <cell r="GO17">
            <v>90</v>
          </cell>
          <cell r="GP17">
            <v>90</v>
          </cell>
          <cell r="GQ17">
            <v>90</v>
          </cell>
          <cell r="GR17">
            <v>90</v>
          </cell>
          <cell r="GS17">
            <v>90</v>
          </cell>
          <cell r="GW17">
            <v>1745</v>
          </cell>
          <cell r="GX17" t="e">
            <v>#DIV/0!</v>
          </cell>
          <cell r="GY17" t="e">
            <v>#DIV/0!</v>
          </cell>
          <cell r="GZ17" t="e">
            <v>#DIV/0!</v>
          </cell>
        </row>
        <row r="18">
          <cell r="A18">
            <v>1746</v>
          </cell>
          <cell r="B18">
            <v>7</v>
          </cell>
          <cell r="C18" t="str">
            <v>HOWELL @ EDDY</v>
          </cell>
          <cell r="D18">
            <v>18607</v>
          </cell>
          <cell r="E18" t="str">
            <v>R</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3</v>
          </cell>
          <cell r="AZ18">
            <v>3</v>
          </cell>
          <cell r="BA18">
            <v>3</v>
          </cell>
          <cell r="BB18">
            <v>3</v>
          </cell>
          <cell r="BC18">
            <v>3</v>
          </cell>
          <cell r="BD18">
            <v>3</v>
          </cell>
          <cell r="BE18">
            <v>3</v>
          </cell>
          <cell r="BF18">
            <v>3</v>
          </cell>
          <cell r="BG18">
            <v>3</v>
          </cell>
          <cell r="BH18">
            <v>3</v>
          </cell>
          <cell r="BI18">
            <v>3</v>
          </cell>
          <cell r="BJ18">
            <v>3</v>
          </cell>
          <cell r="BK18">
            <v>3</v>
          </cell>
          <cell r="BL18">
            <v>3</v>
          </cell>
          <cell r="BM18">
            <v>3</v>
          </cell>
          <cell r="BN18">
            <v>3</v>
          </cell>
          <cell r="BO18">
            <v>3</v>
          </cell>
          <cell r="BP18">
            <v>3</v>
          </cell>
          <cell r="BQ18">
            <v>3</v>
          </cell>
          <cell r="BR18">
            <v>3</v>
          </cell>
          <cell r="BS18">
            <v>3</v>
          </cell>
          <cell r="BT18">
            <v>3</v>
          </cell>
          <cell r="BU18">
            <v>3</v>
          </cell>
          <cell r="BV18">
            <v>3</v>
          </cell>
          <cell r="BW18">
            <v>3</v>
          </cell>
          <cell r="BX18">
            <v>3</v>
          </cell>
          <cell r="BY18">
            <v>3</v>
          </cell>
          <cell r="BZ18">
            <v>3</v>
          </cell>
          <cell r="CA18">
            <v>3</v>
          </cell>
          <cell r="CB18">
            <v>3</v>
          </cell>
          <cell r="CC18">
            <v>4</v>
          </cell>
          <cell r="CD18">
            <v>4</v>
          </cell>
          <cell r="CE18">
            <v>4</v>
          </cell>
          <cell r="CF18">
            <v>4</v>
          </cell>
          <cell r="CG18">
            <v>4</v>
          </cell>
          <cell r="CH18">
            <v>4</v>
          </cell>
          <cell r="CI18">
            <v>4</v>
          </cell>
          <cell r="CJ18">
            <v>4</v>
          </cell>
          <cell r="CK18">
            <v>4</v>
          </cell>
          <cell r="CL18">
            <v>4</v>
          </cell>
          <cell r="CM18">
            <v>4</v>
          </cell>
          <cell r="CN18">
            <v>4</v>
          </cell>
          <cell r="CO18">
            <v>4</v>
          </cell>
          <cell r="CP18">
            <v>4</v>
          </cell>
          <cell r="CQ18">
            <v>4</v>
          </cell>
          <cell r="CR18">
            <v>4</v>
          </cell>
          <cell r="CS18">
            <v>4</v>
          </cell>
          <cell r="CT18">
            <v>4</v>
          </cell>
          <cell r="CU18">
            <v>4</v>
          </cell>
          <cell r="CV18">
            <v>1</v>
          </cell>
          <cell r="CW18">
            <v>1</v>
          </cell>
          <cell r="CX18">
            <v>1</v>
          </cell>
          <cell r="CY18">
            <v>1</v>
          </cell>
          <cell r="CZ18">
            <v>1</v>
          </cell>
          <cell r="DA18">
            <v>1</v>
          </cell>
          <cell r="DB18">
            <v>1</v>
          </cell>
          <cell r="DC18">
            <v>1</v>
          </cell>
          <cell r="DD18">
            <v>1</v>
          </cell>
          <cell r="DE18">
            <v>1</v>
          </cell>
          <cell r="DF18">
            <v>1</v>
          </cell>
          <cell r="DG18">
            <v>1</v>
          </cell>
          <cell r="DH18">
            <v>1</v>
          </cell>
          <cell r="DI18">
            <v>1</v>
          </cell>
          <cell r="DJ18">
            <v>1</v>
          </cell>
          <cell r="DK18">
            <v>1</v>
          </cell>
          <cell r="DL18">
            <v>1</v>
          </cell>
          <cell r="DM18">
            <v>1</v>
          </cell>
          <cell r="DN18">
            <v>1</v>
          </cell>
          <cell r="DO18">
            <v>1</v>
          </cell>
          <cell r="DP18">
            <v>1</v>
          </cell>
          <cell r="DQ18">
            <v>1</v>
          </cell>
          <cell r="DR18">
            <v>1</v>
          </cell>
          <cell r="DS18">
            <v>1</v>
          </cell>
          <cell r="DT18">
            <v>1</v>
          </cell>
          <cell r="DU18">
            <v>1</v>
          </cell>
          <cell r="DV18">
            <v>1</v>
          </cell>
          <cell r="DW18">
            <v>1</v>
          </cell>
          <cell r="DX18">
            <v>1</v>
          </cell>
          <cell r="DY18">
            <v>1</v>
          </cell>
          <cell r="DZ18">
            <v>1</v>
          </cell>
          <cell r="EA18">
            <v>1</v>
          </cell>
          <cell r="EB18">
            <v>1</v>
          </cell>
          <cell r="EC18">
            <v>1</v>
          </cell>
          <cell r="ED18">
            <v>1</v>
          </cell>
          <cell r="EE18">
            <v>1</v>
          </cell>
          <cell r="EF18">
            <v>1</v>
          </cell>
          <cell r="EG18">
            <v>1</v>
          </cell>
          <cell r="EH18">
            <v>1</v>
          </cell>
          <cell r="EI18">
            <v>1</v>
          </cell>
          <cell r="EJ18">
            <v>1</v>
          </cell>
          <cell r="EK18">
            <v>1</v>
          </cell>
          <cell r="EL18">
            <v>1</v>
          </cell>
          <cell r="EM18">
            <v>1</v>
          </cell>
          <cell r="EN18">
            <v>1</v>
          </cell>
          <cell r="EO18">
            <v>1</v>
          </cell>
          <cell r="EP18">
            <v>1</v>
          </cell>
          <cell r="EQ18">
            <v>1</v>
          </cell>
          <cell r="ER18">
            <v>1</v>
          </cell>
          <cell r="ES18">
            <v>1</v>
          </cell>
          <cell r="ET18">
            <v>1</v>
          </cell>
          <cell r="EU18">
            <v>1</v>
          </cell>
          <cell r="EV18">
            <v>1</v>
          </cell>
          <cell r="EW18">
            <v>1</v>
          </cell>
          <cell r="EX18">
            <v>1</v>
          </cell>
          <cell r="EY18">
            <v>1</v>
          </cell>
          <cell r="EZ18">
            <v>1</v>
          </cell>
          <cell r="FA18">
            <v>1</v>
          </cell>
          <cell r="FB18">
            <v>1</v>
          </cell>
          <cell r="FC18">
            <v>1</v>
          </cell>
          <cell r="FD18">
            <v>1</v>
          </cell>
          <cell r="FE18">
            <v>1</v>
          </cell>
          <cell r="FF18">
            <v>1</v>
          </cell>
          <cell r="FG18">
            <v>1</v>
          </cell>
          <cell r="FH18">
            <v>1</v>
          </cell>
          <cell r="FI18">
            <v>1</v>
          </cell>
          <cell r="FJ18">
            <v>1</v>
          </cell>
          <cell r="FK18">
            <v>1</v>
          </cell>
          <cell r="FL18">
            <v>1</v>
          </cell>
          <cell r="FM18">
            <v>1</v>
          </cell>
          <cell r="FN18">
            <v>1</v>
          </cell>
          <cell r="FO18">
            <v>1</v>
          </cell>
          <cell r="FP18">
            <v>1</v>
          </cell>
          <cell r="FQ18">
            <v>1</v>
          </cell>
          <cell r="FR18">
            <v>1</v>
          </cell>
          <cell r="FS18">
            <v>1</v>
          </cell>
          <cell r="FT18">
            <v>1</v>
          </cell>
          <cell r="FU18">
            <v>1</v>
          </cell>
          <cell r="FV18">
            <v>1</v>
          </cell>
          <cell r="FW18">
            <v>1</v>
          </cell>
          <cell r="FX18">
            <v>1</v>
          </cell>
          <cell r="FY18">
            <v>1</v>
          </cell>
          <cell r="FZ18">
            <v>1</v>
          </cell>
          <cell r="GA18">
            <v>1</v>
          </cell>
          <cell r="GB18">
            <v>1</v>
          </cell>
          <cell r="GC18">
            <v>1</v>
          </cell>
          <cell r="GD18">
            <v>1</v>
          </cell>
          <cell r="GE18">
            <v>1</v>
          </cell>
          <cell r="GF18">
            <v>1</v>
          </cell>
          <cell r="GG18">
            <v>4</v>
          </cell>
          <cell r="GH18">
            <v>4</v>
          </cell>
          <cell r="GI18">
            <v>4</v>
          </cell>
          <cell r="GJ18">
            <v>4</v>
          </cell>
          <cell r="GK18">
            <v>4</v>
          </cell>
          <cell r="GL18">
            <v>4</v>
          </cell>
          <cell r="GM18">
            <v>4</v>
          </cell>
          <cell r="GN18">
            <v>4</v>
          </cell>
          <cell r="GO18">
            <v>4</v>
          </cell>
          <cell r="GP18">
            <v>4</v>
          </cell>
          <cell r="GQ18">
            <v>4</v>
          </cell>
          <cell r="GR18">
            <v>4</v>
          </cell>
          <cell r="GS18">
            <v>4</v>
          </cell>
          <cell r="GW18">
            <v>1746</v>
          </cell>
          <cell r="GX18" t="e">
            <v>#DIV/0!</v>
          </cell>
          <cell r="GY18" t="e">
            <v>#DIV/0!</v>
          </cell>
          <cell r="GZ18" t="e">
            <v>#DIV/0!</v>
          </cell>
        </row>
        <row r="19">
          <cell r="A19">
            <v>1747</v>
          </cell>
          <cell r="B19">
            <v>7</v>
          </cell>
          <cell r="C19" t="str">
            <v>INDIAN HILLS @ EDDY</v>
          </cell>
          <cell r="D19">
            <v>9279</v>
          </cell>
          <cell r="E19" t="str">
            <v>R</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21</v>
          </cell>
          <cell r="AZ19">
            <v>21</v>
          </cell>
          <cell r="BA19">
            <v>1</v>
          </cell>
          <cell r="BB19">
            <v>1</v>
          </cell>
          <cell r="BC19">
            <v>200</v>
          </cell>
          <cell r="BD19">
            <v>13</v>
          </cell>
          <cell r="BE19">
            <v>1</v>
          </cell>
          <cell r="BF19">
            <v>1</v>
          </cell>
          <cell r="BG19">
            <v>1</v>
          </cell>
          <cell r="BH19">
            <v>1</v>
          </cell>
          <cell r="BI19">
            <v>1</v>
          </cell>
          <cell r="BJ19">
            <v>1</v>
          </cell>
          <cell r="BK19">
            <v>1</v>
          </cell>
          <cell r="BL19">
            <v>1</v>
          </cell>
          <cell r="BM19">
            <v>14</v>
          </cell>
          <cell r="BN19">
            <v>14</v>
          </cell>
          <cell r="BO19">
            <v>14</v>
          </cell>
          <cell r="BP19">
            <v>11</v>
          </cell>
          <cell r="BQ19">
            <v>38</v>
          </cell>
          <cell r="BR19">
            <v>29</v>
          </cell>
          <cell r="BS19">
            <v>31</v>
          </cell>
          <cell r="BT19">
            <v>1</v>
          </cell>
          <cell r="BU19">
            <v>1</v>
          </cell>
          <cell r="BV19">
            <v>1</v>
          </cell>
          <cell r="BW19">
            <v>200</v>
          </cell>
          <cell r="BX19">
            <v>200</v>
          </cell>
          <cell r="BY19">
            <v>200</v>
          </cell>
          <cell r="BZ19">
            <v>2</v>
          </cell>
          <cell r="CA19">
            <v>2</v>
          </cell>
          <cell r="CB19">
            <v>2</v>
          </cell>
          <cell r="CC19">
            <v>190</v>
          </cell>
          <cell r="CD19">
            <v>168</v>
          </cell>
          <cell r="CE19">
            <v>168</v>
          </cell>
          <cell r="CF19">
            <v>174</v>
          </cell>
          <cell r="CG19">
            <v>190</v>
          </cell>
          <cell r="CH19">
            <v>168</v>
          </cell>
          <cell r="CI19">
            <v>168</v>
          </cell>
          <cell r="CJ19">
            <v>168</v>
          </cell>
          <cell r="CK19">
            <v>164</v>
          </cell>
          <cell r="CL19">
            <v>184</v>
          </cell>
          <cell r="CM19">
            <v>160</v>
          </cell>
          <cell r="CN19">
            <v>172</v>
          </cell>
          <cell r="CO19">
            <v>160</v>
          </cell>
          <cell r="CP19">
            <v>160</v>
          </cell>
          <cell r="CQ19">
            <v>186</v>
          </cell>
          <cell r="CR19">
            <v>160</v>
          </cell>
          <cell r="CS19">
            <v>116</v>
          </cell>
          <cell r="CT19">
            <v>108</v>
          </cell>
          <cell r="CU19">
            <v>156</v>
          </cell>
          <cell r="CV19">
            <v>171</v>
          </cell>
          <cell r="CW19">
            <v>38</v>
          </cell>
          <cell r="CX19">
            <v>190</v>
          </cell>
          <cell r="CY19">
            <v>190</v>
          </cell>
          <cell r="CZ19">
            <v>180</v>
          </cell>
          <cell r="DA19">
            <v>190</v>
          </cell>
          <cell r="DB19">
            <v>190</v>
          </cell>
          <cell r="DC19">
            <v>180</v>
          </cell>
          <cell r="DD19">
            <v>181</v>
          </cell>
          <cell r="DE19">
            <v>190</v>
          </cell>
          <cell r="DF19">
            <v>190</v>
          </cell>
          <cell r="DG19">
            <v>190</v>
          </cell>
          <cell r="DH19">
            <v>190</v>
          </cell>
          <cell r="DI19">
            <v>190</v>
          </cell>
          <cell r="DJ19">
            <v>189</v>
          </cell>
          <cell r="DK19">
            <v>190</v>
          </cell>
          <cell r="DL19">
            <v>188</v>
          </cell>
          <cell r="DM19">
            <v>190</v>
          </cell>
          <cell r="DN19">
            <v>190</v>
          </cell>
          <cell r="DO19">
            <v>190</v>
          </cell>
          <cell r="DP19">
            <v>190</v>
          </cell>
          <cell r="DQ19">
            <v>190</v>
          </cell>
          <cell r="DR19">
            <v>190</v>
          </cell>
          <cell r="DS19">
            <v>190</v>
          </cell>
          <cell r="DT19">
            <v>190</v>
          </cell>
          <cell r="DU19">
            <v>190</v>
          </cell>
          <cell r="DV19">
            <v>190</v>
          </cell>
          <cell r="DW19">
            <v>190</v>
          </cell>
          <cell r="DX19">
            <v>190</v>
          </cell>
          <cell r="DY19">
            <v>190</v>
          </cell>
          <cell r="DZ19">
            <v>190</v>
          </cell>
          <cell r="EA19">
            <v>190</v>
          </cell>
          <cell r="EB19">
            <v>190</v>
          </cell>
          <cell r="EC19">
            <v>190</v>
          </cell>
          <cell r="ED19">
            <v>183</v>
          </cell>
          <cell r="EE19">
            <v>183</v>
          </cell>
          <cell r="EF19">
            <v>183</v>
          </cell>
          <cell r="EG19">
            <v>36</v>
          </cell>
          <cell r="EH19">
            <v>36</v>
          </cell>
          <cell r="EI19">
            <v>183</v>
          </cell>
          <cell r="EJ19">
            <v>200</v>
          </cell>
          <cell r="EK19">
            <v>200</v>
          </cell>
          <cell r="EL19">
            <v>200</v>
          </cell>
          <cell r="EM19">
            <v>200</v>
          </cell>
          <cell r="EN19">
            <v>200</v>
          </cell>
          <cell r="EO19">
            <v>20</v>
          </cell>
          <cell r="EP19">
            <v>200</v>
          </cell>
          <cell r="EQ19">
            <v>200</v>
          </cell>
          <cell r="ER19">
            <v>200</v>
          </cell>
          <cell r="ES19">
            <v>200</v>
          </cell>
          <cell r="ET19">
            <v>200</v>
          </cell>
          <cell r="EU19">
            <v>200</v>
          </cell>
          <cell r="EV19">
            <v>400</v>
          </cell>
          <cell r="EW19">
            <v>1</v>
          </cell>
          <cell r="EX19">
            <v>1</v>
          </cell>
          <cell r="EY19">
            <v>200</v>
          </cell>
          <cell r="EZ19">
            <v>200</v>
          </cell>
          <cell r="FA19">
            <v>200</v>
          </cell>
          <cell r="FB19">
            <v>200</v>
          </cell>
          <cell r="FC19">
            <v>200</v>
          </cell>
          <cell r="FD19">
            <v>1</v>
          </cell>
          <cell r="FE19">
            <v>85</v>
          </cell>
          <cell r="FF19">
            <v>1</v>
          </cell>
          <cell r="FG19">
            <v>1</v>
          </cell>
          <cell r="FH19">
            <v>1</v>
          </cell>
          <cell r="FI19">
            <v>1</v>
          </cell>
          <cell r="FJ19">
            <v>1</v>
          </cell>
          <cell r="FK19">
            <v>1</v>
          </cell>
          <cell r="FL19">
            <v>73</v>
          </cell>
          <cell r="FM19">
            <v>68</v>
          </cell>
          <cell r="FN19">
            <v>0</v>
          </cell>
          <cell r="FO19">
            <v>190</v>
          </cell>
          <cell r="FP19">
            <v>190</v>
          </cell>
          <cell r="FQ19">
            <v>172</v>
          </cell>
          <cell r="FR19">
            <v>174</v>
          </cell>
          <cell r="FS19">
            <v>190</v>
          </cell>
          <cell r="FT19">
            <v>190</v>
          </cell>
          <cell r="FU19">
            <v>190</v>
          </cell>
          <cell r="FV19">
            <v>190</v>
          </cell>
          <cell r="FW19">
            <v>190</v>
          </cell>
          <cell r="FX19">
            <v>190</v>
          </cell>
          <cell r="FY19">
            <v>160</v>
          </cell>
          <cell r="FZ19">
            <v>190</v>
          </cell>
          <cell r="GA19">
            <v>190</v>
          </cell>
          <cell r="GB19">
            <v>190</v>
          </cell>
          <cell r="GC19">
            <v>190</v>
          </cell>
          <cell r="GD19">
            <v>190</v>
          </cell>
          <cell r="GE19">
            <v>190</v>
          </cell>
          <cell r="GF19">
            <v>190</v>
          </cell>
          <cell r="GG19">
            <v>150</v>
          </cell>
          <cell r="GH19">
            <v>150</v>
          </cell>
          <cell r="GI19">
            <v>0</v>
          </cell>
          <cell r="GJ19">
            <v>0</v>
          </cell>
          <cell r="GK19">
            <v>150</v>
          </cell>
          <cell r="GL19">
            <v>150</v>
          </cell>
          <cell r="GM19">
            <v>150</v>
          </cell>
          <cell r="GN19">
            <v>150</v>
          </cell>
          <cell r="GO19">
            <v>150</v>
          </cell>
          <cell r="GP19">
            <v>150</v>
          </cell>
          <cell r="GQ19">
            <v>150</v>
          </cell>
          <cell r="GR19">
            <v>150</v>
          </cell>
          <cell r="GS19">
            <v>150</v>
          </cell>
          <cell r="GW19">
            <v>1747</v>
          </cell>
          <cell r="GX19" t="e">
            <v>#DIV/0!</v>
          </cell>
          <cell r="GY19" t="e">
            <v>#DIV/0!</v>
          </cell>
          <cell r="GZ19" t="e">
            <v>#DIV/0!</v>
          </cell>
        </row>
        <row r="20">
          <cell r="A20">
            <v>1748</v>
          </cell>
          <cell r="B20">
            <v>7</v>
          </cell>
          <cell r="C20" t="str">
            <v>FASKEN @ EDDY</v>
          </cell>
          <cell r="D20">
            <v>36147</v>
          </cell>
          <cell r="E20" t="str">
            <v>R</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1000</v>
          </cell>
          <cell r="AZ20">
            <v>1000</v>
          </cell>
          <cell r="BA20">
            <v>1000</v>
          </cell>
          <cell r="BB20">
            <v>1000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0</v>
          </cell>
          <cell r="BR20">
            <v>0</v>
          </cell>
          <cell r="BS20">
            <v>0</v>
          </cell>
          <cell r="BT20">
            <v>1</v>
          </cell>
          <cell r="BU20">
            <v>0</v>
          </cell>
          <cell r="BV20">
            <v>0</v>
          </cell>
          <cell r="BW20">
            <v>490</v>
          </cell>
          <cell r="BX20">
            <v>500</v>
          </cell>
          <cell r="BY20">
            <v>500</v>
          </cell>
          <cell r="BZ20">
            <v>0</v>
          </cell>
          <cell r="CA20">
            <v>5450</v>
          </cell>
          <cell r="CB20">
            <v>5450</v>
          </cell>
          <cell r="CC20">
            <v>5499</v>
          </cell>
          <cell r="CD20">
            <v>5450</v>
          </cell>
          <cell r="CE20">
            <v>5450</v>
          </cell>
          <cell r="CF20">
            <v>5450</v>
          </cell>
          <cell r="CG20">
            <v>5950</v>
          </cell>
          <cell r="CH20">
            <v>5450</v>
          </cell>
          <cell r="CI20">
            <v>5450</v>
          </cell>
          <cell r="CJ20">
            <v>5450</v>
          </cell>
          <cell r="CK20">
            <v>5450</v>
          </cell>
          <cell r="CL20">
            <v>5450</v>
          </cell>
          <cell r="CM20">
            <v>5800</v>
          </cell>
          <cell r="CN20">
            <v>5800</v>
          </cell>
          <cell r="CO20">
            <v>5800</v>
          </cell>
          <cell r="CP20">
            <v>5800</v>
          </cell>
          <cell r="CQ20">
            <v>5800</v>
          </cell>
          <cell r="CR20">
            <v>5800</v>
          </cell>
          <cell r="CS20">
            <v>5800</v>
          </cell>
          <cell r="CT20">
            <v>5800</v>
          </cell>
          <cell r="CU20">
            <v>5800</v>
          </cell>
          <cell r="CV20">
            <v>5800</v>
          </cell>
          <cell r="CW20">
            <v>6009</v>
          </cell>
          <cell r="CX20">
            <v>5800</v>
          </cell>
          <cell r="CY20">
            <v>5800</v>
          </cell>
          <cell r="CZ20">
            <v>5800</v>
          </cell>
          <cell r="DA20">
            <v>5962</v>
          </cell>
          <cell r="DB20">
            <v>5980</v>
          </cell>
          <cell r="DC20">
            <v>4500</v>
          </cell>
          <cell r="DD20">
            <v>4500</v>
          </cell>
          <cell r="DE20">
            <v>4500</v>
          </cell>
          <cell r="DF20">
            <v>5000</v>
          </cell>
          <cell r="DG20">
            <v>293</v>
          </cell>
          <cell r="DH20">
            <v>761</v>
          </cell>
          <cell r="DI20">
            <v>628</v>
          </cell>
          <cell r="DJ20">
            <v>275</v>
          </cell>
          <cell r="DK20">
            <v>275</v>
          </cell>
          <cell r="DL20">
            <v>275</v>
          </cell>
          <cell r="DM20">
            <v>11836</v>
          </cell>
          <cell r="DN20">
            <v>451</v>
          </cell>
          <cell r="DO20">
            <v>842</v>
          </cell>
          <cell r="DP20">
            <v>1505</v>
          </cell>
          <cell r="DQ20">
            <v>1505</v>
          </cell>
          <cell r="DR20">
            <v>1505</v>
          </cell>
          <cell r="DS20">
            <v>1505</v>
          </cell>
          <cell r="DT20">
            <v>1505</v>
          </cell>
          <cell r="DU20">
            <v>1505</v>
          </cell>
          <cell r="DV20">
            <v>1505</v>
          </cell>
          <cell r="DW20">
            <v>1505</v>
          </cell>
          <cell r="DX20">
            <v>1505</v>
          </cell>
          <cell r="DY20">
            <v>1505</v>
          </cell>
          <cell r="DZ20">
            <v>1505</v>
          </cell>
          <cell r="EA20">
            <v>1505</v>
          </cell>
          <cell r="EB20">
            <v>1505</v>
          </cell>
          <cell r="EC20">
            <v>1505</v>
          </cell>
          <cell r="ED20">
            <v>1505</v>
          </cell>
          <cell r="EE20">
            <v>513</v>
          </cell>
          <cell r="EF20">
            <v>513</v>
          </cell>
          <cell r="EG20">
            <v>778</v>
          </cell>
          <cell r="EH20">
            <v>275</v>
          </cell>
          <cell r="EI20">
            <v>368</v>
          </cell>
          <cell r="EJ20">
            <v>1893</v>
          </cell>
          <cell r="EK20">
            <v>1593</v>
          </cell>
          <cell r="EL20">
            <v>1593</v>
          </cell>
          <cell r="EM20">
            <v>1593</v>
          </cell>
          <cell r="EN20">
            <v>1593</v>
          </cell>
          <cell r="EO20">
            <v>293</v>
          </cell>
          <cell r="EP20">
            <v>1593</v>
          </cell>
          <cell r="EQ20">
            <v>1129</v>
          </cell>
          <cell r="ER20">
            <v>1593</v>
          </cell>
          <cell r="ES20">
            <v>1593</v>
          </cell>
          <cell r="ET20">
            <v>948</v>
          </cell>
          <cell r="EU20">
            <v>517</v>
          </cell>
          <cell r="EV20">
            <v>453</v>
          </cell>
          <cell r="EW20">
            <v>293</v>
          </cell>
          <cell r="EX20">
            <v>293</v>
          </cell>
          <cell r="EY20">
            <v>1593</v>
          </cell>
          <cell r="EZ20">
            <v>1393</v>
          </cell>
          <cell r="FA20">
            <v>1393</v>
          </cell>
          <cell r="FB20">
            <v>692</v>
          </cell>
          <cell r="FC20">
            <v>704</v>
          </cell>
          <cell r="FD20">
            <v>293</v>
          </cell>
          <cell r="FE20">
            <v>299</v>
          </cell>
          <cell r="FF20">
            <v>520</v>
          </cell>
          <cell r="FG20">
            <v>1393</v>
          </cell>
          <cell r="FH20">
            <v>1399</v>
          </cell>
          <cell r="FI20">
            <v>1393</v>
          </cell>
          <cell r="FJ20">
            <v>2319</v>
          </cell>
          <cell r="FK20">
            <v>1703</v>
          </cell>
          <cell r="FL20">
            <v>1502</v>
          </cell>
          <cell r="FM20">
            <v>1502</v>
          </cell>
          <cell r="FN20">
            <v>1502</v>
          </cell>
          <cell r="FO20">
            <v>1992</v>
          </cell>
          <cell r="FP20">
            <v>1992</v>
          </cell>
          <cell r="FQ20">
            <v>1802</v>
          </cell>
          <cell r="FR20">
            <v>1805</v>
          </cell>
          <cell r="FS20">
            <v>2044</v>
          </cell>
          <cell r="FT20">
            <v>4553</v>
          </cell>
          <cell r="FU20">
            <v>4553</v>
          </cell>
          <cell r="FV20">
            <v>4553</v>
          </cell>
          <cell r="FW20">
            <v>3956</v>
          </cell>
          <cell r="FX20">
            <v>3956</v>
          </cell>
          <cell r="FY20">
            <v>1800</v>
          </cell>
          <cell r="FZ20">
            <v>2081</v>
          </cell>
          <cell r="GA20">
            <v>2214</v>
          </cell>
          <cell r="GB20">
            <v>1836</v>
          </cell>
          <cell r="GC20">
            <v>1836</v>
          </cell>
          <cell r="GD20">
            <v>1836</v>
          </cell>
          <cell r="GE20">
            <v>1828</v>
          </cell>
          <cell r="GF20">
            <v>2146</v>
          </cell>
          <cell r="GG20">
            <v>2757</v>
          </cell>
          <cell r="GH20">
            <v>6313</v>
          </cell>
          <cell r="GI20">
            <v>1623</v>
          </cell>
          <cell r="GJ20">
            <v>1623</v>
          </cell>
          <cell r="GK20">
            <v>1803</v>
          </cell>
          <cell r="GL20">
            <v>6313</v>
          </cell>
          <cell r="GM20">
            <v>6313</v>
          </cell>
          <cell r="GN20">
            <v>6313</v>
          </cell>
          <cell r="GO20">
            <v>6313</v>
          </cell>
          <cell r="GP20">
            <v>6313</v>
          </cell>
          <cell r="GQ20">
            <v>6313</v>
          </cell>
          <cell r="GR20">
            <v>6313</v>
          </cell>
          <cell r="GS20">
            <v>6313</v>
          </cell>
          <cell r="GW20">
            <v>1748</v>
          </cell>
          <cell r="GX20" t="e">
            <v>#DIV/0!</v>
          </cell>
          <cell r="GY20" t="e">
            <v>#DIV/0!</v>
          </cell>
          <cell r="GZ20" t="e">
            <v>#DIV/0!</v>
          </cell>
        </row>
        <row r="21">
          <cell r="A21">
            <v>1750</v>
          </cell>
          <cell r="B21">
            <v>7</v>
          </cell>
          <cell r="C21" t="str">
            <v>FEDERAL @ EDDY</v>
          </cell>
          <cell r="D21">
            <v>15924</v>
          </cell>
          <cell r="E21" t="str">
            <v>R</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50</v>
          </cell>
          <cell r="AZ21">
            <v>50</v>
          </cell>
          <cell r="BA21">
            <v>50</v>
          </cell>
          <cell r="BB21">
            <v>50</v>
          </cell>
          <cell r="BC21">
            <v>50</v>
          </cell>
          <cell r="BD21">
            <v>50</v>
          </cell>
          <cell r="BE21">
            <v>50</v>
          </cell>
          <cell r="BF21">
            <v>50</v>
          </cell>
          <cell r="BG21">
            <v>50</v>
          </cell>
          <cell r="BH21">
            <v>50</v>
          </cell>
          <cell r="BI21">
            <v>50</v>
          </cell>
          <cell r="BJ21">
            <v>50</v>
          </cell>
          <cell r="BK21">
            <v>50</v>
          </cell>
          <cell r="BL21">
            <v>50</v>
          </cell>
          <cell r="BM21">
            <v>50</v>
          </cell>
          <cell r="BN21">
            <v>50</v>
          </cell>
          <cell r="BO21">
            <v>50</v>
          </cell>
          <cell r="BP21">
            <v>50</v>
          </cell>
          <cell r="BQ21">
            <v>50</v>
          </cell>
          <cell r="BR21">
            <v>50</v>
          </cell>
          <cell r="BS21">
            <v>50</v>
          </cell>
          <cell r="BT21">
            <v>50</v>
          </cell>
          <cell r="BU21">
            <v>1</v>
          </cell>
          <cell r="BV21">
            <v>1</v>
          </cell>
          <cell r="BW21">
            <v>50</v>
          </cell>
          <cell r="BX21">
            <v>50</v>
          </cell>
          <cell r="BY21">
            <v>50</v>
          </cell>
          <cell r="BZ21">
            <v>50</v>
          </cell>
          <cell r="CA21">
            <v>50</v>
          </cell>
          <cell r="CB21">
            <v>50</v>
          </cell>
          <cell r="CC21">
            <v>40</v>
          </cell>
          <cell r="CD21">
            <v>40</v>
          </cell>
          <cell r="CE21">
            <v>40</v>
          </cell>
          <cell r="CF21">
            <v>40</v>
          </cell>
          <cell r="CG21">
            <v>40</v>
          </cell>
          <cell r="CH21">
            <v>40</v>
          </cell>
          <cell r="CI21">
            <v>40</v>
          </cell>
          <cell r="CJ21">
            <v>40</v>
          </cell>
          <cell r="CK21">
            <v>40</v>
          </cell>
          <cell r="CL21">
            <v>65</v>
          </cell>
          <cell r="CM21">
            <v>65</v>
          </cell>
          <cell r="CN21">
            <v>65</v>
          </cell>
          <cell r="CO21">
            <v>65</v>
          </cell>
          <cell r="CP21">
            <v>65</v>
          </cell>
          <cell r="CQ21">
            <v>65</v>
          </cell>
          <cell r="CR21">
            <v>65</v>
          </cell>
          <cell r="CS21">
            <v>65</v>
          </cell>
          <cell r="CT21">
            <v>65</v>
          </cell>
          <cell r="CU21">
            <v>65</v>
          </cell>
          <cell r="CV21">
            <v>65</v>
          </cell>
          <cell r="CW21">
            <v>65</v>
          </cell>
          <cell r="CX21">
            <v>65</v>
          </cell>
          <cell r="CY21">
            <v>65</v>
          </cell>
          <cell r="CZ21">
            <v>65</v>
          </cell>
          <cell r="DA21">
            <v>65</v>
          </cell>
          <cell r="DB21">
            <v>65</v>
          </cell>
          <cell r="DC21">
            <v>65</v>
          </cell>
          <cell r="DD21">
            <v>65</v>
          </cell>
          <cell r="DE21">
            <v>65</v>
          </cell>
          <cell r="DF21">
            <v>65</v>
          </cell>
          <cell r="DG21">
            <v>65</v>
          </cell>
          <cell r="DH21">
            <v>25</v>
          </cell>
          <cell r="DI21">
            <v>25</v>
          </cell>
          <cell r="DJ21">
            <v>25</v>
          </cell>
          <cell r="DK21">
            <v>25</v>
          </cell>
          <cell r="DL21">
            <v>25</v>
          </cell>
          <cell r="DM21">
            <v>25</v>
          </cell>
          <cell r="DN21">
            <v>25</v>
          </cell>
          <cell r="DO21">
            <v>25</v>
          </cell>
          <cell r="DP21">
            <v>25</v>
          </cell>
          <cell r="DQ21">
            <v>25</v>
          </cell>
          <cell r="DR21">
            <v>25</v>
          </cell>
          <cell r="DS21">
            <v>25</v>
          </cell>
          <cell r="DT21">
            <v>25</v>
          </cell>
          <cell r="DU21">
            <v>25</v>
          </cell>
          <cell r="DV21">
            <v>25</v>
          </cell>
          <cell r="DW21">
            <v>25</v>
          </cell>
          <cell r="DX21">
            <v>25</v>
          </cell>
          <cell r="DY21">
            <v>25</v>
          </cell>
          <cell r="DZ21">
            <v>25</v>
          </cell>
          <cell r="EA21">
            <v>25</v>
          </cell>
          <cell r="EB21">
            <v>25</v>
          </cell>
          <cell r="EC21">
            <v>25</v>
          </cell>
          <cell r="ED21">
            <v>25</v>
          </cell>
          <cell r="EE21">
            <v>25</v>
          </cell>
          <cell r="EF21">
            <v>25</v>
          </cell>
          <cell r="EG21">
            <v>25</v>
          </cell>
          <cell r="EH21">
            <v>25</v>
          </cell>
          <cell r="EI21">
            <v>25</v>
          </cell>
          <cell r="EJ21">
            <v>1</v>
          </cell>
          <cell r="EK21">
            <v>1</v>
          </cell>
          <cell r="EL21">
            <v>1</v>
          </cell>
          <cell r="EM21">
            <v>1</v>
          </cell>
          <cell r="EN21">
            <v>1</v>
          </cell>
          <cell r="EO21">
            <v>1</v>
          </cell>
          <cell r="EP21">
            <v>1</v>
          </cell>
          <cell r="EQ21">
            <v>1</v>
          </cell>
          <cell r="ER21">
            <v>1</v>
          </cell>
          <cell r="ES21">
            <v>1</v>
          </cell>
          <cell r="ET21">
            <v>1</v>
          </cell>
          <cell r="EU21">
            <v>1</v>
          </cell>
          <cell r="EV21">
            <v>1</v>
          </cell>
          <cell r="EW21">
            <v>1</v>
          </cell>
          <cell r="EX21">
            <v>1</v>
          </cell>
          <cell r="EY21">
            <v>1</v>
          </cell>
          <cell r="EZ21">
            <v>1</v>
          </cell>
          <cell r="FA21">
            <v>1</v>
          </cell>
          <cell r="FB21">
            <v>1</v>
          </cell>
          <cell r="FC21">
            <v>1</v>
          </cell>
          <cell r="FD21">
            <v>1</v>
          </cell>
          <cell r="FE21">
            <v>1</v>
          </cell>
          <cell r="FF21">
            <v>135</v>
          </cell>
          <cell r="FG21">
            <v>135</v>
          </cell>
          <cell r="FH21">
            <v>135</v>
          </cell>
          <cell r="FI21">
            <v>135</v>
          </cell>
          <cell r="FJ21">
            <v>135</v>
          </cell>
          <cell r="FK21">
            <v>135</v>
          </cell>
          <cell r="FL21">
            <v>135</v>
          </cell>
          <cell r="FM21">
            <v>135</v>
          </cell>
          <cell r="FN21">
            <v>135</v>
          </cell>
          <cell r="FO21">
            <v>44</v>
          </cell>
          <cell r="FP21">
            <v>44</v>
          </cell>
          <cell r="FQ21">
            <v>44</v>
          </cell>
          <cell r="FR21">
            <v>44</v>
          </cell>
          <cell r="FS21">
            <v>44</v>
          </cell>
          <cell r="FT21">
            <v>44</v>
          </cell>
          <cell r="FU21">
            <v>44</v>
          </cell>
          <cell r="FV21">
            <v>44</v>
          </cell>
          <cell r="FW21">
            <v>44</v>
          </cell>
          <cell r="FX21">
            <v>44</v>
          </cell>
          <cell r="FY21">
            <v>44</v>
          </cell>
          <cell r="FZ21">
            <v>80</v>
          </cell>
          <cell r="GA21">
            <v>25</v>
          </cell>
          <cell r="GB21">
            <v>25</v>
          </cell>
          <cell r="GC21">
            <v>25</v>
          </cell>
          <cell r="GD21">
            <v>25</v>
          </cell>
          <cell r="GE21">
            <v>25</v>
          </cell>
          <cell r="GF21">
            <v>25</v>
          </cell>
          <cell r="GG21">
            <v>25</v>
          </cell>
          <cell r="GH21">
            <v>25</v>
          </cell>
          <cell r="GI21">
            <v>25</v>
          </cell>
          <cell r="GJ21">
            <v>25</v>
          </cell>
          <cell r="GK21">
            <v>25</v>
          </cell>
          <cell r="GL21">
            <v>25</v>
          </cell>
          <cell r="GM21">
            <v>25</v>
          </cell>
          <cell r="GN21">
            <v>25</v>
          </cell>
          <cell r="GO21">
            <v>25</v>
          </cell>
          <cell r="GP21">
            <v>0</v>
          </cell>
          <cell r="GQ21">
            <v>0</v>
          </cell>
          <cell r="GR21">
            <v>0</v>
          </cell>
          <cell r="GS21">
            <v>0</v>
          </cell>
          <cell r="GW21">
            <v>1750</v>
          </cell>
          <cell r="GX21" t="e">
            <v>#DIV/0!</v>
          </cell>
          <cell r="GY21" t="e">
            <v>#DIV/0!</v>
          </cell>
          <cell r="GZ21" t="e">
            <v>#DIV/0!</v>
          </cell>
        </row>
        <row r="22">
          <cell r="A22">
            <v>1751</v>
          </cell>
          <cell r="B22">
            <v>7</v>
          </cell>
          <cell r="C22" t="str">
            <v>DEPCO @ EDDY</v>
          </cell>
          <cell r="D22">
            <v>9243</v>
          </cell>
          <cell r="E22" t="str">
            <v>R</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555</v>
          </cell>
          <cell r="BG22">
            <v>555</v>
          </cell>
          <cell r="BH22">
            <v>555</v>
          </cell>
          <cell r="BI22">
            <v>555</v>
          </cell>
          <cell r="BJ22">
            <v>555</v>
          </cell>
          <cell r="BK22">
            <v>555</v>
          </cell>
          <cell r="BL22">
            <v>0</v>
          </cell>
          <cell r="BM22">
            <v>0</v>
          </cell>
          <cell r="BN22">
            <v>0</v>
          </cell>
          <cell r="BO22">
            <v>0</v>
          </cell>
          <cell r="BP22">
            <v>0</v>
          </cell>
          <cell r="BQ22">
            <v>0</v>
          </cell>
          <cell r="BR22">
            <v>0</v>
          </cell>
          <cell r="BS22">
            <v>0</v>
          </cell>
          <cell r="BT22">
            <v>0</v>
          </cell>
          <cell r="BU22">
            <v>0</v>
          </cell>
          <cell r="BV22">
            <v>0</v>
          </cell>
          <cell r="BW22">
            <v>0</v>
          </cell>
          <cell r="BX22">
            <v>0</v>
          </cell>
          <cell r="BY22">
            <v>0</v>
          </cell>
          <cell r="BZ22">
            <v>0</v>
          </cell>
          <cell r="CA22">
            <v>0</v>
          </cell>
          <cell r="CB22">
            <v>0</v>
          </cell>
          <cell r="CC22">
            <v>0</v>
          </cell>
          <cell r="CD22">
            <v>575</v>
          </cell>
          <cell r="CE22">
            <v>575</v>
          </cell>
          <cell r="CF22">
            <v>0</v>
          </cell>
          <cell r="CG22">
            <v>0</v>
          </cell>
          <cell r="CH22">
            <v>0</v>
          </cell>
          <cell r="CI22">
            <v>0</v>
          </cell>
          <cell r="CJ22">
            <v>0</v>
          </cell>
          <cell r="CK22">
            <v>0</v>
          </cell>
          <cell r="CL22">
            <v>0</v>
          </cell>
          <cell r="CM22">
            <v>0</v>
          </cell>
          <cell r="CN22">
            <v>0</v>
          </cell>
          <cell r="CO22">
            <v>0</v>
          </cell>
          <cell r="CP22">
            <v>0</v>
          </cell>
          <cell r="CQ22">
            <v>0</v>
          </cell>
          <cell r="CR22">
            <v>0</v>
          </cell>
          <cell r="CS22">
            <v>0</v>
          </cell>
          <cell r="CT22">
            <v>0</v>
          </cell>
          <cell r="CU22">
            <v>0</v>
          </cell>
          <cell r="CV22">
            <v>0</v>
          </cell>
          <cell r="CW22">
            <v>0</v>
          </cell>
          <cell r="CX22">
            <v>0</v>
          </cell>
          <cell r="CY22">
            <v>0</v>
          </cell>
          <cell r="CZ22">
            <v>0</v>
          </cell>
          <cell r="DA22">
            <v>0</v>
          </cell>
          <cell r="DB22">
            <v>0</v>
          </cell>
          <cell r="DC22">
            <v>0</v>
          </cell>
          <cell r="DD22">
            <v>0</v>
          </cell>
          <cell r="DE22">
            <v>0</v>
          </cell>
          <cell r="DF22">
            <v>0</v>
          </cell>
          <cell r="DG22">
            <v>0</v>
          </cell>
          <cell r="DH22">
            <v>0</v>
          </cell>
          <cell r="DI22">
            <v>0</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cell r="EA22">
            <v>0</v>
          </cell>
          <cell r="EB22">
            <v>0</v>
          </cell>
          <cell r="EC22">
            <v>0</v>
          </cell>
          <cell r="ED22">
            <v>0</v>
          </cell>
          <cell r="EE22">
            <v>0</v>
          </cell>
          <cell r="EF22">
            <v>0</v>
          </cell>
          <cell r="EG22">
            <v>0</v>
          </cell>
          <cell r="EH22">
            <v>0</v>
          </cell>
          <cell r="EI22">
            <v>0</v>
          </cell>
          <cell r="EJ22">
            <v>0</v>
          </cell>
          <cell r="EK22">
            <v>0</v>
          </cell>
          <cell r="EL22">
            <v>0</v>
          </cell>
          <cell r="EM22">
            <v>0</v>
          </cell>
          <cell r="EN22">
            <v>0</v>
          </cell>
          <cell r="EO22">
            <v>0</v>
          </cell>
          <cell r="EP22">
            <v>0</v>
          </cell>
          <cell r="EQ22">
            <v>0</v>
          </cell>
          <cell r="ER22">
            <v>0</v>
          </cell>
          <cell r="ES22">
            <v>0</v>
          </cell>
          <cell r="ET22">
            <v>0</v>
          </cell>
          <cell r="EU22">
            <v>0</v>
          </cell>
          <cell r="EV22">
            <v>0</v>
          </cell>
          <cell r="EW22">
            <v>0</v>
          </cell>
          <cell r="EX22">
            <v>0</v>
          </cell>
          <cell r="EY22">
            <v>0</v>
          </cell>
          <cell r="EZ22">
            <v>0</v>
          </cell>
          <cell r="FA22">
            <v>0</v>
          </cell>
          <cell r="FB22">
            <v>0</v>
          </cell>
          <cell r="FC22">
            <v>0</v>
          </cell>
          <cell r="FD22">
            <v>0</v>
          </cell>
          <cell r="FE22">
            <v>0</v>
          </cell>
          <cell r="FF22">
            <v>0</v>
          </cell>
          <cell r="FG22">
            <v>0</v>
          </cell>
          <cell r="FH22">
            <v>0</v>
          </cell>
          <cell r="FI22">
            <v>0</v>
          </cell>
          <cell r="FJ22">
            <v>0</v>
          </cell>
          <cell r="FK22">
            <v>0</v>
          </cell>
          <cell r="FL22">
            <v>0</v>
          </cell>
          <cell r="FM22">
            <v>0</v>
          </cell>
          <cell r="FN22">
            <v>0</v>
          </cell>
          <cell r="FO22">
            <v>0</v>
          </cell>
          <cell r="FP22">
            <v>0</v>
          </cell>
          <cell r="FQ22">
            <v>0</v>
          </cell>
          <cell r="FR22">
            <v>0</v>
          </cell>
          <cell r="FS22">
            <v>0</v>
          </cell>
          <cell r="FT22">
            <v>0</v>
          </cell>
          <cell r="FU22">
            <v>0</v>
          </cell>
          <cell r="FV22">
            <v>0</v>
          </cell>
          <cell r="FW22">
            <v>0</v>
          </cell>
          <cell r="FX22">
            <v>0</v>
          </cell>
          <cell r="FY22">
            <v>0</v>
          </cell>
          <cell r="FZ22">
            <v>0</v>
          </cell>
          <cell r="GA22">
            <v>0</v>
          </cell>
          <cell r="GB22">
            <v>0</v>
          </cell>
          <cell r="GC22">
            <v>0</v>
          </cell>
          <cell r="GD22">
            <v>0</v>
          </cell>
          <cell r="GE22">
            <v>30</v>
          </cell>
          <cell r="GF22">
            <v>30</v>
          </cell>
          <cell r="GG22">
            <v>30</v>
          </cell>
          <cell r="GH22">
            <v>0</v>
          </cell>
          <cell r="GI22">
            <v>13</v>
          </cell>
          <cell r="GJ22">
            <v>13</v>
          </cell>
          <cell r="GK22">
            <v>13</v>
          </cell>
          <cell r="GL22">
            <v>30</v>
          </cell>
          <cell r="GM22">
            <v>30</v>
          </cell>
          <cell r="GN22">
            <v>30</v>
          </cell>
          <cell r="GO22">
            <v>30</v>
          </cell>
          <cell r="GP22">
            <v>30</v>
          </cell>
          <cell r="GQ22">
            <v>30</v>
          </cell>
          <cell r="GR22">
            <v>30</v>
          </cell>
          <cell r="GS22">
            <v>30</v>
          </cell>
          <cell r="GW22">
            <v>1751</v>
          </cell>
          <cell r="GX22" t="e">
            <v>#DIV/0!</v>
          </cell>
          <cell r="GY22" t="e">
            <v>#DIV/0!</v>
          </cell>
          <cell r="GZ22" t="e">
            <v>#DIV/0!</v>
          </cell>
        </row>
        <row r="23">
          <cell r="A23">
            <v>1753</v>
          </cell>
          <cell r="B23">
            <v>7</v>
          </cell>
          <cell r="C23" t="str">
            <v>MARATHON @ EDDY</v>
          </cell>
          <cell r="D23">
            <v>256000</v>
          </cell>
          <cell r="E23" t="str">
            <v>R</v>
          </cell>
          <cell r="F23">
            <v>252545</v>
          </cell>
          <cell r="G23">
            <v>251066</v>
          </cell>
          <cell r="H23">
            <v>251384</v>
          </cell>
          <cell r="I23">
            <v>250731</v>
          </cell>
          <cell r="J23">
            <v>242775</v>
          </cell>
          <cell r="K23">
            <v>242775</v>
          </cell>
          <cell r="L23">
            <v>249376</v>
          </cell>
          <cell r="M23">
            <v>249430</v>
          </cell>
          <cell r="N23">
            <v>249369</v>
          </cell>
          <cell r="O23">
            <v>239313</v>
          </cell>
          <cell r="P23">
            <v>240599</v>
          </cell>
          <cell r="Q23">
            <v>235503</v>
          </cell>
          <cell r="R23">
            <v>229839</v>
          </cell>
          <cell r="S23">
            <v>243317</v>
          </cell>
          <cell r="T23">
            <v>260059</v>
          </cell>
          <cell r="U23">
            <v>260028</v>
          </cell>
          <cell r="V23">
            <v>259649</v>
          </cell>
          <cell r="W23">
            <v>260083</v>
          </cell>
          <cell r="X23">
            <v>260083</v>
          </cell>
          <cell r="Y23">
            <v>260009</v>
          </cell>
          <cell r="Z23">
            <v>260065</v>
          </cell>
          <cell r="AA23">
            <v>260032</v>
          </cell>
          <cell r="AB23">
            <v>260081</v>
          </cell>
          <cell r="AC23">
            <v>260081</v>
          </cell>
          <cell r="AD23">
            <v>260084</v>
          </cell>
          <cell r="AE23">
            <v>260084</v>
          </cell>
          <cell r="AF23">
            <v>260146</v>
          </cell>
          <cell r="AG23">
            <v>258842</v>
          </cell>
          <cell r="AH23">
            <v>260080</v>
          </cell>
          <cell r="AI23">
            <v>226073</v>
          </cell>
          <cell r="AJ23">
            <v>266816</v>
          </cell>
          <cell r="AK23">
            <v>266802</v>
          </cell>
          <cell r="AL23">
            <v>263994</v>
          </cell>
          <cell r="AM23">
            <v>269253</v>
          </cell>
          <cell r="AN23">
            <v>276178</v>
          </cell>
          <cell r="AO23">
            <v>266796</v>
          </cell>
          <cell r="AP23">
            <v>267802</v>
          </cell>
          <cell r="AQ23">
            <v>267802</v>
          </cell>
          <cell r="AR23">
            <v>267801</v>
          </cell>
          <cell r="AS23">
            <v>266796</v>
          </cell>
          <cell r="AT23">
            <v>269479</v>
          </cell>
          <cell r="AU23">
            <v>267284</v>
          </cell>
          <cell r="AV23">
            <v>267287</v>
          </cell>
          <cell r="AW23">
            <v>267286</v>
          </cell>
          <cell r="AX23">
            <v>267671</v>
          </cell>
          <cell r="AY23">
            <v>259725</v>
          </cell>
          <cell r="AZ23">
            <v>259725</v>
          </cell>
          <cell r="BA23">
            <v>252281</v>
          </cell>
          <cell r="BB23">
            <v>259466</v>
          </cell>
          <cell r="BC23">
            <v>269496</v>
          </cell>
          <cell r="BD23">
            <v>260790</v>
          </cell>
          <cell r="BE23">
            <v>260790</v>
          </cell>
          <cell r="BF23">
            <v>260495</v>
          </cell>
          <cell r="BG23">
            <v>260495</v>
          </cell>
          <cell r="BH23">
            <v>260231</v>
          </cell>
          <cell r="BI23">
            <v>260241</v>
          </cell>
          <cell r="BJ23">
            <v>260233</v>
          </cell>
          <cell r="BK23">
            <v>260235</v>
          </cell>
          <cell r="BL23">
            <v>260782</v>
          </cell>
          <cell r="BM23">
            <v>260925</v>
          </cell>
          <cell r="BN23">
            <v>260925</v>
          </cell>
          <cell r="BO23">
            <v>260925</v>
          </cell>
          <cell r="BP23">
            <v>260696</v>
          </cell>
          <cell r="BQ23">
            <v>260661</v>
          </cell>
          <cell r="BR23">
            <v>260676</v>
          </cell>
          <cell r="BS23">
            <v>255598</v>
          </cell>
          <cell r="BT23">
            <v>252758</v>
          </cell>
          <cell r="BU23">
            <v>252758</v>
          </cell>
          <cell r="BV23">
            <v>252350</v>
          </cell>
          <cell r="BW23">
            <v>251995</v>
          </cell>
          <cell r="BX23">
            <v>252532</v>
          </cell>
          <cell r="BY23">
            <v>250773</v>
          </cell>
          <cell r="BZ23">
            <v>261923</v>
          </cell>
          <cell r="CA23">
            <v>255807</v>
          </cell>
          <cell r="CB23">
            <v>255807</v>
          </cell>
          <cell r="CC23">
            <v>263426</v>
          </cell>
          <cell r="CD23">
            <v>252819</v>
          </cell>
          <cell r="CE23">
            <v>252819</v>
          </cell>
          <cell r="CF23">
            <v>253384</v>
          </cell>
          <cell r="CG23">
            <v>272957</v>
          </cell>
          <cell r="CH23">
            <v>253278</v>
          </cell>
          <cell r="CI23">
            <v>253278</v>
          </cell>
          <cell r="CJ23">
            <v>253559</v>
          </cell>
          <cell r="CK23">
            <v>253405</v>
          </cell>
          <cell r="CL23">
            <v>253332</v>
          </cell>
          <cell r="CM23">
            <v>254567</v>
          </cell>
          <cell r="CN23">
            <v>253011</v>
          </cell>
          <cell r="CO23">
            <v>253268</v>
          </cell>
          <cell r="CP23">
            <v>253259</v>
          </cell>
          <cell r="CQ23">
            <v>252976</v>
          </cell>
          <cell r="CR23">
            <v>253039</v>
          </cell>
          <cell r="CS23">
            <v>250927</v>
          </cell>
          <cell r="CT23">
            <v>251377</v>
          </cell>
          <cell r="CU23">
            <v>253038</v>
          </cell>
          <cell r="CV23">
            <v>252976</v>
          </cell>
          <cell r="CW23">
            <v>253044</v>
          </cell>
          <cell r="CX23">
            <v>256873</v>
          </cell>
          <cell r="CY23">
            <v>257088</v>
          </cell>
          <cell r="CZ23">
            <v>256997</v>
          </cell>
          <cell r="DA23">
            <v>261600</v>
          </cell>
          <cell r="DB23">
            <v>262647</v>
          </cell>
          <cell r="DC23">
            <v>258319</v>
          </cell>
          <cell r="DD23">
            <v>258319</v>
          </cell>
          <cell r="DE23">
            <v>258311</v>
          </cell>
          <cell r="DF23">
            <v>257878</v>
          </cell>
          <cell r="DG23">
            <v>256000</v>
          </cell>
          <cell r="DH23">
            <v>267066</v>
          </cell>
          <cell r="DI23">
            <v>264994</v>
          </cell>
          <cell r="DJ23">
            <v>262006</v>
          </cell>
          <cell r="DK23">
            <v>262006</v>
          </cell>
          <cell r="DL23">
            <v>261977</v>
          </cell>
          <cell r="DM23">
            <v>261351</v>
          </cell>
          <cell r="DN23">
            <v>261836</v>
          </cell>
          <cell r="DO23">
            <v>261460</v>
          </cell>
          <cell r="DP23">
            <v>266892</v>
          </cell>
          <cell r="DQ23">
            <v>266892</v>
          </cell>
          <cell r="DR23">
            <v>266892</v>
          </cell>
          <cell r="DS23">
            <v>266892</v>
          </cell>
          <cell r="DT23">
            <v>259989</v>
          </cell>
          <cell r="DU23">
            <v>256060</v>
          </cell>
          <cell r="DV23">
            <v>260844</v>
          </cell>
          <cell r="DW23">
            <v>260848</v>
          </cell>
          <cell r="DX23">
            <v>258981</v>
          </cell>
          <cell r="DY23">
            <v>258981</v>
          </cell>
          <cell r="DZ23">
            <v>258981</v>
          </cell>
          <cell r="EA23">
            <v>256000</v>
          </cell>
          <cell r="EB23">
            <v>256000</v>
          </cell>
          <cell r="EC23">
            <v>256000</v>
          </cell>
          <cell r="ED23">
            <v>248886</v>
          </cell>
          <cell r="EE23">
            <v>239777</v>
          </cell>
          <cell r="EF23">
            <v>240000</v>
          </cell>
          <cell r="EG23">
            <v>239590</v>
          </cell>
          <cell r="EH23">
            <v>255130</v>
          </cell>
          <cell r="EI23">
            <v>255802</v>
          </cell>
          <cell r="EJ23">
            <v>255254</v>
          </cell>
          <cell r="EK23">
            <v>256000</v>
          </cell>
          <cell r="EL23">
            <v>210103</v>
          </cell>
          <cell r="EM23">
            <v>210103</v>
          </cell>
          <cell r="EN23">
            <v>210103</v>
          </cell>
          <cell r="EO23">
            <v>255289</v>
          </cell>
          <cell r="EP23">
            <v>253566</v>
          </cell>
          <cell r="EQ23">
            <v>255308</v>
          </cell>
          <cell r="ER23">
            <v>208100</v>
          </cell>
          <cell r="ES23">
            <v>256000</v>
          </cell>
          <cell r="ET23">
            <v>256000</v>
          </cell>
          <cell r="EU23">
            <v>254410</v>
          </cell>
          <cell r="EV23">
            <v>254494</v>
          </cell>
          <cell r="EW23">
            <v>247080</v>
          </cell>
          <cell r="EX23">
            <v>247427</v>
          </cell>
          <cell r="EY23">
            <v>250006</v>
          </cell>
          <cell r="EZ23">
            <v>246096</v>
          </cell>
          <cell r="FA23">
            <v>246096</v>
          </cell>
          <cell r="FB23">
            <v>245999</v>
          </cell>
          <cell r="FC23">
            <v>245987</v>
          </cell>
          <cell r="FD23">
            <v>247460</v>
          </cell>
          <cell r="FE23">
            <v>247359</v>
          </cell>
          <cell r="FF23">
            <v>247148</v>
          </cell>
          <cell r="FG23">
            <v>256000</v>
          </cell>
          <cell r="FH23">
            <v>256000</v>
          </cell>
          <cell r="FI23">
            <v>256000</v>
          </cell>
          <cell r="FJ23">
            <v>254973</v>
          </cell>
          <cell r="FK23">
            <v>245982</v>
          </cell>
          <cell r="FL23">
            <v>245177</v>
          </cell>
          <cell r="FM23">
            <v>252904</v>
          </cell>
          <cell r="FN23">
            <v>250229</v>
          </cell>
          <cell r="FO23">
            <v>239941</v>
          </cell>
          <cell r="FP23">
            <v>240467</v>
          </cell>
          <cell r="FQ23">
            <v>241641</v>
          </cell>
          <cell r="FR23">
            <v>240718</v>
          </cell>
          <cell r="FS23">
            <v>245496</v>
          </cell>
          <cell r="FT23">
            <v>237881</v>
          </cell>
          <cell r="FU23">
            <v>237881</v>
          </cell>
          <cell r="FV23">
            <v>237881</v>
          </cell>
          <cell r="FW23">
            <v>237675</v>
          </cell>
          <cell r="FX23">
            <v>237675</v>
          </cell>
          <cell r="FY23">
            <v>240530</v>
          </cell>
          <cell r="FZ23">
            <v>238717</v>
          </cell>
          <cell r="GA23">
            <v>236141</v>
          </cell>
          <cell r="GB23">
            <v>236066</v>
          </cell>
          <cell r="GC23">
            <v>236067</v>
          </cell>
          <cell r="GD23">
            <v>236729</v>
          </cell>
          <cell r="GE23">
            <v>237082</v>
          </cell>
          <cell r="GF23">
            <v>234974</v>
          </cell>
          <cell r="GG23">
            <v>222805</v>
          </cell>
          <cell r="GH23">
            <v>233096</v>
          </cell>
          <cell r="GI23">
            <v>233647</v>
          </cell>
          <cell r="GJ23">
            <v>233647</v>
          </cell>
          <cell r="GK23">
            <v>236867</v>
          </cell>
          <cell r="GL23">
            <v>225236</v>
          </cell>
          <cell r="GM23">
            <v>222131</v>
          </cell>
          <cell r="GN23">
            <v>221843</v>
          </cell>
          <cell r="GO23">
            <v>149702</v>
          </cell>
          <cell r="GP23">
            <v>220307</v>
          </cell>
          <cell r="GQ23">
            <v>220307</v>
          </cell>
          <cell r="GR23">
            <v>220307</v>
          </cell>
          <cell r="GS23">
            <v>219399</v>
          </cell>
          <cell r="GW23">
            <v>1753</v>
          </cell>
          <cell r="GX23" t="e">
            <v>#DIV/0!</v>
          </cell>
          <cell r="GY23" t="e">
            <v>#DIV/0!</v>
          </cell>
          <cell r="GZ23" t="e">
            <v>#DIV/0!</v>
          </cell>
        </row>
        <row r="24">
          <cell r="A24">
            <v>1759</v>
          </cell>
          <cell r="B24">
            <v>9</v>
          </cell>
          <cell r="C24" t="str">
            <v>AGAVE @ LEA</v>
          </cell>
          <cell r="D24">
            <v>36070</v>
          </cell>
          <cell r="E24" t="str">
            <v>R</v>
          </cell>
          <cell r="F24">
            <v>17184</v>
          </cell>
          <cell r="G24">
            <v>17184</v>
          </cell>
          <cell r="H24">
            <v>16176</v>
          </cell>
          <cell r="I24">
            <v>23236</v>
          </cell>
          <cell r="J24">
            <v>23236</v>
          </cell>
          <cell r="K24">
            <v>23236</v>
          </cell>
          <cell r="L24">
            <v>21219</v>
          </cell>
          <cell r="M24">
            <v>21219</v>
          </cell>
          <cell r="N24">
            <v>21219</v>
          </cell>
          <cell r="O24">
            <v>21219</v>
          </cell>
          <cell r="P24">
            <v>21219</v>
          </cell>
          <cell r="Q24">
            <v>21219</v>
          </cell>
          <cell r="R24">
            <v>21219</v>
          </cell>
          <cell r="S24">
            <v>21219</v>
          </cell>
          <cell r="T24">
            <v>19295</v>
          </cell>
          <cell r="U24">
            <v>19295</v>
          </cell>
          <cell r="V24">
            <v>19295</v>
          </cell>
          <cell r="W24">
            <v>19295</v>
          </cell>
          <cell r="X24">
            <v>19295</v>
          </cell>
          <cell r="Y24">
            <v>19295</v>
          </cell>
          <cell r="Z24">
            <v>19295</v>
          </cell>
          <cell r="AA24">
            <v>19295</v>
          </cell>
          <cell r="AB24">
            <v>19295</v>
          </cell>
          <cell r="AC24">
            <v>21124</v>
          </cell>
          <cell r="AD24">
            <v>21124</v>
          </cell>
          <cell r="AE24">
            <v>21124</v>
          </cell>
          <cell r="AF24">
            <v>21124</v>
          </cell>
          <cell r="AG24">
            <v>21124</v>
          </cell>
          <cell r="AH24">
            <v>21124</v>
          </cell>
          <cell r="AI24">
            <v>21124</v>
          </cell>
          <cell r="AJ24">
            <v>21124</v>
          </cell>
          <cell r="AK24">
            <v>20115</v>
          </cell>
          <cell r="AL24">
            <v>20115</v>
          </cell>
          <cell r="AM24">
            <v>20115</v>
          </cell>
          <cell r="AN24">
            <v>20115</v>
          </cell>
          <cell r="AO24">
            <v>20115</v>
          </cell>
          <cell r="AP24">
            <v>20115</v>
          </cell>
          <cell r="AQ24">
            <v>20115</v>
          </cell>
          <cell r="AR24">
            <v>20115</v>
          </cell>
          <cell r="AS24">
            <v>20115</v>
          </cell>
          <cell r="AT24">
            <v>20115</v>
          </cell>
          <cell r="AU24">
            <v>20115</v>
          </cell>
          <cell r="AV24">
            <v>20115</v>
          </cell>
          <cell r="AW24">
            <v>20115</v>
          </cell>
          <cell r="AX24">
            <v>20115</v>
          </cell>
          <cell r="AY24">
            <v>20096</v>
          </cell>
          <cell r="AZ24">
            <v>20096</v>
          </cell>
          <cell r="BA24">
            <v>20096</v>
          </cell>
          <cell r="BB24">
            <v>20096</v>
          </cell>
          <cell r="BC24">
            <v>21105</v>
          </cell>
          <cell r="BD24">
            <v>21105</v>
          </cell>
          <cell r="BE24">
            <v>22114</v>
          </cell>
          <cell r="BF24">
            <v>22114</v>
          </cell>
          <cell r="BG24">
            <v>22114</v>
          </cell>
          <cell r="BH24">
            <v>22114</v>
          </cell>
          <cell r="BI24">
            <v>20096</v>
          </cell>
          <cell r="BJ24">
            <v>20096</v>
          </cell>
          <cell r="BK24">
            <v>18079</v>
          </cell>
          <cell r="BL24">
            <v>21105</v>
          </cell>
          <cell r="BM24">
            <v>19088</v>
          </cell>
          <cell r="BN24">
            <v>19088</v>
          </cell>
          <cell r="BO24">
            <v>19088</v>
          </cell>
          <cell r="BP24">
            <v>19088</v>
          </cell>
          <cell r="BQ24">
            <v>19088</v>
          </cell>
          <cell r="BR24">
            <v>19088</v>
          </cell>
          <cell r="BS24">
            <v>19088</v>
          </cell>
          <cell r="BT24">
            <v>27493</v>
          </cell>
          <cell r="BU24">
            <v>27493</v>
          </cell>
          <cell r="BV24">
            <v>27493</v>
          </cell>
          <cell r="BW24">
            <v>22318</v>
          </cell>
          <cell r="BX24">
            <v>28067</v>
          </cell>
          <cell r="BY24">
            <v>28067</v>
          </cell>
          <cell r="BZ24">
            <v>25041</v>
          </cell>
          <cell r="CA24">
            <v>23117</v>
          </cell>
          <cell r="CB24">
            <v>23117</v>
          </cell>
          <cell r="CC24">
            <v>25526</v>
          </cell>
          <cell r="CD24">
            <v>25526</v>
          </cell>
          <cell r="CE24">
            <v>25526</v>
          </cell>
          <cell r="CF24">
            <v>25526</v>
          </cell>
          <cell r="CG24">
            <v>19474</v>
          </cell>
          <cell r="CH24">
            <v>19474</v>
          </cell>
          <cell r="CI24">
            <v>19474</v>
          </cell>
          <cell r="CJ24">
            <v>19474</v>
          </cell>
          <cell r="CK24">
            <v>19474</v>
          </cell>
          <cell r="CL24">
            <v>19474</v>
          </cell>
          <cell r="CM24">
            <v>19474</v>
          </cell>
          <cell r="CN24">
            <v>19474</v>
          </cell>
          <cell r="CO24">
            <v>11405</v>
          </cell>
          <cell r="CP24">
            <v>11405</v>
          </cell>
          <cell r="CQ24">
            <v>11405</v>
          </cell>
          <cell r="CR24">
            <v>16448</v>
          </cell>
          <cell r="CS24">
            <v>16448</v>
          </cell>
          <cell r="CT24">
            <v>16448</v>
          </cell>
          <cell r="CU24">
            <v>15440</v>
          </cell>
          <cell r="CV24">
            <v>21492</v>
          </cell>
          <cell r="CW24">
            <v>21492</v>
          </cell>
          <cell r="CX24">
            <v>21459</v>
          </cell>
          <cell r="CY24">
            <v>22467</v>
          </cell>
          <cell r="CZ24">
            <v>21523</v>
          </cell>
          <cell r="DA24">
            <v>19484</v>
          </cell>
          <cell r="DB24">
            <v>21501</v>
          </cell>
          <cell r="DC24">
            <v>21459</v>
          </cell>
          <cell r="DD24">
            <v>21459</v>
          </cell>
          <cell r="DE24">
            <v>21459</v>
          </cell>
          <cell r="DF24">
            <v>21459</v>
          </cell>
          <cell r="DG24">
            <v>21459</v>
          </cell>
          <cell r="DH24">
            <v>20045</v>
          </cell>
          <cell r="DI24">
            <v>20045</v>
          </cell>
          <cell r="DJ24">
            <v>20045</v>
          </cell>
          <cell r="DK24">
            <v>20045</v>
          </cell>
          <cell r="DL24">
            <v>20045</v>
          </cell>
          <cell r="DM24">
            <v>17051</v>
          </cell>
          <cell r="DN24">
            <v>13993</v>
          </cell>
          <cell r="DO24">
            <v>17051</v>
          </cell>
          <cell r="DP24">
            <v>17051</v>
          </cell>
          <cell r="DQ24">
            <v>17051</v>
          </cell>
          <cell r="DR24">
            <v>17051</v>
          </cell>
          <cell r="DS24">
            <v>17051</v>
          </cell>
          <cell r="DT24">
            <v>16032</v>
          </cell>
          <cell r="DU24">
            <v>18070</v>
          </cell>
          <cell r="DV24">
            <v>18070</v>
          </cell>
          <cell r="DW24">
            <v>18070</v>
          </cell>
          <cell r="DX24">
            <v>18593</v>
          </cell>
          <cell r="DY24">
            <v>18593</v>
          </cell>
          <cell r="DZ24">
            <v>18593</v>
          </cell>
          <cell r="EA24">
            <v>16186</v>
          </cell>
          <cell r="EB24">
            <v>18203</v>
          </cell>
          <cell r="EC24">
            <v>20285</v>
          </cell>
          <cell r="ED24">
            <v>18203</v>
          </cell>
          <cell r="EE24">
            <v>20220</v>
          </cell>
          <cell r="EF24">
            <v>20220</v>
          </cell>
          <cell r="EG24">
            <v>20220</v>
          </cell>
          <cell r="EH24">
            <v>20221</v>
          </cell>
          <cell r="EI24">
            <v>17195</v>
          </cell>
          <cell r="EJ24">
            <v>18708</v>
          </cell>
          <cell r="EK24">
            <v>18708</v>
          </cell>
          <cell r="EL24">
            <v>18724</v>
          </cell>
          <cell r="EM24">
            <v>18724</v>
          </cell>
          <cell r="EN24">
            <v>18724</v>
          </cell>
          <cell r="EO24">
            <v>20410</v>
          </cell>
          <cell r="EP24">
            <v>20410</v>
          </cell>
          <cell r="EQ24">
            <v>18372</v>
          </cell>
          <cell r="ER24">
            <v>18372</v>
          </cell>
          <cell r="ES24">
            <v>18472</v>
          </cell>
          <cell r="ET24">
            <v>18472</v>
          </cell>
          <cell r="EU24">
            <v>17872</v>
          </cell>
          <cell r="EV24">
            <v>19797</v>
          </cell>
          <cell r="EW24">
            <v>15255</v>
          </cell>
          <cell r="EX24">
            <v>15255</v>
          </cell>
          <cell r="EY24">
            <v>25039</v>
          </cell>
          <cell r="EZ24">
            <v>25039</v>
          </cell>
          <cell r="FA24">
            <v>25039</v>
          </cell>
          <cell r="FB24">
            <v>25039</v>
          </cell>
          <cell r="FC24">
            <v>16884</v>
          </cell>
          <cell r="FD24">
            <v>16884</v>
          </cell>
          <cell r="FE24">
            <v>16884</v>
          </cell>
          <cell r="FF24">
            <v>17100</v>
          </cell>
          <cell r="FG24">
            <v>16884</v>
          </cell>
          <cell r="FH24">
            <v>16884</v>
          </cell>
          <cell r="FI24">
            <v>16884</v>
          </cell>
          <cell r="FJ24">
            <v>16884</v>
          </cell>
          <cell r="FK24">
            <v>17114</v>
          </cell>
          <cell r="FL24">
            <v>17114</v>
          </cell>
          <cell r="FM24">
            <v>16916</v>
          </cell>
          <cell r="FN24">
            <v>16916</v>
          </cell>
          <cell r="FO24">
            <v>15023</v>
          </cell>
          <cell r="FP24">
            <v>15023</v>
          </cell>
          <cell r="FQ24">
            <v>15023</v>
          </cell>
          <cell r="FR24">
            <v>9923</v>
          </cell>
          <cell r="FS24">
            <v>20120</v>
          </cell>
          <cell r="FT24">
            <v>20120</v>
          </cell>
          <cell r="FU24">
            <v>20120</v>
          </cell>
          <cell r="FV24">
            <v>20120</v>
          </cell>
          <cell r="FW24">
            <v>20120</v>
          </cell>
          <cell r="FX24">
            <v>20120</v>
          </cell>
          <cell r="FY24">
            <v>20120</v>
          </cell>
          <cell r="FZ24">
            <v>20120</v>
          </cell>
          <cell r="GA24">
            <v>20013</v>
          </cell>
          <cell r="GB24">
            <v>20013</v>
          </cell>
          <cell r="GC24">
            <v>20013</v>
          </cell>
          <cell r="GD24">
            <v>20013</v>
          </cell>
          <cell r="GE24">
            <v>20013</v>
          </cell>
          <cell r="GF24">
            <v>20013</v>
          </cell>
          <cell r="GG24">
            <v>20013</v>
          </cell>
          <cell r="GH24">
            <v>20013</v>
          </cell>
          <cell r="GI24">
            <v>20013</v>
          </cell>
          <cell r="GJ24">
            <v>20013</v>
          </cell>
          <cell r="GK24">
            <v>20013</v>
          </cell>
          <cell r="GL24">
            <v>20013</v>
          </cell>
          <cell r="GM24">
            <v>20013</v>
          </cell>
          <cell r="GN24">
            <v>20013</v>
          </cell>
          <cell r="GO24">
            <v>20013</v>
          </cell>
          <cell r="GP24">
            <v>20013</v>
          </cell>
          <cell r="GQ24">
            <v>20013</v>
          </cell>
          <cell r="GR24">
            <v>20013</v>
          </cell>
          <cell r="GS24">
            <v>20013</v>
          </cell>
          <cell r="GW24">
            <v>1759</v>
          </cell>
          <cell r="GX24" t="e">
            <v>#DIV/0!</v>
          </cell>
          <cell r="GY24" t="e">
            <v>#DIV/0!</v>
          </cell>
          <cell r="GZ24" t="e">
            <v>#DIV/0!</v>
          </cell>
        </row>
        <row r="25">
          <cell r="A25">
            <v>1790</v>
          </cell>
          <cell r="B25">
            <v>7</v>
          </cell>
          <cell r="C25" t="str">
            <v>MARATHON @ EDDY</v>
          </cell>
          <cell r="D25">
            <v>9285</v>
          </cell>
          <cell r="E25" t="str">
            <v>D</v>
          </cell>
          <cell r="F25">
            <v>1500</v>
          </cell>
          <cell r="G25">
            <v>1500</v>
          </cell>
          <cell r="H25">
            <v>1500</v>
          </cell>
          <cell r="I25">
            <v>1500</v>
          </cell>
          <cell r="J25">
            <v>1500</v>
          </cell>
          <cell r="K25">
            <v>1500</v>
          </cell>
          <cell r="L25">
            <v>1500</v>
          </cell>
          <cell r="M25">
            <v>1500</v>
          </cell>
          <cell r="N25">
            <v>1500</v>
          </cell>
          <cell r="O25">
            <v>1500</v>
          </cell>
          <cell r="P25">
            <v>1500</v>
          </cell>
          <cell r="Q25">
            <v>1500</v>
          </cell>
          <cell r="R25">
            <v>1500</v>
          </cell>
          <cell r="S25">
            <v>1500</v>
          </cell>
          <cell r="T25">
            <v>1500</v>
          </cell>
          <cell r="U25">
            <v>1500</v>
          </cell>
          <cell r="V25">
            <v>1500</v>
          </cell>
          <cell r="W25">
            <v>1500</v>
          </cell>
          <cell r="X25">
            <v>1500</v>
          </cell>
          <cell r="Y25">
            <v>1500</v>
          </cell>
          <cell r="Z25">
            <v>1500</v>
          </cell>
          <cell r="AA25">
            <v>1500</v>
          </cell>
          <cell r="AB25">
            <v>1500</v>
          </cell>
          <cell r="AC25">
            <v>1500</v>
          </cell>
          <cell r="AD25">
            <v>1500</v>
          </cell>
          <cell r="AE25">
            <v>1500</v>
          </cell>
          <cell r="AF25">
            <v>1500</v>
          </cell>
          <cell r="AG25">
            <v>1500</v>
          </cell>
          <cell r="AH25">
            <v>1500</v>
          </cell>
          <cell r="AI25">
            <v>1500</v>
          </cell>
          <cell r="AJ25">
            <v>1500</v>
          </cell>
          <cell r="AK25">
            <v>1500</v>
          </cell>
          <cell r="AL25">
            <v>1500</v>
          </cell>
          <cell r="AM25">
            <v>1500</v>
          </cell>
          <cell r="AN25">
            <v>1500</v>
          </cell>
          <cell r="AO25">
            <v>1500</v>
          </cell>
          <cell r="AP25">
            <v>1500</v>
          </cell>
          <cell r="AQ25">
            <v>1500</v>
          </cell>
          <cell r="AR25">
            <v>1500</v>
          </cell>
          <cell r="AS25">
            <v>1500</v>
          </cell>
          <cell r="AT25">
            <v>1500</v>
          </cell>
          <cell r="AU25">
            <v>2000</v>
          </cell>
          <cell r="AV25">
            <v>2000</v>
          </cell>
          <cell r="AW25">
            <v>2000</v>
          </cell>
          <cell r="AX25">
            <v>2000</v>
          </cell>
          <cell r="AY25">
            <v>2000</v>
          </cell>
          <cell r="AZ25">
            <v>2000</v>
          </cell>
          <cell r="BA25">
            <v>2000</v>
          </cell>
          <cell r="BB25">
            <v>2000</v>
          </cell>
          <cell r="BC25">
            <v>2000</v>
          </cell>
          <cell r="BD25">
            <v>2000</v>
          </cell>
          <cell r="BE25">
            <v>2000</v>
          </cell>
          <cell r="BF25">
            <v>2000</v>
          </cell>
          <cell r="BG25">
            <v>2000</v>
          </cell>
          <cell r="BH25">
            <v>2000</v>
          </cell>
          <cell r="BI25">
            <v>2000</v>
          </cell>
          <cell r="BJ25">
            <v>2000</v>
          </cell>
          <cell r="BK25">
            <v>2000</v>
          </cell>
          <cell r="BL25">
            <v>2000</v>
          </cell>
          <cell r="BM25">
            <v>2000</v>
          </cell>
          <cell r="BN25">
            <v>2000</v>
          </cell>
          <cell r="BO25">
            <v>2000</v>
          </cell>
          <cell r="BP25">
            <v>2000</v>
          </cell>
          <cell r="BQ25">
            <v>2000</v>
          </cell>
          <cell r="BR25">
            <v>2000</v>
          </cell>
          <cell r="BS25">
            <v>2000</v>
          </cell>
          <cell r="BT25">
            <v>2000</v>
          </cell>
          <cell r="BU25">
            <v>2000</v>
          </cell>
          <cell r="BV25">
            <v>2000</v>
          </cell>
          <cell r="BW25">
            <v>1922</v>
          </cell>
          <cell r="BX25">
            <v>2000</v>
          </cell>
          <cell r="BY25">
            <v>2000</v>
          </cell>
          <cell r="BZ25">
            <v>2000</v>
          </cell>
          <cell r="CA25">
            <v>2000</v>
          </cell>
          <cell r="CB25">
            <v>2000</v>
          </cell>
          <cell r="CC25">
            <v>2000</v>
          </cell>
          <cell r="CD25">
            <v>2000</v>
          </cell>
          <cell r="CE25">
            <v>2000</v>
          </cell>
          <cell r="CF25">
            <v>2000</v>
          </cell>
          <cell r="CG25">
            <v>2000</v>
          </cell>
          <cell r="CH25">
            <v>2000</v>
          </cell>
          <cell r="CI25">
            <v>2000</v>
          </cell>
          <cell r="CJ25">
            <v>2000</v>
          </cell>
          <cell r="CK25">
            <v>2000</v>
          </cell>
          <cell r="CL25">
            <v>2000</v>
          </cell>
          <cell r="CM25">
            <v>2000</v>
          </cell>
          <cell r="CN25">
            <v>2000</v>
          </cell>
          <cell r="CO25">
            <v>2000</v>
          </cell>
          <cell r="CP25">
            <v>2000</v>
          </cell>
          <cell r="CQ25">
            <v>2000</v>
          </cell>
          <cell r="CR25">
            <v>2000</v>
          </cell>
          <cell r="CS25">
            <v>2000</v>
          </cell>
          <cell r="CT25">
            <v>2000</v>
          </cell>
          <cell r="CU25">
            <v>2000</v>
          </cell>
          <cell r="CV25">
            <v>2000</v>
          </cell>
          <cell r="CW25">
            <v>2000</v>
          </cell>
          <cell r="CX25">
            <v>2000</v>
          </cell>
          <cell r="CY25">
            <v>2000</v>
          </cell>
          <cell r="CZ25">
            <v>2000</v>
          </cell>
          <cell r="DA25">
            <v>2000</v>
          </cell>
          <cell r="DB25">
            <v>2000</v>
          </cell>
          <cell r="DC25">
            <v>2000</v>
          </cell>
          <cell r="DD25">
            <v>2000</v>
          </cell>
          <cell r="DE25">
            <v>2000</v>
          </cell>
          <cell r="DF25">
            <v>2000</v>
          </cell>
          <cell r="DG25">
            <v>2000</v>
          </cell>
          <cell r="DH25">
            <v>2000</v>
          </cell>
          <cell r="DI25">
            <v>2000</v>
          </cell>
          <cell r="DJ25">
            <v>2000</v>
          </cell>
          <cell r="DK25">
            <v>2000</v>
          </cell>
          <cell r="DL25">
            <v>2000</v>
          </cell>
          <cell r="DM25">
            <v>2000</v>
          </cell>
          <cell r="DN25">
            <v>2000</v>
          </cell>
          <cell r="DO25">
            <v>2000</v>
          </cell>
          <cell r="DP25">
            <v>2000</v>
          </cell>
          <cell r="DQ25">
            <v>2000</v>
          </cell>
          <cell r="DR25">
            <v>2000</v>
          </cell>
          <cell r="DS25">
            <v>2000</v>
          </cell>
          <cell r="DT25">
            <v>2000</v>
          </cell>
          <cell r="DU25">
            <v>2000</v>
          </cell>
          <cell r="DV25">
            <v>2000</v>
          </cell>
          <cell r="DW25">
            <v>2000</v>
          </cell>
          <cell r="DX25">
            <v>2000</v>
          </cell>
          <cell r="DY25">
            <v>2000</v>
          </cell>
          <cell r="DZ25">
            <v>2000</v>
          </cell>
          <cell r="EA25">
            <v>2000</v>
          </cell>
          <cell r="EB25">
            <v>2000</v>
          </cell>
          <cell r="EC25">
            <v>2797</v>
          </cell>
          <cell r="ED25">
            <v>2000</v>
          </cell>
          <cell r="EE25">
            <v>2000</v>
          </cell>
          <cell r="EF25">
            <v>2000</v>
          </cell>
          <cell r="EG25">
            <v>2000</v>
          </cell>
          <cell r="EH25">
            <v>2000</v>
          </cell>
          <cell r="EI25">
            <v>2000</v>
          </cell>
          <cell r="EJ25">
            <v>1781</v>
          </cell>
          <cell r="EK25">
            <v>1781</v>
          </cell>
          <cell r="EL25">
            <v>1781</v>
          </cell>
          <cell r="EM25">
            <v>1781</v>
          </cell>
          <cell r="EN25">
            <v>1781</v>
          </cell>
          <cell r="EO25">
            <v>1803</v>
          </cell>
          <cell r="EP25">
            <v>1804</v>
          </cell>
          <cell r="EQ25">
            <v>1804</v>
          </cell>
          <cell r="ER25">
            <v>1585</v>
          </cell>
          <cell r="ES25">
            <v>1804</v>
          </cell>
          <cell r="ET25">
            <v>1804</v>
          </cell>
          <cell r="EU25">
            <v>1804</v>
          </cell>
          <cell r="EV25">
            <v>1804</v>
          </cell>
          <cell r="EW25">
            <v>1804</v>
          </cell>
          <cell r="EX25">
            <v>1804</v>
          </cell>
          <cell r="EY25">
            <v>1960</v>
          </cell>
          <cell r="EZ25">
            <v>1960</v>
          </cell>
          <cell r="FA25">
            <v>1960</v>
          </cell>
          <cell r="FB25">
            <v>1960</v>
          </cell>
          <cell r="FC25">
            <v>2002</v>
          </cell>
          <cell r="FD25">
            <v>2000</v>
          </cell>
          <cell r="FE25">
            <v>2016</v>
          </cell>
          <cell r="FF25">
            <v>1788</v>
          </cell>
          <cell r="FG25">
            <v>1788</v>
          </cell>
          <cell r="FH25">
            <v>1788</v>
          </cell>
          <cell r="FI25">
            <v>1788</v>
          </cell>
          <cell r="FJ25">
            <v>1788</v>
          </cell>
          <cell r="FK25">
            <v>1788</v>
          </cell>
          <cell r="FL25">
            <v>1803</v>
          </cell>
          <cell r="FM25">
            <v>1933</v>
          </cell>
          <cell r="FN25">
            <v>2031</v>
          </cell>
          <cell r="FO25">
            <v>2178</v>
          </cell>
          <cell r="FP25">
            <v>2178</v>
          </cell>
          <cell r="FQ25">
            <v>2197</v>
          </cell>
          <cell r="FR25">
            <v>2277</v>
          </cell>
          <cell r="FS25">
            <v>2269</v>
          </cell>
          <cell r="FT25">
            <v>2463</v>
          </cell>
          <cell r="FU25">
            <v>2372</v>
          </cell>
          <cell r="FV25">
            <v>2288</v>
          </cell>
          <cell r="FW25">
            <v>2000</v>
          </cell>
          <cell r="FX25">
            <v>2000</v>
          </cell>
          <cell r="FY25">
            <v>2000</v>
          </cell>
          <cell r="FZ25">
            <v>2000</v>
          </cell>
          <cell r="GA25">
            <v>2069</v>
          </cell>
          <cell r="GB25">
            <v>2000</v>
          </cell>
          <cell r="GC25">
            <v>2001</v>
          </cell>
          <cell r="GD25">
            <v>2011</v>
          </cell>
          <cell r="GE25">
            <v>2000</v>
          </cell>
          <cell r="GF25">
            <v>2000</v>
          </cell>
          <cell r="GG25">
            <v>2000</v>
          </cell>
          <cell r="GH25">
            <v>2000</v>
          </cell>
          <cell r="GI25">
            <v>2015</v>
          </cell>
          <cell r="GJ25">
            <v>2279</v>
          </cell>
          <cell r="GK25">
            <v>2015</v>
          </cell>
          <cell r="GL25">
            <v>1935</v>
          </cell>
          <cell r="GM25">
            <v>2000</v>
          </cell>
          <cell r="GN25">
            <v>2000</v>
          </cell>
          <cell r="GO25">
            <v>2000</v>
          </cell>
          <cell r="GP25">
            <v>2000</v>
          </cell>
          <cell r="GQ25">
            <v>2000</v>
          </cell>
          <cell r="GR25">
            <v>2000</v>
          </cell>
          <cell r="GS25">
            <v>1991</v>
          </cell>
          <cell r="GW25">
            <v>1790</v>
          </cell>
          <cell r="GX25" t="e">
            <v>#DIV/0!</v>
          </cell>
          <cell r="GY25" t="e">
            <v>#DIV/0!</v>
          </cell>
          <cell r="GZ25" t="e">
            <v>#DIV/0!</v>
          </cell>
        </row>
        <row r="26">
          <cell r="A26">
            <v>1791</v>
          </cell>
          <cell r="B26">
            <v>7</v>
          </cell>
          <cell r="C26" t="str">
            <v>PHILLIPS @ EDDY</v>
          </cell>
          <cell r="D26">
            <v>9255</v>
          </cell>
          <cell r="E26" t="str">
            <v>D</v>
          </cell>
          <cell r="F26">
            <v>309</v>
          </cell>
          <cell r="G26">
            <v>309</v>
          </cell>
          <cell r="H26">
            <v>309</v>
          </cell>
          <cell r="I26">
            <v>309</v>
          </cell>
          <cell r="J26">
            <v>309</v>
          </cell>
          <cell r="K26">
            <v>309</v>
          </cell>
          <cell r="L26">
            <v>309</v>
          </cell>
          <cell r="M26">
            <v>309</v>
          </cell>
          <cell r="N26">
            <v>309</v>
          </cell>
          <cell r="O26">
            <v>309</v>
          </cell>
          <cell r="P26">
            <v>309</v>
          </cell>
          <cell r="Q26">
            <v>309</v>
          </cell>
          <cell r="R26">
            <v>309</v>
          </cell>
          <cell r="S26">
            <v>309</v>
          </cell>
          <cell r="T26">
            <v>319</v>
          </cell>
          <cell r="U26">
            <v>319</v>
          </cell>
          <cell r="V26">
            <v>319</v>
          </cell>
          <cell r="W26">
            <v>319</v>
          </cell>
          <cell r="X26">
            <v>319</v>
          </cell>
          <cell r="Y26">
            <v>319</v>
          </cell>
          <cell r="Z26">
            <v>319</v>
          </cell>
          <cell r="AA26">
            <v>319</v>
          </cell>
          <cell r="AB26">
            <v>319</v>
          </cell>
          <cell r="AC26">
            <v>319</v>
          </cell>
          <cell r="AD26">
            <v>319</v>
          </cell>
          <cell r="AE26">
            <v>319</v>
          </cell>
          <cell r="AF26">
            <v>319</v>
          </cell>
          <cell r="AG26">
            <v>319</v>
          </cell>
          <cell r="AH26">
            <v>319</v>
          </cell>
          <cell r="AI26">
            <v>268</v>
          </cell>
          <cell r="AJ26">
            <v>366</v>
          </cell>
          <cell r="AK26">
            <v>366</v>
          </cell>
          <cell r="AL26">
            <v>366</v>
          </cell>
          <cell r="AM26">
            <v>366</v>
          </cell>
          <cell r="AN26">
            <v>366</v>
          </cell>
          <cell r="AO26">
            <v>366</v>
          </cell>
          <cell r="AP26">
            <v>366</v>
          </cell>
          <cell r="AQ26">
            <v>366</v>
          </cell>
          <cell r="AR26">
            <v>366</v>
          </cell>
          <cell r="AS26">
            <v>366</v>
          </cell>
          <cell r="AT26">
            <v>366</v>
          </cell>
          <cell r="AU26">
            <v>366</v>
          </cell>
          <cell r="AV26">
            <v>366</v>
          </cell>
          <cell r="AW26">
            <v>366</v>
          </cell>
          <cell r="AX26">
            <v>366</v>
          </cell>
          <cell r="AY26">
            <v>245</v>
          </cell>
          <cell r="AZ26">
            <v>245</v>
          </cell>
          <cell r="BA26">
            <v>245</v>
          </cell>
          <cell r="BB26">
            <v>245</v>
          </cell>
          <cell r="BC26">
            <v>392</v>
          </cell>
          <cell r="BD26">
            <v>392</v>
          </cell>
          <cell r="BE26">
            <v>392</v>
          </cell>
          <cell r="BF26">
            <v>392</v>
          </cell>
          <cell r="BG26">
            <v>392</v>
          </cell>
          <cell r="BH26">
            <v>392</v>
          </cell>
          <cell r="BI26">
            <v>392</v>
          </cell>
          <cell r="BJ26">
            <v>392</v>
          </cell>
          <cell r="BK26">
            <v>392</v>
          </cell>
          <cell r="BL26">
            <v>392</v>
          </cell>
          <cell r="BM26">
            <v>412</v>
          </cell>
          <cell r="BN26">
            <v>412</v>
          </cell>
          <cell r="BO26">
            <v>412</v>
          </cell>
          <cell r="BP26">
            <v>412</v>
          </cell>
          <cell r="BQ26">
            <v>412</v>
          </cell>
          <cell r="BR26">
            <v>412</v>
          </cell>
          <cell r="BS26">
            <v>412</v>
          </cell>
          <cell r="BT26">
            <v>412</v>
          </cell>
          <cell r="BU26">
            <v>412</v>
          </cell>
          <cell r="BV26">
            <v>412</v>
          </cell>
          <cell r="BW26">
            <v>412</v>
          </cell>
          <cell r="BX26">
            <v>500</v>
          </cell>
          <cell r="BY26">
            <v>500</v>
          </cell>
          <cell r="BZ26">
            <v>500</v>
          </cell>
          <cell r="CA26">
            <v>500</v>
          </cell>
          <cell r="CB26">
            <v>500</v>
          </cell>
          <cell r="CC26">
            <v>550</v>
          </cell>
          <cell r="CD26">
            <v>550</v>
          </cell>
          <cell r="CE26">
            <v>550</v>
          </cell>
          <cell r="CF26">
            <v>550</v>
          </cell>
          <cell r="CG26">
            <v>550</v>
          </cell>
          <cell r="CH26">
            <v>550</v>
          </cell>
          <cell r="CI26">
            <v>550</v>
          </cell>
          <cell r="CJ26">
            <v>550</v>
          </cell>
          <cell r="CK26">
            <v>550</v>
          </cell>
          <cell r="CL26">
            <v>550</v>
          </cell>
          <cell r="CM26">
            <v>550</v>
          </cell>
          <cell r="CN26">
            <v>550</v>
          </cell>
          <cell r="CO26">
            <v>550</v>
          </cell>
          <cell r="CP26">
            <v>550</v>
          </cell>
          <cell r="CQ26">
            <v>550</v>
          </cell>
          <cell r="CR26">
            <v>550</v>
          </cell>
          <cell r="CS26">
            <v>550</v>
          </cell>
          <cell r="CT26">
            <v>550</v>
          </cell>
          <cell r="CU26">
            <v>386</v>
          </cell>
          <cell r="CV26">
            <v>386</v>
          </cell>
          <cell r="CW26">
            <v>386</v>
          </cell>
          <cell r="CX26">
            <v>386</v>
          </cell>
          <cell r="CY26">
            <v>386</v>
          </cell>
          <cell r="CZ26">
            <v>386</v>
          </cell>
          <cell r="DA26">
            <v>386</v>
          </cell>
          <cell r="DB26">
            <v>386</v>
          </cell>
          <cell r="DC26">
            <v>386</v>
          </cell>
          <cell r="DD26">
            <v>386</v>
          </cell>
          <cell r="DE26">
            <v>386</v>
          </cell>
          <cell r="DF26">
            <v>386</v>
          </cell>
          <cell r="DG26">
            <v>386</v>
          </cell>
          <cell r="DH26">
            <v>386</v>
          </cell>
          <cell r="DI26">
            <v>386</v>
          </cell>
          <cell r="DJ26">
            <v>386</v>
          </cell>
          <cell r="DK26">
            <v>386</v>
          </cell>
          <cell r="DL26">
            <v>386</v>
          </cell>
          <cell r="DM26">
            <v>386</v>
          </cell>
          <cell r="DN26">
            <v>386</v>
          </cell>
          <cell r="DO26">
            <v>386</v>
          </cell>
          <cell r="DP26">
            <v>386</v>
          </cell>
          <cell r="DQ26">
            <v>386</v>
          </cell>
          <cell r="DR26">
            <v>386</v>
          </cell>
          <cell r="DS26">
            <v>386</v>
          </cell>
          <cell r="DT26">
            <v>386</v>
          </cell>
          <cell r="DU26">
            <v>386</v>
          </cell>
          <cell r="DV26">
            <v>386</v>
          </cell>
          <cell r="DW26">
            <v>386</v>
          </cell>
          <cell r="DX26">
            <v>386</v>
          </cell>
          <cell r="DY26">
            <v>386</v>
          </cell>
          <cell r="DZ26">
            <v>386</v>
          </cell>
          <cell r="EA26">
            <v>386</v>
          </cell>
          <cell r="EB26">
            <v>386</v>
          </cell>
          <cell r="EC26">
            <v>386</v>
          </cell>
          <cell r="ED26">
            <v>392</v>
          </cell>
          <cell r="EE26">
            <v>392</v>
          </cell>
          <cell r="EF26">
            <v>392</v>
          </cell>
          <cell r="EG26">
            <v>392</v>
          </cell>
          <cell r="EH26">
            <v>392</v>
          </cell>
          <cell r="EI26">
            <v>392</v>
          </cell>
          <cell r="EJ26">
            <v>490</v>
          </cell>
          <cell r="EK26">
            <v>490</v>
          </cell>
          <cell r="EL26">
            <v>275</v>
          </cell>
          <cell r="EM26">
            <v>275</v>
          </cell>
          <cell r="EN26">
            <v>275</v>
          </cell>
          <cell r="EO26">
            <v>490</v>
          </cell>
          <cell r="EP26">
            <v>490</v>
          </cell>
          <cell r="EQ26">
            <v>490</v>
          </cell>
          <cell r="ER26">
            <v>490</v>
          </cell>
          <cell r="ES26">
            <v>490</v>
          </cell>
          <cell r="ET26">
            <v>490</v>
          </cell>
          <cell r="EU26">
            <v>490</v>
          </cell>
          <cell r="EV26">
            <v>490</v>
          </cell>
          <cell r="EW26">
            <v>490</v>
          </cell>
          <cell r="EX26">
            <v>490</v>
          </cell>
          <cell r="EY26">
            <v>490</v>
          </cell>
          <cell r="EZ26">
            <v>490</v>
          </cell>
          <cell r="FA26">
            <v>490</v>
          </cell>
          <cell r="FB26">
            <v>490</v>
          </cell>
          <cell r="FC26">
            <v>490</v>
          </cell>
          <cell r="FD26">
            <v>490</v>
          </cell>
          <cell r="FE26">
            <v>490</v>
          </cell>
          <cell r="FF26">
            <v>490</v>
          </cell>
          <cell r="FG26">
            <v>490</v>
          </cell>
          <cell r="FH26">
            <v>490</v>
          </cell>
          <cell r="FI26">
            <v>490</v>
          </cell>
          <cell r="FJ26">
            <v>490</v>
          </cell>
          <cell r="FK26">
            <v>490</v>
          </cell>
          <cell r="FL26">
            <v>490</v>
          </cell>
          <cell r="FM26">
            <v>490</v>
          </cell>
          <cell r="FN26">
            <v>490</v>
          </cell>
          <cell r="FO26">
            <v>490</v>
          </cell>
          <cell r="FP26">
            <v>490</v>
          </cell>
          <cell r="FQ26">
            <v>490</v>
          </cell>
          <cell r="FR26">
            <v>490</v>
          </cell>
          <cell r="FS26">
            <v>490</v>
          </cell>
          <cell r="FT26">
            <v>490</v>
          </cell>
          <cell r="FU26">
            <v>490</v>
          </cell>
          <cell r="FV26">
            <v>490</v>
          </cell>
          <cell r="FW26">
            <v>490</v>
          </cell>
          <cell r="FX26">
            <v>490</v>
          </cell>
          <cell r="FY26">
            <v>490</v>
          </cell>
          <cell r="FZ26">
            <v>490</v>
          </cell>
          <cell r="GA26">
            <v>490</v>
          </cell>
          <cell r="GB26">
            <v>490</v>
          </cell>
          <cell r="GC26">
            <v>490</v>
          </cell>
          <cell r="GD26">
            <v>490</v>
          </cell>
          <cell r="GE26">
            <v>490</v>
          </cell>
          <cell r="GF26">
            <v>490</v>
          </cell>
          <cell r="GG26">
            <v>490</v>
          </cell>
          <cell r="GH26">
            <v>490</v>
          </cell>
          <cell r="GI26">
            <v>490</v>
          </cell>
          <cell r="GJ26">
            <v>490</v>
          </cell>
          <cell r="GK26">
            <v>490</v>
          </cell>
          <cell r="GL26">
            <v>490</v>
          </cell>
          <cell r="GM26">
            <v>490</v>
          </cell>
          <cell r="GN26">
            <v>490</v>
          </cell>
          <cell r="GO26">
            <v>490</v>
          </cell>
          <cell r="GP26">
            <v>490</v>
          </cell>
          <cell r="GQ26">
            <v>490</v>
          </cell>
          <cell r="GR26">
            <v>490</v>
          </cell>
          <cell r="GS26">
            <v>490</v>
          </cell>
          <cell r="GW26">
            <v>1791</v>
          </cell>
          <cell r="GX26" t="e">
            <v>#DIV/0!</v>
          </cell>
          <cell r="GY26" t="e">
            <v>#DIV/0!</v>
          </cell>
          <cell r="GZ26" t="e">
            <v>#DIV/0!</v>
          </cell>
        </row>
        <row r="27">
          <cell r="A27">
            <v>1794</v>
          </cell>
          <cell r="B27">
            <v>10</v>
          </cell>
          <cell r="C27" t="str">
            <v>BRILLHART @ HANSFORD</v>
          </cell>
          <cell r="D27">
            <v>8210</v>
          </cell>
          <cell r="E27" t="str">
            <v>R</v>
          </cell>
          <cell r="F27">
            <v>200</v>
          </cell>
          <cell r="G27">
            <v>200</v>
          </cell>
          <cell r="H27">
            <v>200</v>
          </cell>
          <cell r="I27">
            <v>200</v>
          </cell>
          <cell r="J27">
            <v>200</v>
          </cell>
          <cell r="K27">
            <v>200</v>
          </cell>
          <cell r="L27">
            <v>200</v>
          </cell>
          <cell r="M27">
            <v>200</v>
          </cell>
          <cell r="N27">
            <v>200</v>
          </cell>
          <cell r="O27">
            <v>200</v>
          </cell>
          <cell r="P27">
            <v>200</v>
          </cell>
          <cell r="Q27">
            <v>200</v>
          </cell>
          <cell r="R27">
            <v>200</v>
          </cell>
          <cell r="S27">
            <v>200</v>
          </cell>
          <cell r="T27">
            <v>185</v>
          </cell>
          <cell r="U27">
            <v>185</v>
          </cell>
          <cell r="V27">
            <v>185</v>
          </cell>
          <cell r="W27">
            <v>185</v>
          </cell>
          <cell r="X27">
            <v>185</v>
          </cell>
          <cell r="Y27">
            <v>185</v>
          </cell>
          <cell r="Z27">
            <v>185</v>
          </cell>
          <cell r="AA27">
            <v>185</v>
          </cell>
          <cell r="AB27">
            <v>185</v>
          </cell>
          <cell r="AC27">
            <v>185</v>
          </cell>
          <cell r="AD27">
            <v>185</v>
          </cell>
          <cell r="AE27">
            <v>185</v>
          </cell>
          <cell r="AF27">
            <v>185</v>
          </cell>
          <cell r="AG27">
            <v>185</v>
          </cell>
          <cell r="AH27">
            <v>185</v>
          </cell>
          <cell r="AI27">
            <v>185</v>
          </cell>
          <cell r="AJ27">
            <v>185</v>
          </cell>
          <cell r="AK27">
            <v>185</v>
          </cell>
          <cell r="AL27">
            <v>185</v>
          </cell>
          <cell r="AM27">
            <v>185</v>
          </cell>
          <cell r="AN27">
            <v>185</v>
          </cell>
          <cell r="AO27">
            <v>185</v>
          </cell>
          <cell r="AP27">
            <v>185</v>
          </cell>
          <cell r="AQ27">
            <v>185</v>
          </cell>
          <cell r="AR27">
            <v>185</v>
          </cell>
          <cell r="AS27">
            <v>185</v>
          </cell>
          <cell r="AT27">
            <v>185</v>
          </cell>
          <cell r="AU27">
            <v>185</v>
          </cell>
          <cell r="AV27">
            <v>185</v>
          </cell>
          <cell r="AW27">
            <v>185</v>
          </cell>
          <cell r="AX27">
            <v>185</v>
          </cell>
          <cell r="AY27">
            <v>200</v>
          </cell>
          <cell r="AZ27">
            <v>200</v>
          </cell>
          <cell r="BA27">
            <v>200</v>
          </cell>
          <cell r="BB27">
            <v>200</v>
          </cell>
          <cell r="BC27">
            <v>200</v>
          </cell>
          <cell r="BD27">
            <v>200</v>
          </cell>
          <cell r="BE27">
            <v>200</v>
          </cell>
          <cell r="BF27">
            <v>200</v>
          </cell>
          <cell r="BG27">
            <v>200</v>
          </cell>
          <cell r="BH27">
            <v>200</v>
          </cell>
          <cell r="BI27">
            <v>200</v>
          </cell>
          <cell r="BJ27">
            <v>200</v>
          </cell>
          <cell r="BK27">
            <v>200</v>
          </cell>
          <cell r="BL27">
            <v>200</v>
          </cell>
          <cell r="BM27">
            <v>200</v>
          </cell>
          <cell r="BN27">
            <v>200</v>
          </cell>
          <cell r="BO27">
            <v>200</v>
          </cell>
          <cell r="BP27">
            <v>200</v>
          </cell>
          <cell r="BQ27">
            <v>200</v>
          </cell>
          <cell r="BR27">
            <v>200</v>
          </cell>
          <cell r="BS27">
            <v>200</v>
          </cell>
          <cell r="BT27">
            <v>200</v>
          </cell>
          <cell r="BU27">
            <v>200</v>
          </cell>
          <cell r="BV27">
            <v>200</v>
          </cell>
          <cell r="BW27">
            <v>200</v>
          </cell>
          <cell r="BX27">
            <v>200</v>
          </cell>
          <cell r="BY27">
            <v>200</v>
          </cell>
          <cell r="BZ27">
            <v>200</v>
          </cell>
          <cell r="CA27">
            <v>200</v>
          </cell>
          <cell r="CB27">
            <v>200</v>
          </cell>
          <cell r="CC27">
            <v>200</v>
          </cell>
          <cell r="CD27">
            <v>200</v>
          </cell>
          <cell r="CE27">
            <v>200</v>
          </cell>
          <cell r="CF27">
            <v>200</v>
          </cell>
          <cell r="CG27">
            <v>200</v>
          </cell>
          <cell r="CH27">
            <v>200</v>
          </cell>
          <cell r="CI27">
            <v>200</v>
          </cell>
          <cell r="CJ27">
            <v>200</v>
          </cell>
          <cell r="CK27">
            <v>200</v>
          </cell>
          <cell r="CL27">
            <v>200</v>
          </cell>
          <cell r="CM27">
            <v>200</v>
          </cell>
          <cell r="CN27">
            <v>200</v>
          </cell>
          <cell r="CO27">
            <v>200</v>
          </cell>
          <cell r="CP27">
            <v>200</v>
          </cell>
          <cell r="CQ27">
            <v>200</v>
          </cell>
          <cell r="CR27">
            <v>200</v>
          </cell>
          <cell r="CS27">
            <v>200</v>
          </cell>
          <cell r="CT27">
            <v>200</v>
          </cell>
          <cell r="CU27">
            <v>200</v>
          </cell>
          <cell r="CV27">
            <v>200</v>
          </cell>
          <cell r="CW27">
            <v>200</v>
          </cell>
          <cell r="CX27">
            <v>200</v>
          </cell>
          <cell r="CY27">
            <v>200</v>
          </cell>
          <cell r="CZ27">
            <v>200</v>
          </cell>
          <cell r="DA27">
            <v>200</v>
          </cell>
          <cell r="DB27">
            <v>200</v>
          </cell>
          <cell r="DC27">
            <v>200</v>
          </cell>
          <cell r="DD27">
            <v>200</v>
          </cell>
          <cell r="DE27">
            <v>200</v>
          </cell>
          <cell r="DF27">
            <v>200</v>
          </cell>
          <cell r="DG27">
            <v>200</v>
          </cell>
          <cell r="DH27">
            <v>200</v>
          </cell>
          <cell r="DI27">
            <v>200</v>
          </cell>
          <cell r="DJ27">
            <v>200</v>
          </cell>
          <cell r="DK27">
            <v>200</v>
          </cell>
          <cell r="DL27">
            <v>200</v>
          </cell>
          <cell r="DM27">
            <v>200</v>
          </cell>
          <cell r="DN27">
            <v>200</v>
          </cell>
          <cell r="DO27">
            <v>200</v>
          </cell>
          <cell r="DP27">
            <v>200</v>
          </cell>
          <cell r="DQ27">
            <v>200</v>
          </cell>
          <cell r="DR27">
            <v>200</v>
          </cell>
          <cell r="DS27">
            <v>200</v>
          </cell>
          <cell r="DT27">
            <v>200</v>
          </cell>
          <cell r="DU27">
            <v>200</v>
          </cell>
          <cell r="DV27">
            <v>200</v>
          </cell>
          <cell r="DW27">
            <v>200</v>
          </cell>
          <cell r="DX27">
            <v>200</v>
          </cell>
          <cell r="DY27">
            <v>200</v>
          </cell>
          <cell r="DZ27">
            <v>200</v>
          </cell>
          <cell r="EA27">
            <v>200</v>
          </cell>
          <cell r="EB27">
            <v>200</v>
          </cell>
          <cell r="EC27">
            <v>200</v>
          </cell>
          <cell r="ED27">
            <v>200</v>
          </cell>
          <cell r="EE27">
            <v>200</v>
          </cell>
          <cell r="EF27">
            <v>200</v>
          </cell>
          <cell r="EG27">
            <v>200</v>
          </cell>
          <cell r="EH27">
            <v>200</v>
          </cell>
          <cell r="EI27">
            <v>200</v>
          </cell>
          <cell r="EJ27">
            <v>200</v>
          </cell>
          <cell r="EK27">
            <v>200</v>
          </cell>
          <cell r="EL27">
            <v>200</v>
          </cell>
          <cell r="EM27">
            <v>200</v>
          </cell>
          <cell r="EN27">
            <v>200</v>
          </cell>
          <cell r="EO27">
            <v>200</v>
          </cell>
          <cell r="EP27">
            <v>200</v>
          </cell>
          <cell r="EQ27">
            <v>200</v>
          </cell>
          <cell r="ER27">
            <v>200</v>
          </cell>
          <cell r="ES27">
            <v>200</v>
          </cell>
          <cell r="ET27">
            <v>200</v>
          </cell>
          <cell r="EU27">
            <v>200</v>
          </cell>
          <cell r="EV27">
            <v>200</v>
          </cell>
          <cell r="EW27">
            <v>200</v>
          </cell>
          <cell r="EX27">
            <v>200</v>
          </cell>
          <cell r="EY27">
            <v>200</v>
          </cell>
          <cell r="EZ27">
            <v>200</v>
          </cell>
          <cell r="FA27">
            <v>200</v>
          </cell>
          <cell r="FB27">
            <v>200</v>
          </cell>
          <cell r="FC27">
            <v>200</v>
          </cell>
          <cell r="FD27">
            <v>200</v>
          </cell>
          <cell r="FE27">
            <v>200</v>
          </cell>
          <cell r="FF27">
            <v>200</v>
          </cell>
          <cell r="FG27">
            <v>200</v>
          </cell>
          <cell r="FH27">
            <v>200</v>
          </cell>
          <cell r="FI27">
            <v>200</v>
          </cell>
          <cell r="FJ27">
            <v>200</v>
          </cell>
          <cell r="FK27">
            <v>200</v>
          </cell>
          <cell r="FL27">
            <v>200</v>
          </cell>
          <cell r="FM27">
            <v>200</v>
          </cell>
          <cell r="FN27">
            <v>200</v>
          </cell>
          <cell r="FO27">
            <v>200</v>
          </cell>
          <cell r="FP27">
            <v>200</v>
          </cell>
          <cell r="FQ27">
            <v>200</v>
          </cell>
          <cell r="FR27">
            <v>200</v>
          </cell>
          <cell r="FS27">
            <v>200</v>
          </cell>
          <cell r="FT27">
            <v>200</v>
          </cell>
          <cell r="FU27">
            <v>200</v>
          </cell>
          <cell r="FV27">
            <v>200</v>
          </cell>
          <cell r="FW27">
            <v>200</v>
          </cell>
          <cell r="FX27">
            <v>200</v>
          </cell>
          <cell r="FY27">
            <v>200</v>
          </cell>
          <cell r="FZ27">
            <v>200</v>
          </cell>
          <cell r="GA27">
            <v>200</v>
          </cell>
          <cell r="GB27">
            <v>200</v>
          </cell>
          <cell r="GC27">
            <v>200</v>
          </cell>
          <cell r="GD27">
            <v>200</v>
          </cell>
          <cell r="GE27">
            <v>200</v>
          </cell>
          <cell r="GF27">
            <v>200</v>
          </cell>
          <cell r="GG27">
            <v>200</v>
          </cell>
          <cell r="GH27">
            <v>200</v>
          </cell>
          <cell r="GI27">
            <v>200</v>
          </cell>
          <cell r="GJ27">
            <v>200</v>
          </cell>
          <cell r="GK27">
            <v>200</v>
          </cell>
          <cell r="GL27">
            <v>200</v>
          </cell>
          <cell r="GM27">
            <v>200</v>
          </cell>
          <cell r="GN27">
            <v>200</v>
          </cell>
          <cell r="GO27">
            <v>200</v>
          </cell>
          <cell r="GP27">
            <v>200</v>
          </cell>
          <cell r="GQ27">
            <v>200</v>
          </cell>
          <cell r="GR27">
            <v>200</v>
          </cell>
          <cell r="GS27">
            <v>200</v>
          </cell>
          <cell r="GW27">
            <v>1794</v>
          </cell>
          <cell r="GX27" t="e">
            <v>#DIV/0!</v>
          </cell>
          <cell r="GY27" t="e">
            <v>#DIV/0!</v>
          </cell>
          <cell r="GZ27" t="e">
            <v>#DIV/0!</v>
          </cell>
        </row>
        <row r="28">
          <cell r="A28">
            <v>1795</v>
          </cell>
          <cell r="B28">
            <v>10</v>
          </cell>
          <cell r="C28" t="str">
            <v>LASATER @ HANSFORD</v>
          </cell>
          <cell r="D28">
            <v>14113</v>
          </cell>
          <cell r="E28" t="str">
            <v>R</v>
          </cell>
          <cell r="F28">
            <v>28</v>
          </cell>
          <cell r="G28">
            <v>28</v>
          </cell>
          <cell r="H28">
            <v>28</v>
          </cell>
          <cell r="I28">
            <v>28</v>
          </cell>
          <cell r="J28">
            <v>28</v>
          </cell>
          <cell r="K28">
            <v>28</v>
          </cell>
          <cell r="L28">
            <v>28</v>
          </cell>
          <cell r="M28">
            <v>28</v>
          </cell>
          <cell r="N28">
            <v>28</v>
          </cell>
          <cell r="O28">
            <v>28</v>
          </cell>
          <cell r="P28">
            <v>28</v>
          </cell>
          <cell r="Q28">
            <v>28</v>
          </cell>
          <cell r="R28">
            <v>28</v>
          </cell>
          <cell r="S28">
            <v>28</v>
          </cell>
          <cell r="T28">
            <v>28</v>
          </cell>
          <cell r="U28">
            <v>28</v>
          </cell>
          <cell r="V28">
            <v>28</v>
          </cell>
          <cell r="W28">
            <v>28</v>
          </cell>
          <cell r="X28">
            <v>28</v>
          </cell>
          <cell r="Y28">
            <v>28</v>
          </cell>
          <cell r="Z28">
            <v>28</v>
          </cell>
          <cell r="AA28">
            <v>28</v>
          </cell>
          <cell r="AB28">
            <v>28</v>
          </cell>
          <cell r="AC28">
            <v>28</v>
          </cell>
          <cell r="AD28">
            <v>28</v>
          </cell>
          <cell r="AE28">
            <v>28</v>
          </cell>
          <cell r="AF28">
            <v>28</v>
          </cell>
          <cell r="AG28">
            <v>28</v>
          </cell>
          <cell r="AH28">
            <v>28</v>
          </cell>
          <cell r="AI28">
            <v>28</v>
          </cell>
          <cell r="AJ28">
            <v>28</v>
          </cell>
          <cell r="AK28">
            <v>28</v>
          </cell>
          <cell r="AL28">
            <v>28</v>
          </cell>
          <cell r="AM28">
            <v>28</v>
          </cell>
          <cell r="AN28">
            <v>28</v>
          </cell>
          <cell r="AO28">
            <v>28</v>
          </cell>
          <cell r="AP28">
            <v>28</v>
          </cell>
          <cell r="AQ28">
            <v>28</v>
          </cell>
          <cell r="AR28">
            <v>28</v>
          </cell>
          <cell r="AS28">
            <v>28</v>
          </cell>
          <cell r="AT28">
            <v>28</v>
          </cell>
          <cell r="AU28">
            <v>28</v>
          </cell>
          <cell r="AV28">
            <v>28</v>
          </cell>
          <cell r="AW28">
            <v>28</v>
          </cell>
          <cell r="AX28">
            <v>28</v>
          </cell>
          <cell r="AY28">
            <v>28</v>
          </cell>
          <cell r="AZ28">
            <v>28</v>
          </cell>
          <cell r="BA28">
            <v>28</v>
          </cell>
          <cell r="BB28">
            <v>28</v>
          </cell>
          <cell r="BC28">
            <v>28</v>
          </cell>
          <cell r="BD28">
            <v>28</v>
          </cell>
          <cell r="BE28">
            <v>28</v>
          </cell>
          <cell r="BF28">
            <v>28</v>
          </cell>
          <cell r="BG28">
            <v>28</v>
          </cell>
          <cell r="BH28">
            <v>28</v>
          </cell>
          <cell r="BI28">
            <v>28</v>
          </cell>
          <cell r="BJ28">
            <v>28</v>
          </cell>
          <cell r="BK28">
            <v>28</v>
          </cell>
          <cell r="BL28">
            <v>28</v>
          </cell>
          <cell r="BM28">
            <v>28</v>
          </cell>
          <cell r="BN28">
            <v>28</v>
          </cell>
          <cell r="BO28">
            <v>28</v>
          </cell>
          <cell r="BP28">
            <v>28</v>
          </cell>
          <cell r="BQ28">
            <v>28</v>
          </cell>
          <cell r="BR28">
            <v>28</v>
          </cell>
          <cell r="BS28">
            <v>28</v>
          </cell>
          <cell r="BT28">
            <v>28</v>
          </cell>
          <cell r="BU28">
            <v>28</v>
          </cell>
          <cell r="BV28">
            <v>28</v>
          </cell>
          <cell r="BW28">
            <v>28</v>
          </cell>
          <cell r="BX28">
            <v>28</v>
          </cell>
          <cell r="BY28">
            <v>28</v>
          </cell>
          <cell r="BZ28">
            <v>28</v>
          </cell>
          <cell r="CA28">
            <v>28</v>
          </cell>
          <cell r="CB28">
            <v>28</v>
          </cell>
          <cell r="CC28">
            <v>28</v>
          </cell>
          <cell r="CD28">
            <v>28</v>
          </cell>
          <cell r="CE28">
            <v>28</v>
          </cell>
          <cell r="CF28">
            <v>28</v>
          </cell>
          <cell r="CG28">
            <v>28</v>
          </cell>
          <cell r="CH28">
            <v>28</v>
          </cell>
          <cell r="CI28">
            <v>28</v>
          </cell>
          <cell r="CJ28">
            <v>28</v>
          </cell>
          <cell r="CK28">
            <v>28</v>
          </cell>
          <cell r="CL28">
            <v>28</v>
          </cell>
          <cell r="CM28">
            <v>28</v>
          </cell>
          <cell r="CN28">
            <v>28</v>
          </cell>
          <cell r="CO28">
            <v>28</v>
          </cell>
          <cell r="CP28">
            <v>28</v>
          </cell>
          <cell r="CQ28">
            <v>28</v>
          </cell>
          <cell r="CR28">
            <v>28</v>
          </cell>
          <cell r="CS28">
            <v>28</v>
          </cell>
          <cell r="CT28">
            <v>28</v>
          </cell>
          <cell r="CU28">
            <v>28</v>
          </cell>
          <cell r="CV28">
            <v>28</v>
          </cell>
          <cell r="CW28">
            <v>28</v>
          </cell>
          <cell r="CX28">
            <v>28</v>
          </cell>
          <cell r="CY28">
            <v>28</v>
          </cell>
          <cell r="CZ28">
            <v>28</v>
          </cell>
          <cell r="DA28">
            <v>28</v>
          </cell>
          <cell r="DB28">
            <v>28</v>
          </cell>
          <cell r="DC28">
            <v>28</v>
          </cell>
          <cell r="DD28">
            <v>28</v>
          </cell>
          <cell r="DE28">
            <v>28</v>
          </cell>
          <cell r="DF28">
            <v>28</v>
          </cell>
          <cell r="DG28">
            <v>28</v>
          </cell>
          <cell r="DH28">
            <v>44</v>
          </cell>
          <cell r="DI28">
            <v>44</v>
          </cell>
          <cell r="DJ28">
            <v>44</v>
          </cell>
          <cell r="DK28">
            <v>44</v>
          </cell>
          <cell r="DL28">
            <v>44</v>
          </cell>
          <cell r="DM28">
            <v>44</v>
          </cell>
          <cell r="DN28">
            <v>44</v>
          </cell>
          <cell r="DO28">
            <v>44</v>
          </cell>
          <cell r="DP28">
            <v>44</v>
          </cell>
          <cell r="DQ28">
            <v>44</v>
          </cell>
          <cell r="DR28">
            <v>44</v>
          </cell>
          <cell r="DS28">
            <v>44</v>
          </cell>
          <cell r="DT28">
            <v>44</v>
          </cell>
          <cell r="DU28">
            <v>44</v>
          </cell>
          <cell r="DV28">
            <v>44</v>
          </cell>
          <cell r="DW28">
            <v>44</v>
          </cell>
          <cell r="DX28">
            <v>44</v>
          </cell>
          <cell r="DY28">
            <v>44</v>
          </cell>
          <cell r="DZ28">
            <v>44</v>
          </cell>
          <cell r="EA28">
            <v>44</v>
          </cell>
          <cell r="EB28">
            <v>44</v>
          </cell>
          <cell r="EC28">
            <v>44</v>
          </cell>
          <cell r="ED28">
            <v>44</v>
          </cell>
          <cell r="EE28">
            <v>44</v>
          </cell>
          <cell r="EF28">
            <v>44</v>
          </cell>
          <cell r="EG28">
            <v>44</v>
          </cell>
          <cell r="EH28">
            <v>44</v>
          </cell>
          <cell r="EI28">
            <v>44</v>
          </cell>
          <cell r="EJ28">
            <v>44</v>
          </cell>
          <cell r="EK28">
            <v>44</v>
          </cell>
          <cell r="EL28">
            <v>44</v>
          </cell>
          <cell r="EM28">
            <v>44</v>
          </cell>
          <cell r="EN28">
            <v>44</v>
          </cell>
          <cell r="EO28">
            <v>44</v>
          </cell>
          <cell r="EP28">
            <v>44</v>
          </cell>
          <cell r="EQ28">
            <v>44</v>
          </cell>
          <cell r="ER28">
            <v>44</v>
          </cell>
          <cell r="ES28">
            <v>44</v>
          </cell>
          <cell r="ET28">
            <v>44</v>
          </cell>
          <cell r="EU28">
            <v>44</v>
          </cell>
          <cell r="EV28">
            <v>44</v>
          </cell>
          <cell r="EW28">
            <v>44</v>
          </cell>
          <cell r="EX28">
            <v>44</v>
          </cell>
          <cell r="EY28">
            <v>44</v>
          </cell>
          <cell r="EZ28">
            <v>44</v>
          </cell>
          <cell r="FA28">
            <v>44</v>
          </cell>
          <cell r="FB28">
            <v>44</v>
          </cell>
          <cell r="FC28">
            <v>44</v>
          </cell>
          <cell r="FD28">
            <v>44</v>
          </cell>
          <cell r="FE28">
            <v>44</v>
          </cell>
          <cell r="FF28">
            <v>44</v>
          </cell>
          <cell r="FG28">
            <v>44</v>
          </cell>
          <cell r="FH28">
            <v>44</v>
          </cell>
          <cell r="FI28">
            <v>44</v>
          </cell>
          <cell r="FJ28">
            <v>44</v>
          </cell>
          <cell r="FK28">
            <v>44</v>
          </cell>
          <cell r="FL28">
            <v>44</v>
          </cell>
          <cell r="FM28">
            <v>44</v>
          </cell>
          <cell r="FN28">
            <v>44</v>
          </cell>
          <cell r="FO28">
            <v>44</v>
          </cell>
          <cell r="FP28">
            <v>44</v>
          </cell>
          <cell r="FQ28">
            <v>44</v>
          </cell>
          <cell r="FR28">
            <v>44</v>
          </cell>
          <cell r="FS28">
            <v>44</v>
          </cell>
          <cell r="FT28">
            <v>44</v>
          </cell>
          <cell r="FU28">
            <v>44</v>
          </cell>
          <cell r="FV28">
            <v>44</v>
          </cell>
          <cell r="FW28">
            <v>44</v>
          </cell>
          <cell r="FX28">
            <v>44</v>
          </cell>
          <cell r="FY28">
            <v>44</v>
          </cell>
          <cell r="FZ28">
            <v>44</v>
          </cell>
          <cell r="GA28">
            <v>44</v>
          </cell>
          <cell r="GB28">
            <v>44</v>
          </cell>
          <cell r="GC28">
            <v>44</v>
          </cell>
          <cell r="GD28">
            <v>44</v>
          </cell>
          <cell r="GE28">
            <v>44</v>
          </cell>
          <cell r="GF28">
            <v>44</v>
          </cell>
          <cell r="GG28">
            <v>44</v>
          </cell>
          <cell r="GH28">
            <v>44</v>
          </cell>
          <cell r="GI28">
            <v>44</v>
          </cell>
          <cell r="GJ28">
            <v>44</v>
          </cell>
          <cell r="GK28">
            <v>44</v>
          </cell>
          <cell r="GL28">
            <v>44</v>
          </cell>
          <cell r="GM28">
            <v>44</v>
          </cell>
          <cell r="GN28">
            <v>44</v>
          </cell>
          <cell r="GO28">
            <v>44</v>
          </cell>
          <cell r="GP28">
            <v>44</v>
          </cell>
          <cell r="GQ28">
            <v>44</v>
          </cell>
          <cell r="GR28">
            <v>44</v>
          </cell>
          <cell r="GS28">
            <v>44</v>
          </cell>
          <cell r="GW28">
            <v>1795</v>
          </cell>
          <cell r="GX28" t="e">
            <v>#DIV/0!</v>
          </cell>
          <cell r="GY28" t="e">
            <v>#DIV/0!</v>
          </cell>
          <cell r="GZ28" t="e">
            <v>#DIV/0!</v>
          </cell>
        </row>
        <row r="29">
          <cell r="A29">
            <v>1799</v>
          </cell>
          <cell r="B29">
            <v>10</v>
          </cell>
          <cell r="C29" t="str">
            <v>BRILLHART @ HANSFORD</v>
          </cell>
          <cell r="D29">
            <v>14127</v>
          </cell>
          <cell r="E29" t="str">
            <v>R</v>
          </cell>
          <cell r="F29">
            <v>35</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v>
          </cell>
          <cell r="AZ29">
            <v>0</v>
          </cell>
          <cell r="BA29">
            <v>0</v>
          </cell>
          <cell r="BB29">
            <v>0</v>
          </cell>
          <cell r="BC29">
            <v>0</v>
          </cell>
          <cell r="BD29">
            <v>0</v>
          </cell>
          <cell r="BE29">
            <v>0</v>
          </cell>
          <cell r="BF29">
            <v>0</v>
          </cell>
          <cell r="BG29">
            <v>0</v>
          </cell>
          <cell r="BH29">
            <v>0</v>
          </cell>
          <cell r="BI29">
            <v>0</v>
          </cell>
          <cell r="BJ29">
            <v>0</v>
          </cell>
          <cell r="BK29">
            <v>0</v>
          </cell>
          <cell r="BL29">
            <v>0</v>
          </cell>
          <cell r="BM29">
            <v>0</v>
          </cell>
          <cell r="BN29">
            <v>0</v>
          </cell>
          <cell r="BO29">
            <v>0</v>
          </cell>
          <cell r="BP29">
            <v>0</v>
          </cell>
          <cell r="BQ29">
            <v>0</v>
          </cell>
          <cell r="BR29">
            <v>0</v>
          </cell>
          <cell r="BS29">
            <v>0</v>
          </cell>
          <cell r="BT29">
            <v>0</v>
          </cell>
          <cell r="BU29">
            <v>0</v>
          </cell>
          <cell r="BV29">
            <v>0</v>
          </cell>
          <cell r="BW29">
            <v>0</v>
          </cell>
          <cell r="BX29">
            <v>0</v>
          </cell>
          <cell r="BY29">
            <v>0</v>
          </cell>
          <cell r="BZ29">
            <v>0</v>
          </cell>
          <cell r="CA29">
            <v>0</v>
          </cell>
          <cell r="CB29">
            <v>0</v>
          </cell>
          <cell r="CC29">
            <v>0</v>
          </cell>
          <cell r="CD29">
            <v>0</v>
          </cell>
          <cell r="CE29">
            <v>0</v>
          </cell>
          <cell r="CF29">
            <v>0</v>
          </cell>
          <cell r="CG29">
            <v>0</v>
          </cell>
          <cell r="CH29">
            <v>0</v>
          </cell>
          <cell r="CI29">
            <v>0</v>
          </cell>
          <cell r="CJ29">
            <v>0</v>
          </cell>
          <cell r="CK29">
            <v>0</v>
          </cell>
          <cell r="CL29">
            <v>0</v>
          </cell>
          <cell r="CM29">
            <v>0</v>
          </cell>
          <cell r="CN29">
            <v>0</v>
          </cell>
          <cell r="CO29">
            <v>0</v>
          </cell>
          <cell r="CP29">
            <v>0</v>
          </cell>
          <cell r="CQ29">
            <v>0</v>
          </cell>
          <cell r="CR29">
            <v>0</v>
          </cell>
          <cell r="CS29">
            <v>0</v>
          </cell>
          <cell r="CT29">
            <v>0</v>
          </cell>
          <cell r="CU29">
            <v>0</v>
          </cell>
          <cell r="CV29">
            <v>0</v>
          </cell>
          <cell r="CW29">
            <v>0</v>
          </cell>
          <cell r="CX29">
            <v>0</v>
          </cell>
          <cell r="CY29">
            <v>0</v>
          </cell>
          <cell r="CZ29">
            <v>0</v>
          </cell>
          <cell r="DA29">
            <v>0</v>
          </cell>
          <cell r="DB29">
            <v>0</v>
          </cell>
          <cell r="DC29">
            <v>0</v>
          </cell>
          <cell r="DD29">
            <v>0</v>
          </cell>
          <cell r="DE29">
            <v>0</v>
          </cell>
          <cell r="DF29">
            <v>0</v>
          </cell>
          <cell r="DG29">
            <v>0</v>
          </cell>
          <cell r="DH29">
            <v>0</v>
          </cell>
          <cell r="DI29">
            <v>0</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cell r="EA29">
            <v>0</v>
          </cell>
          <cell r="EB29">
            <v>0</v>
          </cell>
          <cell r="EC29">
            <v>0</v>
          </cell>
          <cell r="ED29">
            <v>0</v>
          </cell>
          <cell r="EE29">
            <v>0</v>
          </cell>
          <cell r="EF29">
            <v>0</v>
          </cell>
          <cell r="EG29">
            <v>0</v>
          </cell>
          <cell r="EH29">
            <v>0</v>
          </cell>
          <cell r="EI29">
            <v>0</v>
          </cell>
          <cell r="EJ29">
            <v>32</v>
          </cell>
          <cell r="EK29">
            <v>32</v>
          </cell>
          <cell r="EL29">
            <v>32</v>
          </cell>
          <cell r="EM29">
            <v>32</v>
          </cell>
          <cell r="EN29">
            <v>32</v>
          </cell>
          <cell r="EO29">
            <v>32</v>
          </cell>
          <cell r="EP29">
            <v>32</v>
          </cell>
          <cell r="EQ29">
            <v>32</v>
          </cell>
          <cell r="ER29">
            <v>32</v>
          </cell>
          <cell r="ES29">
            <v>32</v>
          </cell>
          <cell r="ET29">
            <v>32</v>
          </cell>
          <cell r="EU29">
            <v>32</v>
          </cell>
          <cell r="EV29">
            <v>32</v>
          </cell>
          <cell r="EW29">
            <v>32</v>
          </cell>
          <cell r="EX29">
            <v>32</v>
          </cell>
          <cell r="EY29">
            <v>32</v>
          </cell>
          <cell r="EZ29">
            <v>32</v>
          </cell>
          <cell r="FA29">
            <v>32</v>
          </cell>
          <cell r="FB29">
            <v>32</v>
          </cell>
          <cell r="FC29">
            <v>32</v>
          </cell>
          <cell r="FD29">
            <v>32</v>
          </cell>
          <cell r="FE29">
            <v>32</v>
          </cell>
          <cell r="FF29">
            <v>32</v>
          </cell>
          <cell r="FG29">
            <v>32</v>
          </cell>
          <cell r="FH29">
            <v>32</v>
          </cell>
          <cell r="FI29">
            <v>32</v>
          </cell>
          <cell r="FJ29">
            <v>32</v>
          </cell>
          <cell r="FK29">
            <v>32</v>
          </cell>
          <cell r="FL29">
            <v>32</v>
          </cell>
          <cell r="FM29">
            <v>32</v>
          </cell>
          <cell r="FN29">
            <v>32</v>
          </cell>
          <cell r="FO29">
            <v>32</v>
          </cell>
          <cell r="FP29">
            <v>32</v>
          </cell>
          <cell r="FQ29">
            <v>32</v>
          </cell>
          <cell r="FR29">
            <v>32</v>
          </cell>
          <cell r="FS29">
            <v>32</v>
          </cell>
          <cell r="FT29">
            <v>32</v>
          </cell>
          <cell r="FU29">
            <v>32</v>
          </cell>
          <cell r="FV29">
            <v>32</v>
          </cell>
          <cell r="FW29">
            <v>32</v>
          </cell>
          <cell r="FX29">
            <v>32</v>
          </cell>
          <cell r="FY29">
            <v>32</v>
          </cell>
          <cell r="FZ29">
            <v>32</v>
          </cell>
          <cell r="GA29">
            <v>32</v>
          </cell>
          <cell r="GB29">
            <v>32</v>
          </cell>
          <cell r="GC29">
            <v>32</v>
          </cell>
          <cell r="GD29">
            <v>32</v>
          </cell>
          <cell r="GE29">
            <v>32</v>
          </cell>
          <cell r="GF29">
            <v>32</v>
          </cell>
          <cell r="GG29">
            <v>32</v>
          </cell>
          <cell r="GH29">
            <v>32</v>
          </cell>
          <cell r="GI29">
            <v>32</v>
          </cell>
          <cell r="GJ29">
            <v>32</v>
          </cell>
          <cell r="GK29">
            <v>32</v>
          </cell>
          <cell r="GL29">
            <v>32</v>
          </cell>
          <cell r="GM29">
            <v>32</v>
          </cell>
          <cell r="GN29">
            <v>32</v>
          </cell>
          <cell r="GO29">
            <v>32</v>
          </cell>
          <cell r="GP29">
            <v>32</v>
          </cell>
          <cell r="GQ29">
            <v>32</v>
          </cell>
          <cell r="GR29">
            <v>32</v>
          </cell>
          <cell r="GS29">
            <v>32</v>
          </cell>
          <cell r="GW29">
            <v>1799</v>
          </cell>
          <cell r="GX29" t="e">
            <v>#DIV/0!</v>
          </cell>
          <cell r="GY29" t="e">
            <v>#DIV/0!</v>
          </cell>
          <cell r="GZ29" t="e">
            <v>#DIV/0!</v>
          </cell>
        </row>
        <row r="30">
          <cell r="A30">
            <v>1800</v>
          </cell>
          <cell r="B30">
            <v>10</v>
          </cell>
          <cell r="C30" t="str">
            <v>FITZSIMON @ HANSFORD</v>
          </cell>
          <cell r="D30">
            <v>14127</v>
          </cell>
          <cell r="E30" t="str">
            <v>R</v>
          </cell>
          <cell r="F30">
            <v>12</v>
          </cell>
          <cell r="G30">
            <v>12</v>
          </cell>
          <cell r="H30">
            <v>12</v>
          </cell>
          <cell r="I30">
            <v>12</v>
          </cell>
          <cell r="J30">
            <v>12</v>
          </cell>
          <cell r="K30">
            <v>12</v>
          </cell>
          <cell r="L30">
            <v>12</v>
          </cell>
          <cell r="M30">
            <v>12</v>
          </cell>
          <cell r="N30">
            <v>12</v>
          </cell>
          <cell r="O30">
            <v>12</v>
          </cell>
          <cell r="P30">
            <v>12</v>
          </cell>
          <cell r="Q30">
            <v>12</v>
          </cell>
          <cell r="R30">
            <v>12</v>
          </cell>
          <cell r="S30">
            <v>12</v>
          </cell>
          <cell r="T30">
            <v>12</v>
          </cell>
          <cell r="U30">
            <v>12</v>
          </cell>
          <cell r="V30">
            <v>12</v>
          </cell>
          <cell r="W30">
            <v>12</v>
          </cell>
          <cell r="X30">
            <v>12</v>
          </cell>
          <cell r="Y30">
            <v>12</v>
          </cell>
          <cell r="Z30">
            <v>12</v>
          </cell>
          <cell r="AA30">
            <v>12</v>
          </cell>
          <cell r="AB30">
            <v>12</v>
          </cell>
          <cell r="AC30">
            <v>12</v>
          </cell>
          <cell r="AD30">
            <v>12</v>
          </cell>
          <cell r="AE30">
            <v>12</v>
          </cell>
          <cell r="AF30">
            <v>12</v>
          </cell>
          <cell r="AG30">
            <v>12</v>
          </cell>
          <cell r="AH30">
            <v>12</v>
          </cell>
          <cell r="AI30">
            <v>12</v>
          </cell>
          <cell r="AJ30">
            <v>12</v>
          </cell>
          <cell r="AK30">
            <v>12</v>
          </cell>
          <cell r="AL30">
            <v>12</v>
          </cell>
          <cell r="AM30">
            <v>12</v>
          </cell>
          <cell r="AN30">
            <v>12</v>
          </cell>
          <cell r="AO30">
            <v>12</v>
          </cell>
          <cell r="AP30">
            <v>12</v>
          </cell>
          <cell r="AQ30">
            <v>12</v>
          </cell>
          <cell r="AR30">
            <v>12</v>
          </cell>
          <cell r="AS30">
            <v>12</v>
          </cell>
          <cell r="AT30">
            <v>12</v>
          </cell>
          <cell r="AU30">
            <v>12</v>
          </cell>
          <cell r="AV30">
            <v>12</v>
          </cell>
          <cell r="AW30">
            <v>12</v>
          </cell>
          <cell r="AX30">
            <v>12</v>
          </cell>
          <cell r="AY30">
            <v>12</v>
          </cell>
          <cell r="AZ30">
            <v>12</v>
          </cell>
          <cell r="BA30">
            <v>12</v>
          </cell>
          <cell r="BB30">
            <v>12</v>
          </cell>
          <cell r="BC30">
            <v>12</v>
          </cell>
          <cell r="BD30">
            <v>12</v>
          </cell>
          <cell r="BE30">
            <v>12</v>
          </cell>
          <cell r="BF30">
            <v>12</v>
          </cell>
          <cell r="BG30">
            <v>12</v>
          </cell>
          <cell r="BH30">
            <v>12</v>
          </cell>
          <cell r="BI30">
            <v>12</v>
          </cell>
          <cell r="BJ30">
            <v>12</v>
          </cell>
          <cell r="BK30">
            <v>12</v>
          </cell>
          <cell r="BL30">
            <v>12</v>
          </cell>
          <cell r="BM30">
            <v>12</v>
          </cell>
          <cell r="BN30">
            <v>12</v>
          </cell>
          <cell r="BO30">
            <v>12</v>
          </cell>
          <cell r="BP30">
            <v>12</v>
          </cell>
          <cell r="BQ30">
            <v>12</v>
          </cell>
          <cell r="BR30">
            <v>12</v>
          </cell>
          <cell r="BS30">
            <v>12</v>
          </cell>
          <cell r="BT30">
            <v>12</v>
          </cell>
          <cell r="BU30">
            <v>12</v>
          </cell>
          <cell r="BV30">
            <v>12</v>
          </cell>
          <cell r="BW30">
            <v>12</v>
          </cell>
          <cell r="BX30">
            <v>12</v>
          </cell>
          <cell r="BY30">
            <v>12</v>
          </cell>
          <cell r="BZ30">
            <v>12</v>
          </cell>
          <cell r="CA30">
            <v>12</v>
          </cell>
          <cell r="CB30">
            <v>12</v>
          </cell>
          <cell r="CC30">
            <v>12</v>
          </cell>
          <cell r="CD30">
            <v>12</v>
          </cell>
          <cell r="CE30">
            <v>12</v>
          </cell>
          <cell r="CF30">
            <v>12</v>
          </cell>
          <cell r="CG30">
            <v>12</v>
          </cell>
          <cell r="CH30">
            <v>12</v>
          </cell>
          <cell r="CI30">
            <v>12</v>
          </cell>
          <cell r="CJ30">
            <v>12</v>
          </cell>
          <cell r="CK30">
            <v>12</v>
          </cell>
          <cell r="CL30">
            <v>12</v>
          </cell>
          <cell r="CM30">
            <v>12</v>
          </cell>
          <cell r="CN30">
            <v>12</v>
          </cell>
          <cell r="CO30">
            <v>12</v>
          </cell>
          <cell r="CP30">
            <v>12</v>
          </cell>
          <cell r="CQ30">
            <v>12</v>
          </cell>
          <cell r="CR30">
            <v>12</v>
          </cell>
          <cell r="CS30">
            <v>12</v>
          </cell>
          <cell r="CT30">
            <v>12</v>
          </cell>
          <cell r="CU30">
            <v>12</v>
          </cell>
          <cell r="CV30">
            <v>12</v>
          </cell>
          <cell r="CW30">
            <v>12</v>
          </cell>
          <cell r="CX30">
            <v>12</v>
          </cell>
          <cell r="CY30">
            <v>12</v>
          </cell>
          <cell r="CZ30">
            <v>12</v>
          </cell>
          <cell r="DA30">
            <v>12</v>
          </cell>
          <cell r="DB30">
            <v>12</v>
          </cell>
          <cell r="DC30">
            <v>12</v>
          </cell>
          <cell r="DD30">
            <v>12</v>
          </cell>
          <cell r="DE30">
            <v>12</v>
          </cell>
          <cell r="DF30">
            <v>12</v>
          </cell>
          <cell r="DG30">
            <v>12</v>
          </cell>
          <cell r="DH30">
            <v>12</v>
          </cell>
          <cell r="DI30">
            <v>12</v>
          </cell>
          <cell r="DJ30">
            <v>12</v>
          </cell>
          <cell r="DK30">
            <v>12</v>
          </cell>
          <cell r="DL30">
            <v>12</v>
          </cell>
          <cell r="DM30">
            <v>12</v>
          </cell>
          <cell r="DN30">
            <v>12</v>
          </cell>
          <cell r="DO30">
            <v>12</v>
          </cell>
          <cell r="DP30">
            <v>12</v>
          </cell>
          <cell r="DQ30">
            <v>12</v>
          </cell>
          <cell r="DR30">
            <v>12</v>
          </cell>
          <cell r="DS30">
            <v>12</v>
          </cell>
          <cell r="DT30">
            <v>12</v>
          </cell>
          <cell r="DU30">
            <v>12</v>
          </cell>
          <cell r="DV30">
            <v>12</v>
          </cell>
          <cell r="DW30">
            <v>12</v>
          </cell>
          <cell r="DX30">
            <v>12</v>
          </cell>
          <cell r="DY30">
            <v>12</v>
          </cell>
          <cell r="DZ30">
            <v>12</v>
          </cell>
          <cell r="EA30">
            <v>12</v>
          </cell>
          <cell r="EB30">
            <v>12</v>
          </cell>
          <cell r="EC30">
            <v>12</v>
          </cell>
          <cell r="ED30">
            <v>12</v>
          </cell>
          <cell r="EE30">
            <v>12</v>
          </cell>
          <cell r="EF30">
            <v>12</v>
          </cell>
          <cell r="EG30">
            <v>12</v>
          </cell>
          <cell r="EH30">
            <v>12</v>
          </cell>
          <cell r="EI30">
            <v>12</v>
          </cell>
          <cell r="EJ30">
            <v>12</v>
          </cell>
          <cell r="EK30">
            <v>12</v>
          </cell>
          <cell r="EL30">
            <v>12</v>
          </cell>
          <cell r="EM30">
            <v>12</v>
          </cell>
          <cell r="EN30">
            <v>12</v>
          </cell>
          <cell r="EO30">
            <v>12</v>
          </cell>
          <cell r="EP30">
            <v>12</v>
          </cell>
          <cell r="EQ30">
            <v>12</v>
          </cell>
          <cell r="ER30">
            <v>12</v>
          </cell>
          <cell r="ES30">
            <v>12</v>
          </cell>
          <cell r="ET30">
            <v>12</v>
          </cell>
          <cell r="EU30">
            <v>12</v>
          </cell>
          <cell r="EV30">
            <v>12</v>
          </cell>
          <cell r="EW30">
            <v>12</v>
          </cell>
          <cell r="EX30">
            <v>12</v>
          </cell>
          <cell r="EY30">
            <v>12</v>
          </cell>
          <cell r="EZ30">
            <v>12</v>
          </cell>
          <cell r="FA30">
            <v>12</v>
          </cell>
          <cell r="FB30">
            <v>12</v>
          </cell>
          <cell r="FC30">
            <v>12</v>
          </cell>
          <cell r="FD30">
            <v>12</v>
          </cell>
          <cell r="FE30">
            <v>12</v>
          </cell>
          <cell r="FF30">
            <v>12</v>
          </cell>
          <cell r="FG30">
            <v>12</v>
          </cell>
          <cell r="FH30">
            <v>12</v>
          </cell>
          <cell r="FI30">
            <v>12</v>
          </cell>
          <cell r="FJ30">
            <v>12</v>
          </cell>
          <cell r="FK30">
            <v>12</v>
          </cell>
          <cell r="FL30">
            <v>12</v>
          </cell>
          <cell r="FM30">
            <v>12</v>
          </cell>
          <cell r="FN30">
            <v>12</v>
          </cell>
          <cell r="FO30">
            <v>12</v>
          </cell>
          <cell r="FP30">
            <v>12</v>
          </cell>
          <cell r="FQ30">
            <v>12</v>
          </cell>
          <cell r="FR30">
            <v>12</v>
          </cell>
          <cell r="FS30">
            <v>12</v>
          </cell>
          <cell r="FT30">
            <v>12</v>
          </cell>
          <cell r="FU30">
            <v>12</v>
          </cell>
          <cell r="FV30">
            <v>12</v>
          </cell>
          <cell r="FW30">
            <v>12</v>
          </cell>
          <cell r="FX30">
            <v>12</v>
          </cell>
          <cell r="FY30">
            <v>12</v>
          </cell>
          <cell r="FZ30">
            <v>12</v>
          </cell>
          <cell r="GA30">
            <v>12</v>
          </cell>
          <cell r="GB30">
            <v>12</v>
          </cell>
          <cell r="GC30">
            <v>12</v>
          </cell>
          <cell r="GD30">
            <v>12</v>
          </cell>
          <cell r="GE30">
            <v>12</v>
          </cell>
          <cell r="GF30">
            <v>12</v>
          </cell>
          <cell r="GG30">
            <v>12</v>
          </cell>
          <cell r="GH30">
            <v>12</v>
          </cell>
          <cell r="GI30">
            <v>12</v>
          </cell>
          <cell r="GJ30">
            <v>12</v>
          </cell>
          <cell r="GK30">
            <v>12</v>
          </cell>
          <cell r="GL30">
            <v>12</v>
          </cell>
          <cell r="GM30">
            <v>12</v>
          </cell>
          <cell r="GN30">
            <v>12</v>
          </cell>
          <cell r="GO30">
            <v>12</v>
          </cell>
          <cell r="GP30">
            <v>12</v>
          </cell>
          <cell r="GQ30">
            <v>12</v>
          </cell>
          <cell r="GR30">
            <v>12</v>
          </cell>
          <cell r="GS30">
            <v>12</v>
          </cell>
          <cell r="GW30">
            <v>1800</v>
          </cell>
          <cell r="GX30" t="e">
            <v>#DIV/0!</v>
          </cell>
          <cell r="GY30" t="e">
            <v>#DIV/0!</v>
          </cell>
          <cell r="GZ30" t="e">
            <v>#DIV/0!</v>
          </cell>
        </row>
        <row r="31">
          <cell r="A31">
            <v>1801</v>
          </cell>
          <cell r="B31">
            <v>10</v>
          </cell>
          <cell r="C31" t="str">
            <v>STEELE @ HANSFORD</v>
          </cell>
          <cell r="D31">
            <v>14113</v>
          </cell>
          <cell r="E31" t="str">
            <v>R</v>
          </cell>
          <cell r="F31">
            <v>40</v>
          </cell>
          <cell r="G31">
            <v>40</v>
          </cell>
          <cell r="H31">
            <v>40</v>
          </cell>
          <cell r="I31">
            <v>40</v>
          </cell>
          <cell r="J31">
            <v>40</v>
          </cell>
          <cell r="K31">
            <v>40</v>
          </cell>
          <cell r="L31">
            <v>40</v>
          </cell>
          <cell r="M31">
            <v>40</v>
          </cell>
          <cell r="N31">
            <v>40</v>
          </cell>
          <cell r="O31">
            <v>40</v>
          </cell>
          <cell r="P31">
            <v>40</v>
          </cell>
          <cell r="Q31">
            <v>40</v>
          </cell>
          <cell r="R31">
            <v>40</v>
          </cell>
          <cell r="S31">
            <v>40</v>
          </cell>
          <cell r="T31">
            <v>40</v>
          </cell>
          <cell r="U31">
            <v>40</v>
          </cell>
          <cell r="V31">
            <v>40</v>
          </cell>
          <cell r="W31">
            <v>40</v>
          </cell>
          <cell r="X31">
            <v>40</v>
          </cell>
          <cell r="Y31">
            <v>40</v>
          </cell>
          <cell r="Z31">
            <v>40</v>
          </cell>
          <cell r="AA31">
            <v>40</v>
          </cell>
          <cell r="AB31">
            <v>40</v>
          </cell>
          <cell r="AC31">
            <v>40</v>
          </cell>
          <cell r="AD31">
            <v>40</v>
          </cell>
          <cell r="AE31">
            <v>40</v>
          </cell>
          <cell r="AF31">
            <v>40</v>
          </cell>
          <cell r="AG31">
            <v>40</v>
          </cell>
          <cell r="AH31">
            <v>40</v>
          </cell>
          <cell r="AI31">
            <v>40</v>
          </cell>
          <cell r="AJ31">
            <v>40</v>
          </cell>
          <cell r="AK31">
            <v>40</v>
          </cell>
          <cell r="AL31">
            <v>40</v>
          </cell>
          <cell r="AM31">
            <v>40</v>
          </cell>
          <cell r="AN31">
            <v>40</v>
          </cell>
          <cell r="AO31">
            <v>40</v>
          </cell>
          <cell r="AP31">
            <v>40</v>
          </cell>
          <cell r="AQ31">
            <v>40</v>
          </cell>
          <cell r="AR31">
            <v>40</v>
          </cell>
          <cell r="AS31">
            <v>40</v>
          </cell>
          <cell r="AT31">
            <v>40</v>
          </cell>
          <cell r="AU31">
            <v>40</v>
          </cell>
          <cell r="AV31">
            <v>40</v>
          </cell>
          <cell r="AW31">
            <v>40</v>
          </cell>
          <cell r="AX31">
            <v>40</v>
          </cell>
          <cell r="AY31">
            <v>40</v>
          </cell>
          <cell r="AZ31">
            <v>40</v>
          </cell>
          <cell r="BA31">
            <v>40</v>
          </cell>
          <cell r="BB31">
            <v>40</v>
          </cell>
          <cell r="BC31">
            <v>40</v>
          </cell>
          <cell r="BD31">
            <v>40</v>
          </cell>
          <cell r="BE31">
            <v>40</v>
          </cell>
          <cell r="BF31">
            <v>40</v>
          </cell>
          <cell r="BG31">
            <v>40</v>
          </cell>
          <cell r="BH31">
            <v>40</v>
          </cell>
          <cell r="BI31">
            <v>40</v>
          </cell>
          <cell r="BJ31">
            <v>40</v>
          </cell>
          <cell r="BK31">
            <v>40</v>
          </cell>
          <cell r="BL31">
            <v>40</v>
          </cell>
          <cell r="BM31">
            <v>40</v>
          </cell>
          <cell r="BN31">
            <v>40</v>
          </cell>
          <cell r="BO31">
            <v>40</v>
          </cell>
          <cell r="BP31">
            <v>40</v>
          </cell>
          <cell r="BQ31">
            <v>40</v>
          </cell>
          <cell r="BR31">
            <v>40</v>
          </cell>
          <cell r="BS31">
            <v>40</v>
          </cell>
          <cell r="BT31">
            <v>40</v>
          </cell>
          <cell r="BU31">
            <v>40</v>
          </cell>
          <cell r="BV31">
            <v>40</v>
          </cell>
          <cell r="BW31">
            <v>40</v>
          </cell>
          <cell r="BX31">
            <v>40</v>
          </cell>
          <cell r="BY31">
            <v>40</v>
          </cell>
          <cell r="BZ31">
            <v>40</v>
          </cell>
          <cell r="CA31">
            <v>40</v>
          </cell>
          <cell r="CB31">
            <v>40</v>
          </cell>
          <cell r="CC31">
            <v>40</v>
          </cell>
          <cell r="CD31">
            <v>40</v>
          </cell>
          <cell r="CE31">
            <v>40</v>
          </cell>
          <cell r="CF31">
            <v>40</v>
          </cell>
          <cell r="CG31">
            <v>40</v>
          </cell>
          <cell r="CH31">
            <v>40</v>
          </cell>
          <cell r="CI31">
            <v>40</v>
          </cell>
          <cell r="CJ31">
            <v>40</v>
          </cell>
          <cell r="CK31">
            <v>40</v>
          </cell>
          <cell r="CL31">
            <v>40</v>
          </cell>
          <cell r="CM31">
            <v>40</v>
          </cell>
          <cell r="CN31">
            <v>40</v>
          </cell>
          <cell r="CO31">
            <v>40</v>
          </cell>
          <cell r="CP31">
            <v>40</v>
          </cell>
          <cell r="CQ31">
            <v>40</v>
          </cell>
          <cell r="CR31">
            <v>40</v>
          </cell>
          <cell r="CS31">
            <v>40</v>
          </cell>
          <cell r="CT31">
            <v>40</v>
          </cell>
          <cell r="CU31">
            <v>40</v>
          </cell>
          <cell r="CV31">
            <v>40</v>
          </cell>
          <cell r="CW31">
            <v>40</v>
          </cell>
          <cell r="CX31">
            <v>40</v>
          </cell>
          <cell r="CY31">
            <v>40</v>
          </cell>
          <cell r="CZ31">
            <v>40</v>
          </cell>
          <cell r="DA31">
            <v>40</v>
          </cell>
          <cell r="DB31">
            <v>40</v>
          </cell>
          <cell r="DC31">
            <v>40</v>
          </cell>
          <cell r="DD31">
            <v>40</v>
          </cell>
          <cell r="DE31">
            <v>40</v>
          </cell>
          <cell r="DF31">
            <v>40</v>
          </cell>
          <cell r="DG31">
            <v>40</v>
          </cell>
          <cell r="DH31">
            <v>20</v>
          </cell>
          <cell r="DI31">
            <v>20</v>
          </cell>
          <cell r="DJ31">
            <v>20</v>
          </cell>
          <cell r="DK31">
            <v>20</v>
          </cell>
          <cell r="DL31">
            <v>20</v>
          </cell>
          <cell r="DM31">
            <v>20</v>
          </cell>
          <cell r="DN31">
            <v>20</v>
          </cell>
          <cell r="DO31">
            <v>20</v>
          </cell>
          <cell r="DP31">
            <v>20</v>
          </cell>
          <cell r="DQ31">
            <v>20</v>
          </cell>
          <cell r="DR31">
            <v>20</v>
          </cell>
          <cell r="DS31">
            <v>20</v>
          </cell>
          <cell r="DT31">
            <v>20</v>
          </cell>
          <cell r="DU31">
            <v>20</v>
          </cell>
          <cell r="DV31">
            <v>20</v>
          </cell>
          <cell r="DW31">
            <v>20</v>
          </cell>
          <cell r="DX31">
            <v>20</v>
          </cell>
          <cell r="DY31">
            <v>20</v>
          </cell>
          <cell r="DZ31">
            <v>20</v>
          </cell>
          <cell r="EA31">
            <v>20</v>
          </cell>
          <cell r="EB31">
            <v>20</v>
          </cell>
          <cell r="EC31">
            <v>20</v>
          </cell>
          <cell r="ED31">
            <v>20</v>
          </cell>
          <cell r="EE31">
            <v>20</v>
          </cell>
          <cell r="EF31">
            <v>20</v>
          </cell>
          <cell r="EG31">
            <v>20</v>
          </cell>
          <cell r="EH31">
            <v>20</v>
          </cell>
          <cell r="EI31">
            <v>20</v>
          </cell>
          <cell r="EJ31">
            <v>20</v>
          </cell>
          <cell r="EK31">
            <v>20</v>
          </cell>
          <cell r="EL31">
            <v>20</v>
          </cell>
          <cell r="EM31">
            <v>20</v>
          </cell>
          <cell r="EN31">
            <v>20</v>
          </cell>
          <cell r="EO31">
            <v>20</v>
          </cell>
          <cell r="EP31">
            <v>20</v>
          </cell>
          <cell r="EQ31">
            <v>20</v>
          </cell>
          <cell r="ER31">
            <v>20</v>
          </cell>
          <cell r="ES31">
            <v>20</v>
          </cell>
          <cell r="ET31">
            <v>20</v>
          </cell>
          <cell r="EU31">
            <v>20</v>
          </cell>
          <cell r="EV31">
            <v>20</v>
          </cell>
          <cell r="EW31">
            <v>20</v>
          </cell>
          <cell r="EX31">
            <v>20</v>
          </cell>
          <cell r="EY31">
            <v>20</v>
          </cell>
          <cell r="EZ31">
            <v>20</v>
          </cell>
          <cell r="FA31">
            <v>20</v>
          </cell>
          <cell r="FB31">
            <v>20</v>
          </cell>
          <cell r="FC31">
            <v>20</v>
          </cell>
          <cell r="FD31">
            <v>20</v>
          </cell>
          <cell r="FE31">
            <v>20</v>
          </cell>
          <cell r="FF31">
            <v>20</v>
          </cell>
          <cell r="FG31">
            <v>20</v>
          </cell>
          <cell r="FH31">
            <v>20</v>
          </cell>
          <cell r="FI31">
            <v>20</v>
          </cell>
          <cell r="FJ31">
            <v>20</v>
          </cell>
          <cell r="FK31">
            <v>20</v>
          </cell>
          <cell r="FL31">
            <v>20</v>
          </cell>
          <cell r="FM31">
            <v>20</v>
          </cell>
          <cell r="FN31">
            <v>20</v>
          </cell>
          <cell r="FO31">
            <v>20</v>
          </cell>
          <cell r="FP31">
            <v>20</v>
          </cell>
          <cell r="FQ31">
            <v>20</v>
          </cell>
          <cell r="FR31">
            <v>20</v>
          </cell>
          <cell r="FS31">
            <v>20</v>
          </cell>
          <cell r="FT31">
            <v>20</v>
          </cell>
          <cell r="FU31">
            <v>20</v>
          </cell>
          <cell r="FV31">
            <v>20</v>
          </cell>
          <cell r="FW31">
            <v>20</v>
          </cell>
          <cell r="FX31">
            <v>20</v>
          </cell>
          <cell r="FY31">
            <v>20</v>
          </cell>
          <cell r="FZ31">
            <v>20</v>
          </cell>
          <cell r="GA31">
            <v>20</v>
          </cell>
          <cell r="GB31">
            <v>20</v>
          </cell>
          <cell r="GC31">
            <v>20</v>
          </cell>
          <cell r="GD31">
            <v>20</v>
          </cell>
          <cell r="GE31">
            <v>20</v>
          </cell>
          <cell r="GF31">
            <v>20</v>
          </cell>
          <cell r="GG31">
            <v>20</v>
          </cell>
          <cell r="GH31">
            <v>20</v>
          </cell>
          <cell r="GI31">
            <v>20</v>
          </cell>
          <cell r="GJ31">
            <v>20</v>
          </cell>
          <cell r="GK31">
            <v>20</v>
          </cell>
          <cell r="GL31">
            <v>20</v>
          </cell>
          <cell r="GM31">
            <v>20</v>
          </cell>
          <cell r="GN31">
            <v>20</v>
          </cell>
          <cell r="GO31">
            <v>20</v>
          </cell>
          <cell r="GP31">
            <v>20</v>
          </cell>
          <cell r="GQ31">
            <v>20</v>
          </cell>
          <cell r="GR31">
            <v>20</v>
          </cell>
          <cell r="GS31">
            <v>20</v>
          </cell>
          <cell r="GW31">
            <v>1801</v>
          </cell>
          <cell r="GX31" t="e">
            <v>#DIV/0!</v>
          </cell>
          <cell r="GY31" t="e">
            <v>#DIV/0!</v>
          </cell>
          <cell r="GZ31" t="e">
            <v>#DIV/0!</v>
          </cell>
        </row>
        <row r="32">
          <cell r="A32">
            <v>1802</v>
          </cell>
          <cell r="B32">
            <v>10</v>
          </cell>
          <cell r="C32" t="str">
            <v>BRACKEN @ HANSFORD</v>
          </cell>
          <cell r="D32">
            <v>14113</v>
          </cell>
          <cell r="E32" t="str">
            <v>R</v>
          </cell>
          <cell r="F32">
            <v>108</v>
          </cell>
          <cell r="G32">
            <v>108</v>
          </cell>
          <cell r="H32">
            <v>108</v>
          </cell>
          <cell r="I32">
            <v>108</v>
          </cell>
          <cell r="J32">
            <v>108</v>
          </cell>
          <cell r="K32">
            <v>108</v>
          </cell>
          <cell r="L32">
            <v>108</v>
          </cell>
          <cell r="M32">
            <v>108</v>
          </cell>
          <cell r="N32">
            <v>108</v>
          </cell>
          <cell r="O32">
            <v>108</v>
          </cell>
          <cell r="P32">
            <v>108</v>
          </cell>
          <cell r="Q32">
            <v>108</v>
          </cell>
          <cell r="R32">
            <v>108</v>
          </cell>
          <cell r="S32">
            <v>108</v>
          </cell>
          <cell r="T32">
            <v>107</v>
          </cell>
          <cell r="U32">
            <v>107</v>
          </cell>
          <cell r="V32">
            <v>107</v>
          </cell>
          <cell r="W32">
            <v>107</v>
          </cell>
          <cell r="X32">
            <v>107</v>
          </cell>
          <cell r="Y32">
            <v>107</v>
          </cell>
          <cell r="Z32">
            <v>107</v>
          </cell>
          <cell r="AA32">
            <v>107</v>
          </cell>
          <cell r="AB32">
            <v>107</v>
          </cell>
          <cell r="AC32">
            <v>107</v>
          </cell>
          <cell r="AD32">
            <v>107</v>
          </cell>
          <cell r="AE32">
            <v>107</v>
          </cell>
          <cell r="AF32">
            <v>107</v>
          </cell>
          <cell r="AG32">
            <v>107</v>
          </cell>
          <cell r="AH32">
            <v>107</v>
          </cell>
          <cell r="AI32">
            <v>107</v>
          </cell>
          <cell r="AJ32">
            <v>107</v>
          </cell>
          <cell r="AK32">
            <v>107</v>
          </cell>
          <cell r="AL32">
            <v>107</v>
          </cell>
          <cell r="AM32">
            <v>107</v>
          </cell>
          <cell r="AN32">
            <v>107</v>
          </cell>
          <cell r="AO32">
            <v>107</v>
          </cell>
          <cell r="AP32">
            <v>107</v>
          </cell>
          <cell r="AQ32">
            <v>107</v>
          </cell>
          <cell r="AR32">
            <v>107</v>
          </cell>
          <cell r="AS32">
            <v>107</v>
          </cell>
          <cell r="AT32">
            <v>107</v>
          </cell>
          <cell r="AU32">
            <v>107</v>
          </cell>
          <cell r="AV32">
            <v>107</v>
          </cell>
          <cell r="AW32">
            <v>107</v>
          </cell>
          <cell r="AX32">
            <v>107</v>
          </cell>
          <cell r="AY32">
            <v>1</v>
          </cell>
          <cell r="AZ32">
            <v>1</v>
          </cell>
          <cell r="BA32">
            <v>1</v>
          </cell>
          <cell r="BB32">
            <v>268</v>
          </cell>
          <cell r="BC32">
            <v>268</v>
          </cell>
          <cell r="BD32">
            <v>268</v>
          </cell>
          <cell r="BE32">
            <v>268</v>
          </cell>
          <cell r="BF32">
            <v>268</v>
          </cell>
          <cell r="BG32">
            <v>268</v>
          </cell>
          <cell r="BH32">
            <v>268</v>
          </cell>
          <cell r="BI32">
            <v>268</v>
          </cell>
          <cell r="BJ32">
            <v>268</v>
          </cell>
          <cell r="BK32">
            <v>268</v>
          </cell>
          <cell r="BL32">
            <v>268</v>
          </cell>
          <cell r="BM32">
            <v>268</v>
          </cell>
          <cell r="BN32">
            <v>268</v>
          </cell>
          <cell r="BO32">
            <v>268</v>
          </cell>
          <cell r="BP32">
            <v>268</v>
          </cell>
          <cell r="BQ32">
            <v>268</v>
          </cell>
          <cell r="BR32">
            <v>268</v>
          </cell>
          <cell r="BS32">
            <v>268</v>
          </cell>
          <cell r="BT32">
            <v>268</v>
          </cell>
          <cell r="BU32">
            <v>268</v>
          </cell>
          <cell r="BV32">
            <v>268</v>
          </cell>
          <cell r="BW32">
            <v>268</v>
          </cell>
          <cell r="BX32">
            <v>268</v>
          </cell>
          <cell r="BY32">
            <v>268</v>
          </cell>
          <cell r="BZ32">
            <v>268</v>
          </cell>
          <cell r="CA32">
            <v>268</v>
          </cell>
          <cell r="CB32">
            <v>268</v>
          </cell>
          <cell r="CC32">
            <v>212</v>
          </cell>
          <cell r="CD32">
            <v>212</v>
          </cell>
          <cell r="CE32">
            <v>212</v>
          </cell>
          <cell r="CF32">
            <v>212</v>
          </cell>
          <cell r="CG32">
            <v>212</v>
          </cell>
          <cell r="CH32">
            <v>212</v>
          </cell>
          <cell r="CI32">
            <v>212</v>
          </cell>
          <cell r="CJ32">
            <v>212</v>
          </cell>
          <cell r="CK32">
            <v>212</v>
          </cell>
          <cell r="CL32">
            <v>212</v>
          </cell>
          <cell r="CM32">
            <v>212</v>
          </cell>
          <cell r="CN32">
            <v>212</v>
          </cell>
          <cell r="CO32">
            <v>212</v>
          </cell>
          <cell r="CP32">
            <v>212</v>
          </cell>
          <cell r="CQ32">
            <v>212</v>
          </cell>
          <cell r="CR32">
            <v>212</v>
          </cell>
          <cell r="CS32">
            <v>212</v>
          </cell>
          <cell r="CT32">
            <v>212</v>
          </cell>
          <cell r="CU32">
            <v>212</v>
          </cell>
          <cell r="CV32">
            <v>212</v>
          </cell>
          <cell r="CW32">
            <v>212</v>
          </cell>
          <cell r="CX32">
            <v>212</v>
          </cell>
          <cell r="CY32">
            <v>212</v>
          </cell>
          <cell r="CZ32">
            <v>212</v>
          </cell>
          <cell r="DA32">
            <v>212</v>
          </cell>
          <cell r="DB32">
            <v>212</v>
          </cell>
          <cell r="DC32">
            <v>212</v>
          </cell>
          <cell r="DD32">
            <v>212</v>
          </cell>
          <cell r="DE32">
            <v>212</v>
          </cell>
          <cell r="DF32">
            <v>212</v>
          </cell>
          <cell r="DG32">
            <v>212</v>
          </cell>
          <cell r="DH32">
            <v>100</v>
          </cell>
          <cell r="DI32">
            <v>100</v>
          </cell>
          <cell r="DJ32">
            <v>100</v>
          </cell>
          <cell r="DK32">
            <v>100</v>
          </cell>
          <cell r="DL32">
            <v>100</v>
          </cell>
          <cell r="DM32">
            <v>100</v>
          </cell>
          <cell r="DN32">
            <v>100</v>
          </cell>
          <cell r="DO32">
            <v>100</v>
          </cell>
          <cell r="DP32">
            <v>100</v>
          </cell>
          <cell r="DQ32">
            <v>100</v>
          </cell>
          <cell r="DR32">
            <v>100</v>
          </cell>
          <cell r="DS32">
            <v>100</v>
          </cell>
          <cell r="DT32">
            <v>100</v>
          </cell>
          <cell r="DU32">
            <v>100</v>
          </cell>
          <cell r="DV32">
            <v>212</v>
          </cell>
          <cell r="DW32">
            <v>212</v>
          </cell>
          <cell r="DX32">
            <v>212</v>
          </cell>
          <cell r="DY32">
            <v>212</v>
          </cell>
          <cell r="DZ32">
            <v>212</v>
          </cell>
          <cell r="EA32">
            <v>212</v>
          </cell>
          <cell r="EB32">
            <v>212</v>
          </cell>
          <cell r="EC32">
            <v>212</v>
          </cell>
          <cell r="ED32">
            <v>212</v>
          </cell>
          <cell r="EE32">
            <v>212</v>
          </cell>
          <cell r="EF32">
            <v>212</v>
          </cell>
          <cell r="EG32">
            <v>212</v>
          </cell>
          <cell r="EH32">
            <v>212</v>
          </cell>
          <cell r="EI32">
            <v>212</v>
          </cell>
          <cell r="EJ32">
            <v>176</v>
          </cell>
          <cell r="EK32">
            <v>176</v>
          </cell>
          <cell r="EL32">
            <v>176</v>
          </cell>
          <cell r="EM32">
            <v>176</v>
          </cell>
          <cell r="EN32">
            <v>176</v>
          </cell>
          <cell r="EO32">
            <v>176</v>
          </cell>
          <cell r="EP32">
            <v>176</v>
          </cell>
          <cell r="EQ32">
            <v>176</v>
          </cell>
          <cell r="ER32">
            <v>176</v>
          </cell>
          <cell r="ES32">
            <v>176</v>
          </cell>
          <cell r="ET32">
            <v>176</v>
          </cell>
          <cell r="EU32">
            <v>176</v>
          </cell>
          <cell r="EV32">
            <v>176</v>
          </cell>
          <cell r="EW32">
            <v>176</v>
          </cell>
          <cell r="EX32">
            <v>176</v>
          </cell>
          <cell r="EY32">
            <v>176</v>
          </cell>
          <cell r="EZ32">
            <v>176</v>
          </cell>
          <cell r="FA32">
            <v>176</v>
          </cell>
          <cell r="FB32">
            <v>176</v>
          </cell>
          <cell r="FC32">
            <v>176</v>
          </cell>
          <cell r="FD32">
            <v>176</v>
          </cell>
          <cell r="FE32">
            <v>176</v>
          </cell>
          <cell r="FF32">
            <v>176</v>
          </cell>
          <cell r="FG32">
            <v>176</v>
          </cell>
          <cell r="FH32">
            <v>176</v>
          </cell>
          <cell r="FI32">
            <v>176</v>
          </cell>
          <cell r="FJ32">
            <v>176</v>
          </cell>
          <cell r="FK32">
            <v>176</v>
          </cell>
          <cell r="FL32">
            <v>176</v>
          </cell>
          <cell r="FM32">
            <v>176</v>
          </cell>
          <cell r="FN32">
            <v>176</v>
          </cell>
          <cell r="FO32">
            <v>164</v>
          </cell>
          <cell r="FP32">
            <v>164</v>
          </cell>
          <cell r="FQ32">
            <v>164</v>
          </cell>
          <cell r="FR32">
            <v>164</v>
          </cell>
          <cell r="FS32">
            <v>164</v>
          </cell>
          <cell r="FT32">
            <v>164</v>
          </cell>
          <cell r="FU32">
            <v>164</v>
          </cell>
          <cell r="FV32">
            <v>164</v>
          </cell>
          <cell r="FW32">
            <v>164</v>
          </cell>
          <cell r="FX32">
            <v>164</v>
          </cell>
          <cell r="FY32">
            <v>164</v>
          </cell>
          <cell r="FZ32">
            <v>164</v>
          </cell>
          <cell r="GA32">
            <v>164</v>
          </cell>
          <cell r="GB32">
            <v>164</v>
          </cell>
          <cell r="GC32">
            <v>164</v>
          </cell>
          <cell r="GD32">
            <v>164</v>
          </cell>
          <cell r="GE32">
            <v>164</v>
          </cell>
          <cell r="GF32">
            <v>164</v>
          </cell>
          <cell r="GG32">
            <v>164</v>
          </cell>
          <cell r="GH32">
            <v>164</v>
          </cell>
          <cell r="GI32">
            <v>164</v>
          </cell>
          <cell r="GJ32">
            <v>164</v>
          </cell>
          <cell r="GK32">
            <v>164</v>
          </cell>
          <cell r="GL32">
            <v>164</v>
          </cell>
          <cell r="GM32">
            <v>164</v>
          </cell>
          <cell r="GN32">
            <v>164</v>
          </cell>
          <cell r="GO32">
            <v>164</v>
          </cell>
          <cell r="GP32">
            <v>164</v>
          </cell>
          <cell r="GQ32">
            <v>164</v>
          </cell>
          <cell r="GR32">
            <v>164</v>
          </cell>
          <cell r="GS32">
            <v>164</v>
          </cell>
          <cell r="GW32">
            <v>1802</v>
          </cell>
          <cell r="GX32" t="e">
            <v>#DIV/0!</v>
          </cell>
          <cell r="GY32" t="e">
            <v>#DIV/0!</v>
          </cell>
          <cell r="GZ32" t="e">
            <v>#DIV/0!</v>
          </cell>
        </row>
        <row r="33">
          <cell r="A33">
            <v>1803</v>
          </cell>
          <cell r="B33">
            <v>10</v>
          </cell>
          <cell r="C33" t="str">
            <v>PALO DURO @ HANSFORD</v>
          </cell>
          <cell r="D33">
            <v>1927</v>
          </cell>
          <cell r="E33" t="str">
            <v>R</v>
          </cell>
          <cell r="F33">
            <v>125</v>
          </cell>
          <cell r="G33">
            <v>125</v>
          </cell>
          <cell r="H33">
            <v>125</v>
          </cell>
          <cell r="I33">
            <v>125</v>
          </cell>
          <cell r="J33">
            <v>125</v>
          </cell>
          <cell r="K33">
            <v>125</v>
          </cell>
          <cell r="L33">
            <v>125</v>
          </cell>
          <cell r="M33">
            <v>125</v>
          </cell>
          <cell r="N33">
            <v>125</v>
          </cell>
          <cell r="O33">
            <v>125</v>
          </cell>
          <cell r="P33">
            <v>125</v>
          </cell>
          <cell r="Q33">
            <v>125</v>
          </cell>
          <cell r="R33">
            <v>125</v>
          </cell>
          <cell r="S33">
            <v>125</v>
          </cell>
          <cell r="T33">
            <v>114</v>
          </cell>
          <cell r="U33">
            <v>114</v>
          </cell>
          <cell r="V33">
            <v>114</v>
          </cell>
          <cell r="W33">
            <v>114</v>
          </cell>
          <cell r="X33">
            <v>114</v>
          </cell>
          <cell r="Y33">
            <v>114</v>
          </cell>
          <cell r="Z33">
            <v>114</v>
          </cell>
          <cell r="AA33">
            <v>114</v>
          </cell>
          <cell r="AB33">
            <v>114</v>
          </cell>
          <cell r="AC33">
            <v>114</v>
          </cell>
          <cell r="AD33">
            <v>114</v>
          </cell>
          <cell r="AE33">
            <v>114</v>
          </cell>
          <cell r="AF33">
            <v>114</v>
          </cell>
          <cell r="AG33">
            <v>114</v>
          </cell>
          <cell r="AH33">
            <v>114</v>
          </cell>
          <cell r="AI33">
            <v>114</v>
          </cell>
          <cell r="AJ33">
            <v>114</v>
          </cell>
          <cell r="AK33">
            <v>114</v>
          </cell>
          <cell r="AL33">
            <v>114</v>
          </cell>
          <cell r="AM33">
            <v>114</v>
          </cell>
          <cell r="AN33">
            <v>114</v>
          </cell>
          <cell r="AO33">
            <v>114</v>
          </cell>
          <cell r="AP33">
            <v>114</v>
          </cell>
          <cell r="AQ33">
            <v>114</v>
          </cell>
          <cell r="AR33">
            <v>114</v>
          </cell>
          <cell r="AS33">
            <v>114</v>
          </cell>
          <cell r="AT33">
            <v>114</v>
          </cell>
          <cell r="AU33">
            <v>114</v>
          </cell>
          <cell r="AV33">
            <v>114</v>
          </cell>
          <cell r="AW33">
            <v>114</v>
          </cell>
          <cell r="AX33">
            <v>114</v>
          </cell>
          <cell r="AY33">
            <v>114</v>
          </cell>
          <cell r="AZ33">
            <v>114</v>
          </cell>
          <cell r="BA33">
            <v>114</v>
          </cell>
          <cell r="BB33">
            <v>114</v>
          </cell>
          <cell r="BC33">
            <v>114</v>
          </cell>
          <cell r="BD33">
            <v>114</v>
          </cell>
          <cell r="BE33">
            <v>114</v>
          </cell>
          <cell r="BF33">
            <v>114</v>
          </cell>
          <cell r="BG33">
            <v>114</v>
          </cell>
          <cell r="BH33">
            <v>114</v>
          </cell>
          <cell r="BI33">
            <v>114</v>
          </cell>
          <cell r="BJ33">
            <v>114</v>
          </cell>
          <cell r="BK33">
            <v>114</v>
          </cell>
          <cell r="BL33">
            <v>114</v>
          </cell>
          <cell r="BM33">
            <v>114</v>
          </cell>
          <cell r="BN33">
            <v>114</v>
          </cell>
          <cell r="BO33">
            <v>114</v>
          </cell>
          <cell r="BP33">
            <v>114</v>
          </cell>
          <cell r="BQ33">
            <v>114</v>
          </cell>
          <cell r="BR33">
            <v>114</v>
          </cell>
          <cell r="BS33">
            <v>114</v>
          </cell>
          <cell r="BT33">
            <v>114</v>
          </cell>
          <cell r="BU33">
            <v>114</v>
          </cell>
          <cell r="BV33">
            <v>114</v>
          </cell>
          <cell r="BW33">
            <v>114</v>
          </cell>
          <cell r="BX33">
            <v>114</v>
          </cell>
          <cell r="BY33">
            <v>114</v>
          </cell>
          <cell r="BZ33">
            <v>114</v>
          </cell>
          <cell r="CA33">
            <v>114</v>
          </cell>
          <cell r="CB33">
            <v>114</v>
          </cell>
          <cell r="CC33">
            <v>86</v>
          </cell>
          <cell r="CD33">
            <v>86</v>
          </cell>
          <cell r="CE33">
            <v>86</v>
          </cell>
          <cell r="CF33">
            <v>86</v>
          </cell>
          <cell r="CG33">
            <v>86</v>
          </cell>
          <cell r="CH33">
            <v>86</v>
          </cell>
          <cell r="CI33">
            <v>86</v>
          </cell>
          <cell r="CJ33">
            <v>86</v>
          </cell>
          <cell r="CK33">
            <v>86</v>
          </cell>
          <cell r="CL33">
            <v>86</v>
          </cell>
          <cell r="CM33">
            <v>86</v>
          </cell>
          <cell r="CN33">
            <v>86</v>
          </cell>
          <cell r="CO33">
            <v>86</v>
          </cell>
          <cell r="CP33">
            <v>86</v>
          </cell>
          <cell r="CQ33">
            <v>86</v>
          </cell>
          <cell r="CR33">
            <v>86</v>
          </cell>
          <cell r="CS33">
            <v>86</v>
          </cell>
          <cell r="CT33">
            <v>86</v>
          </cell>
          <cell r="CU33">
            <v>86</v>
          </cell>
          <cell r="CV33">
            <v>86</v>
          </cell>
          <cell r="CW33">
            <v>86</v>
          </cell>
          <cell r="CX33">
            <v>86</v>
          </cell>
          <cell r="CY33">
            <v>86</v>
          </cell>
          <cell r="CZ33">
            <v>86</v>
          </cell>
          <cell r="DA33">
            <v>86</v>
          </cell>
          <cell r="DB33">
            <v>86</v>
          </cell>
          <cell r="DC33">
            <v>86</v>
          </cell>
          <cell r="DD33">
            <v>86</v>
          </cell>
          <cell r="DE33">
            <v>86</v>
          </cell>
          <cell r="DF33">
            <v>86</v>
          </cell>
          <cell r="DG33">
            <v>86</v>
          </cell>
          <cell r="DH33">
            <v>124</v>
          </cell>
          <cell r="DI33">
            <v>124</v>
          </cell>
          <cell r="DJ33">
            <v>124</v>
          </cell>
          <cell r="DK33">
            <v>124</v>
          </cell>
          <cell r="DL33">
            <v>124</v>
          </cell>
          <cell r="DM33">
            <v>124</v>
          </cell>
          <cell r="DN33">
            <v>124</v>
          </cell>
          <cell r="DO33">
            <v>124</v>
          </cell>
          <cell r="DP33">
            <v>124</v>
          </cell>
          <cell r="DQ33">
            <v>124</v>
          </cell>
          <cell r="DR33">
            <v>124</v>
          </cell>
          <cell r="DS33">
            <v>124</v>
          </cell>
          <cell r="DT33">
            <v>124</v>
          </cell>
          <cell r="DU33">
            <v>124</v>
          </cell>
          <cell r="DV33">
            <v>124</v>
          </cell>
          <cell r="DW33">
            <v>124</v>
          </cell>
          <cell r="DX33">
            <v>124</v>
          </cell>
          <cell r="DY33">
            <v>124</v>
          </cell>
          <cell r="DZ33">
            <v>124</v>
          </cell>
          <cell r="EA33">
            <v>124</v>
          </cell>
          <cell r="EB33">
            <v>124</v>
          </cell>
          <cell r="EC33">
            <v>124</v>
          </cell>
          <cell r="ED33">
            <v>124</v>
          </cell>
          <cell r="EE33">
            <v>124</v>
          </cell>
          <cell r="EF33">
            <v>124</v>
          </cell>
          <cell r="EG33">
            <v>124</v>
          </cell>
          <cell r="EH33">
            <v>124</v>
          </cell>
          <cell r="EI33">
            <v>124</v>
          </cell>
          <cell r="EJ33">
            <v>1</v>
          </cell>
          <cell r="EK33">
            <v>1</v>
          </cell>
          <cell r="EL33">
            <v>1</v>
          </cell>
          <cell r="EM33">
            <v>1</v>
          </cell>
          <cell r="EN33">
            <v>1</v>
          </cell>
          <cell r="EO33">
            <v>1</v>
          </cell>
          <cell r="EP33">
            <v>1</v>
          </cell>
          <cell r="EQ33">
            <v>1</v>
          </cell>
          <cell r="ER33">
            <v>1</v>
          </cell>
          <cell r="ES33">
            <v>1</v>
          </cell>
          <cell r="ET33">
            <v>1</v>
          </cell>
          <cell r="EU33">
            <v>1</v>
          </cell>
          <cell r="EV33">
            <v>1</v>
          </cell>
          <cell r="EW33">
            <v>1</v>
          </cell>
          <cell r="EX33">
            <v>1</v>
          </cell>
          <cell r="EY33">
            <v>1</v>
          </cell>
          <cell r="EZ33">
            <v>1</v>
          </cell>
          <cell r="FA33">
            <v>1</v>
          </cell>
          <cell r="FB33">
            <v>1</v>
          </cell>
          <cell r="FC33">
            <v>1</v>
          </cell>
          <cell r="FD33">
            <v>1</v>
          </cell>
          <cell r="FE33">
            <v>1</v>
          </cell>
          <cell r="FF33">
            <v>1</v>
          </cell>
          <cell r="FG33">
            <v>1</v>
          </cell>
          <cell r="FH33">
            <v>1</v>
          </cell>
          <cell r="FI33">
            <v>1</v>
          </cell>
          <cell r="FJ33">
            <v>1</v>
          </cell>
          <cell r="FK33">
            <v>1</v>
          </cell>
          <cell r="FL33">
            <v>1</v>
          </cell>
          <cell r="FM33">
            <v>1</v>
          </cell>
          <cell r="FN33">
            <v>1</v>
          </cell>
          <cell r="FO33">
            <v>1</v>
          </cell>
          <cell r="FP33">
            <v>1</v>
          </cell>
          <cell r="FQ33">
            <v>1</v>
          </cell>
          <cell r="FR33">
            <v>1</v>
          </cell>
          <cell r="FS33">
            <v>1</v>
          </cell>
          <cell r="FT33">
            <v>1</v>
          </cell>
          <cell r="FU33">
            <v>1</v>
          </cell>
          <cell r="FV33">
            <v>1</v>
          </cell>
          <cell r="FW33">
            <v>1</v>
          </cell>
          <cell r="FX33">
            <v>1</v>
          </cell>
          <cell r="FY33">
            <v>1</v>
          </cell>
          <cell r="FZ33">
            <v>1</v>
          </cell>
          <cell r="GA33">
            <v>1</v>
          </cell>
          <cell r="GB33">
            <v>1</v>
          </cell>
          <cell r="GC33">
            <v>1</v>
          </cell>
          <cell r="GD33">
            <v>1</v>
          </cell>
          <cell r="GE33">
            <v>1</v>
          </cell>
          <cell r="GF33">
            <v>1</v>
          </cell>
          <cell r="GG33">
            <v>177</v>
          </cell>
          <cell r="GH33">
            <v>177</v>
          </cell>
          <cell r="GI33">
            <v>177</v>
          </cell>
          <cell r="GJ33">
            <v>177</v>
          </cell>
          <cell r="GK33">
            <v>177</v>
          </cell>
          <cell r="GL33">
            <v>177</v>
          </cell>
          <cell r="GM33">
            <v>177</v>
          </cell>
          <cell r="GN33">
            <v>177</v>
          </cell>
          <cell r="GO33">
            <v>177</v>
          </cell>
          <cell r="GP33">
            <v>177</v>
          </cell>
          <cell r="GQ33">
            <v>177</v>
          </cell>
          <cell r="GR33">
            <v>177</v>
          </cell>
          <cell r="GS33">
            <v>177</v>
          </cell>
          <cell r="GW33">
            <v>1803</v>
          </cell>
          <cell r="GX33" t="e">
            <v>#DIV/0!</v>
          </cell>
          <cell r="GY33" t="e">
            <v>#DIV/0!</v>
          </cell>
          <cell r="GZ33" t="e">
            <v>#DIV/0!</v>
          </cell>
        </row>
        <row r="34">
          <cell r="A34">
            <v>2908</v>
          </cell>
          <cell r="B34">
            <v>3</v>
          </cell>
          <cell r="C34" t="str">
            <v>JONES @ CUSTER</v>
          </cell>
          <cell r="D34">
            <v>3326</v>
          </cell>
          <cell r="E34" t="str">
            <v>R</v>
          </cell>
          <cell r="F34">
            <v>350</v>
          </cell>
          <cell r="G34">
            <v>350</v>
          </cell>
          <cell r="H34">
            <v>350</v>
          </cell>
          <cell r="I34">
            <v>350</v>
          </cell>
          <cell r="J34">
            <v>350</v>
          </cell>
          <cell r="K34">
            <v>350</v>
          </cell>
          <cell r="L34">
            <v>350</v>
          </cell>
          <cell r="M34">
            <v>350</v>
          </cell>
          <cell r="N34">
            <v>350</v>
          </cell>
          <cell r="O34">
            <v>350</v>
          </cell>
          <cell r="P34">
            <v>350</v>
          </cell>
          <cell r="Q34">
            <v>350</v>
          </cell>
          <cell r="R34">
            <v>350</v>
          </cell>
          <cell r="S34">
            <v>350</v>
          </cell>
          <cell r="T34">
            <v>343</v>
          </cell>
          <cell r="U34">
            <v>343</v>
          </cell>
          <cell r="V34">
            <v>343</v>
          </cell>
          <cell r="W34">
            <v>343</v>
          </cell>
          <cell r="X34">
            <v>343</v>
          </cell>
          <cell r="Y34">
            <v>343</v>
          </cell>
          <cell r="Z34">
            <v>343</v>
          </cell>
          <cell r="AA34">
            <v>343</v>
          </cell>
          <cell r="AB34">
            <v>343</v>
          </cell>
          <cell r="AC34">
            <v>343</v>
          </cell>
          <cell r="AD34">
            <v>343</v>
          </cell>
          <cell r="AE34">
            <v>343</v>
          </cell>
          <cell r="AF34">
            <v>343</v>
          </cell>
          <cell r="AG34">
            <v>343</v>
          </cell>
          <cell r="AH34">
            <v>343</v>
          </cell>
          <cell r="AI34">
            <v>343</v>
          </cell>
          <cell r="AJ34">
            <v>343</v>
          </cell>
          <cell r="AK34">
            <v>343</v>
          </cell>
          <cell r="AL34">
            <v>343</v>
          </cell>
          <cell r="AM34">
            <v>343</v>
          </cell>
          <cell r="AN34">
            <v>343</v>
          </cell>
          <cell r="AO34">
            <v>343</v>
          </cell>
          <cell r="AP34">
            <v>343</v>
          </cell>
          <cell r="AQ34">
            <v>343</v>
          </cell>
          <cell r="AR34">
            <v>343</v>
          </cell>
          <cell r="AS34">
            <v>343</v>
          </cell>
          <cell r="AT34">
            <v>343</v>
          </cell>
          <cell r="AU34">
            <v>343</v>
          </cell>
          <cell r="AV34">
            <v>343</v>
          </cell>
          <cell r="AW34">
            <v>343</v>
          </cell>
          <cell r="AX34">
            <v>343</v>
          </cell>
          <cell r="AY34">
            <v>343</v>
          </cell>
          <cell r="AZ34">
            <v>343</v>
          </cell>
          <cell r="BA34">
            <v>343</v>
          </cell>
          <cell r="BB34">
            <v>343</v>
          </cell>
          <cell r="BC34">
            <v>343</v>
          </cell>
          <cell r="BD34">
            <v>343</v>
          </cell>
          <cell r="BE34">
            <v>343</v>
          </cell>
          <cell r="BF34">
            <v>343</v>
          </cell>
          <cell r="BG34">
            <v>343</v>
          </cell>
          <cell r="BH34">
            <v>343</v>
          </cell>
          <cell r="BI34">
            <v>343</v>
          </cell>
          <cell r="BJ34">
            <v>343</v>
          </cell>
          <cell r="BK34">
            <v>343</v>
          </cell>
          <cell r="BL34">
            <v>343</v>
          </cell>
          <cell r="BM34">
            <v>343</v>
          </cell>
          <cell r="BN34">
            <v>343</v>
          </cell>
          <cell r="BO34">
            <v>343</v>
          </cell>
          <cell r="BP34">
            <v>343</v>
          </cell>
          <cell r="BQ34">
            <v>343</v>
          </cell>
          <cell r="BR34">
            <v>343</v>
          </cell>
          <cell r="BS34">
            <v>343</v>
          </cell>
          <cell r="BT34">
            <v>343</v>
          </cell>
          <cell r="BU34">
            <v>343</v>
          </cell>
          <cell r="BV34">
            <v>343</v>
          </cell>
          <cell r="BW34">
            <v>343</v>
          </cell>
          <cell r="BX34">
            <v>343</v>
          </cell>
          <cell r="BY34">
            <v>343</v>
          </cell>
          <cell r="BZ34">
            <v>343</v>
          </cell>
          <cell r="CA34">
            <v>343</v>
          </cell>
          <cell r="CB34">
            <v>343</v>
          </cell>
          <cell r="CC34">
            <v>215</v>
          </cell>
          <cell r="CD34">
            <v>215</v>
          </cell>
          <cell r="CE34">
            <v>215</v>
          </cell>
          <cell r="CF34">
            <v>215</v>
          </cell>
          <cell r="CG34">
            <v>215</v>
          </cell>
          <cell r="CH34">
            <v>215</v>
          </cell>
          <cell r="CI34">
            <v>215</v>
          </cell>
          <cell r="CJ34">
            <v>215</v>
          </cell>
          <cell r="CK34">
            <v>215</v>
          </cell>
          <cell r="CL34">
            <v>215</v>
          </cell>
          <cell r="CM34">
            <v>215</v>
          </cell>
          <cell r="CN34">
            <v>215</v>
          </cell>
          <cell r="CO34">
            <v>215</v>
          </cell>
          <cell r="CP34">
            <v>215</v>
          </cell>
          <cell r="CQ34">
            <v>215</v>
          </cell>
          <cell r="CR34">
            <v>215</v>
          </cell>
          <cell r="CS34">
            <v>215</v>
          </cell>
          <cell r="CT34">
            <v>215</v>
          </cell>
          <cell r="CU34">
            <v>215</v>
          </cell>
          <cell r="CV34">
            <v>215</v>
          </cell>
          <cell r="CW34">
            <v>215</v>
          </cell>
          <cell r="CX34">
            <v>215</v>
          </cell>
          <cell r="CY34">
            <v>215</v>
          </cell>
          <cell r="CZ34">
            <v>215</v>
          </cell>
          <cell r="DA34">
            <v>215</v>
          </cell>
          <cell r="DB34">
            <v>215</v>
          </cell>
          <cell r="DC34">
            <v>215</v>
          </cell>
          <cell r="DD34">
            <v>215</v>
          </cell>
          <cell r="DE34">
            <v>215</v>
          </cell>
          <cell r="DF34">
            <v>215</v>
          </cell>
          <cell r="DG34">
            <v>215</v>
          </cell>
          <cell r="DH34">
            <v>327</v>
          </cell>
          <cell r="DI34">
            <v>327</v>
          </cell>
          <cell r="DJ34">
            <v>327</v>
          </cell>
          <cell r="DK34">
            <v>327</v>
          </cell>
          <cell r="DL34">
            <v>327</v>
          </cell>
          <cell r="DM34">
            <v>327</v>
          </cell>
          <cell r="DN34">
            <v>327</v>
          </cell>
          <cell r="DO34">
            <v>327</v>
          </cell>
          <cell r="DP34">
            <v>327</v>
          </cell>
          <cell r="DQ34">
            <v>327</v>
          </cell>
          <cell r="DR34">
            <v>327</v>
          </cell>
          <cell r="DS34">
            <v>327</v>
          </cell>
          <cell r="DT34">
            <v>327</v>
          </cell>
          <cell r="DU34">
            <v>327</v>
          </cell>
          <cell r="DV34">
            <v>327</v>
          </cell>
          <cell r="DW34">
            <v>327</v>
          </cell>
          <cell r="DX34">
            <v>327</v>
          </cell>
          <cell r="DY34">
            <v>327</v>
          </cell>
          <cell r="DZ34">
            <v>327</v>
          </cell>
          <cell r="EA34">
            <v>327</v>
          </cell>
          <cell r="EB34">
            <v>327</v>
          </cell>
          <cell r="EC34">
            <v>327</v>
          </cell>
          <cell r="ED34">
            <v>327</v>
          </cell>
          <cell r="EE34">
            <v>327</v>
          </cell>
          <cell r="EF34">
            <v>327</v>
          </cell>
          <cell r="EG34">
            <v>327</v>
          </cell>
          <cell r="EH34">
            <v>327</v>
          </cell>
          <cell r="EI34">
            <v>327</v>
          </cell>
          <cell r="EJ34">
            <v>314</v>
          </cell>
          <cell r="EK34">
            <v>314</v>
          </cell>
          <cell r="EL34">
            <v>314</v>
          </cell>
          <cell r="EM34">
            <v>314</v>
          </cell>
          <cell r="EN34">
            <v>314</v>
          </cell>
          <cell r="EO34">
            <v>314</v>
          </cell>
          <cell r="EP34">
            <v>314</v>
          </cell>
          <cell r="EQ34">
            <v>314</v>
          </cell>
          <cell r="ER34">
            <v>314</v>
          </cell>
          <cell r="ES34">
            <v>314</v>
          </cell>
          <cell r="ET34">
            <v>314</v>
          </cell>
          <cell r="EU34">
            <v>314</v>
          </cell>
          <cell r="EV34">
            <v>314</v>
          </cell>
          <cell r="EW34">
            <v>314</v>
          </cell>
          <cell r="EX34">
            <v>314</v>
          </cell>
          <cell r="EY34">
            <v>314</v>
          </cell>
          <cell r="EZ34">
            <v>314</v>
          </cell>
          <cell r="FA34">
            <v>314</v>
          </cell>
          <cell r="FB34">
            <v>314</v>
          </cell>
          <cell r="FC34">
            <v>314</v>
          </cell>
          <cell r="FD34">
            <v>314</v>
          </cell>
          <cell r="FE34">
            <v>314</v>
          </cell>
          <cell r="FF34">
            <v>314</v>
          </cell>
          <cell r="FG34">
            <v>314</v>
          </cell>
          <cell r="FH34">
            <v>314</v>
          </cell>
          <cell r="FI34">
            <v>314</v>
          </cell>
          <cell r="FJ34">
            <v>314</v>
          </cell>
          <cell r="FK34">
            <v>314</v>
          </cell>
          <cell r="FL34">
            <v>314</v>
          </cell>
          <cell r="FM34">
            <v>314</v>
          </cell>
          <cell r="FN34">
            <v>314</v>
          </cell>
          <cell r="FO34">
            <v>299</v>
          </cell>
          <cell r="FP34">
            <v>299</v>
          </cell>
          <cell r="FQ34">
            <v>299</v>
          </cell>
          <cell r="FR34">
            <v>299</v>
          </cell>
          <cell r="FS34">
            <v>299</v>
          </cell>
          <cell r="FT34">
            <v>299</v>
          </cell>
          <cell r="FU34">
            <v>299</v>
          </cell>
          <cell r="FV34">
            <v>299</v>
          </cell>
          <cell r="FW34">
            <v>299</v>
          </cell>
          <cell r="FX34">
            <v>299</v>
          </cell>
          <cell r="FY34">
            <v>299</v>
          </cell>
          <cell r="FZ34">
            <v>299</v>
          </cell>
          <cell r="GA34">
            <v>299</v>
          </cell>
          <cell r="GB34">
            <v>299</v>
          </cell>
          <cell r="GC34">
            <v>299</v>
          </cell>
          <cell r="GD34">
            <v>299</v>
          </cell>
          <cell r="GE34">
            <v>299</v>
          </cell>
          <cell r="GF34">
            <v>299</v>
          </cell>
          <cell r="GG34">
            <v>299</v>
          </cell>
          <cell r="GH34">
            <v>299</v>
          </cell>
          <cell r="GI34">
            <v>299</v>
          </cell>
          <cell r="GJ34">
            <v>299</v>
          </cell>
          <cell r="GK34">
            <v>299</v>
          </cell>
          <cell r="GL34">
            <v>299</v>
          </cell>
          <cell r="GM34">
            <v>299</v>
          </cell>
          <cell r="GN34">
            <v>299</v>
          </cell>
          <cell r="GO34">
            <v>299</v>
          </cell>
          <cell r="GP34">
            <v>299</v>
          </cell>
          <cell r="GQ34">
            <v>299</v>
          </cell>
          <cell r="GR34">
            <v>299</v>
          </cell>
          <cell r="GS34">
            <v>299</v>
          </cell>
          <cell r="GW34">
            <v>2908</v>
          </cell>
          <cell r="GX34" t="e">
            <v>#DIV/0!</v>
          </cell>
          <cell r="GY34" t="e">
            <v>#DIV/0!</v>
          </cell>
          <cell r="GZ34" t="e">
            <v>#DIV/0!</v>
          </cell>
        </row>
        <row r="35">
          <cell r="A35">
            <v>2927</v>
          </cell>
          <cell r="B35">
            <v>22</v>
          </cell>
          <cell r="C35" t="str">
            <v>TEJASP @ MONTGOMERY</v>
          </cell>
          <cell r="D35">
            <v>316157</v>
          </cell>
          <cell r="E35" t="str">
            <v>B</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0</v>
          </cell>
          <cell r="BQ35">
            <v>0</v>
          </cell>
          <cell r="BR35">
            <v>0</v>
          </cell>
          <cell r="BS35">
            <v>0</v>
          </cell>
          <cell r="BT35">
            <v>0</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cell r="CM35">
            <v>0</v>
          </cell>
          <cell r="CN35">
            <v>0</v>
          </cell>
          <cell r="CO35">
            <v>0</v>
          </cell>
          <cell r="CP35">
            <v>0</v>
          </cell>
          <cell r="CQ35">
            <v>0</v>
          </cell>
          <cell r="CR35">
            <v>0</v>
          </cell>
          <cell r="CS35">
            <v>0</v>
          </cell>
          <cell r="CT35">
            <v>0</v>
          </cell>
          <cell r="CU35">
            <v>0</v>
          </cell>
          <cell r="CV35">
            <v>0</v>
          </cell>
          <cell r="CW35">
            <v>0</v>
          </cell>
          <cell r="CX35">
            <v>0</v>
          </cell>
          <cell r="CY35">
            <v>0</v>
          </cell>
          <cell r="CZ35">
            <v>0</v>
          </cell>
          <cell r="DA35">
            <v>0</v>
          </cell>
          <cell r="DB35">
            <v>0</v>
          </cell>
          <cell r="DC35">
            <v>0</v>
          </cell>
          <cell r="DD35">
            <v>0</v>
          </cell>
          <cell r="DE35">
            <v>0</v>
          </cell>
          <cell r="DF35">
            <v>0</v>
          </cell>
          <cell r="DG35">
            <v>0</v>
          </cell>
          <cell r="DH35">
            <v>0</v>
          </cell>
          <cell r="DI35">
            <v>0</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cell r="EA35">
            <v>0</v>
          </cell>
          <cell r="EB35">
            <v>0</v>
          </cell>
          <cell r="EC35">
            <v>0</v>
          </cell>
          <cell r="ED35">
            <v>0</v>
          </cell>
          <cell r="EE35">
            <v>0</v>
          </cell>
          <cell r="EF35">
            <v>0</v>
          </cell>
          <cell r="EG35">
            <v>0</v>
          </cell>
          <cell r="EH35">
            <v>0</v>
          </cell>
          <cell r="EI35">
            <v>0</v>
          </cell>
          <cell r="EJ35">
            <v>0</v>
          </cell>
          <cell r="EK35">
            <v>0</v>
          </cell>
          <cell r="EL35">
            <v>0</v>
          </cell>
          <cell r="EM35">
            <v>0</v>
          </cell>
          <cell r="EN35">
            <v>0</v>
          </cell>
          <cell r="EO35">
            <v>0</v>
          </cell>
          <cell r="EP35">
            <v>0</v>
          </cell>
          <cell r="EQ35">
            <v>0</v>
          </cell>
          <cell r="ER35">
            <v>0</v>
          </cell>
          <cell r="ES35">
            <v>0</v>
          </cell>
          <cell r="ET35">
            <v>0</v>
          </cell>
          <cell r="EU35">
            <v>0</v>
          </cell>
          <cell r="EV35">
            <v>0</v>
          </cell>
          <cell r="EW35">
            <v>0</v>
          </cell>
          <cell r="EX35">
            <v>0</v>
          </cell>
          <cell r="EY35">
            <v>0</v>
          </cell>
          <cell r="EZ35">
            <v>0</v>
          </cell>
          <cell r="FA35">
            <v>0</v>
          </cell>
          <cell r="FB35">
            <v>0</v>
          </cell>
          <cell r="FC35">
            <v>0</v>
          </cell>
          <cell r="FD35">
            <v>0</v>
          </cell>
          <cell r="FE35">
            <v>0</v>
          </cell>
          <cell r="FF35">
            <v>0</v>
          </cell>
          <cell r="FG35">
            <v>0</v>
          </cell>
          <cell r="FH35">
            <v>0</v>
          </cell>
          <cell r="FI35">
            <v>0</v>
          </cell>
          <cell r="FJ35">
            <v>0</v>
          </cell>
          <cell r="FK35">
            <v>0</v>
          </cell>
          <cell r="FL35">
            <v>0</v>
          </cell>
          <cell r="FM35">
            <v>0</v>
          </cell>
          <cell r="FN35">
            <v>0</v>
          </cell>
          <cell r="FO35">
            <v>0</v>
          </cell>
          <cell r="FP35">
            <v>0</v>
          </cell>
          <cell r="FQ35">
            <v>0</v>
          </cell>
          <cell r="FR35">
            <v>0</v>
          </cell>
          <cell r="FS35">
            <v>0</v>
          </cell>
          <cell r="FT35">
            <v>0</v>
          </cell>
          <cell r="FU35">
            <v>0</v>
          </cell>
          <cell r="FV35">
            <v>0</v>
          </cell>
          <cell r="FW35">
            <v>0</v>
          </cell>
          <cell r="FX35">
            <v>0</v>
          </cell>
          <cell r="FY35">
            <v>0</v>
          </cell>
          <cell r="FZ35">
            <v>0</v>
          </cell>
          <cell r="GA35">
            <v>0</v>
          </cell>
          <cell r="GB35">
            <v>0</v>
          </cell>
          <cell r="GC35">
            <v>0</v>
          </cell>
          <cell r="GD35">
            <v>0</v>
          </cell>
          <cell r="GE35">
            <v>0</v>
          </cell>
          <cell r="GF35">
            <v>0</v>
          </cell>
          <cell r="GG35">
            <v>0</v>
          </cell>
          <cell r="GH35">
            <v>0</v>
          </cell>
          <cell r="GI35">
            <v>0</v>
          </cell>
          <cell r="GJ35">
            <v>0</v>
          </cell>
          <cell r="GK35">
            <v>0</v>
          </cell>
          <cell r="GL35">
            <v>0</v>
          </cell>
          <cell r="GM35">
            <v>0</v>
          </cell>
          <cell r="GN35">
            <v>0</v>
          </cell>
          <cell r="GO35">
            <v>0</v>
          </cell>
          <cell r="GP35">
            <v>0</v>
          </cell>
          <cell r="GQ35">
            <v>0</v>
          </cell>
          <cell r="GR35">
            <v>0</v>
          </cell>
          <cell r="GS35">
            <v>0</v>
          </cell>
          <cell r="GW35">
            <v>2927</v>
          </cell>
          <cell r="GX35" t="e">
            <v>#DIV/0!</v>
          </cell>
          <cell r="GY35" t="e">
            <v>#DIV/0!</v>
          </cell>
          <cell r="GZ35" t="e">
            <v>#DIV/0!</v>
          </cell>
        </row>
        <row r="36">
          <cell r="A36">
            <v>2941</v>
          </cell>
          <cell r="B36">
            <v>2</v>
          </cell>
          <cell r="C36" t="str">
            <v>ONG @ GRADY</v>
          </cell>
          <cell r="D36">
            <v>184370</v>
          </cell>
          <cell r="E36" t="str">
            <v>R</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cell r="BL36">
            <v>0</v>
          </cell>
          <cell r="BM36">
            <v>0</v>
          </cell>
          <cell r="BN36">
            <v>0</v>
          </cell>
          <cell r="BO36">
            <v>0</v>
          </cell>
          <cell r="BP36">
            <v>0</v>
          </cell>
          <cell r="BQ36">
            <v>0</v>
          </cell>
          <cell r="BR36">
            <v>0</v>
          </cell>
          <cell r="BS36">
            <v>0</v>
          </cell>
          <cell r="BT36">
            <v>0</v>
          </cell>
          <cell r="BU36">
            <v>0</v>
          </cell>
          <cell r="BV36">
            <v>0</v>
          </cell>
          <cell r="BW36">
            <v>0</v>
          </cell>
          <cell r="BX36">
            <v>0</v>
          </cell>
          <cell r="BY36">
            <v>0</v>
          </cell>
          <cell r="BZ36">
            <v>0</v>
          </cell>
          <cell r="CA36">
            <v>0</v>
          </cell>
          <cell r="CB36">
            <v>0</v>
          </cell>
          <cell r="CC36">
            <v>0</v>
          </cell>
          <cell r="CD36">
            <v>0</v>
          </cell>
          <cell r="CE36">
            <v>0</v>
          </cell>
          <cell r="CF36">
            <v>0</v>
          </cell>
          <cell r="CG36">
            <v>0</v>
          </cell>
          <cell r="CH36">
            <v>0</v>
          </cell>
          <cell r="CI36">
            <v>0</v>
          </cell>
          <cell r="CJ36">
            <v>0</v>
          </cell>
          <cell r="CK36">
            <v>0</v>
          </cell>
          <cell r="CL36">
            <v>0</v>
          </cell>
          <cell r="CM36">
            <v>0</v>
          </cell>
          <cell r="CN36">
            <v>0</v>
          </cell>
          <cell r="CO36">
            <v>0</v>
          </cell>
          <cell r="CP36">
            <v>0</v>
          </cell>
          <cell r="CQ36">
            <v>0</v>
          </cell>
          <cell r="CR36">
            <v>0</v>
          </cell>
          <cell r="CS36">
            <v>0</v>
          </cell>
          <cell r="CT36">
            <v>0</v>
          </cell>
          <cell r="CU36">
            <v>0</v>
          </cell>
          <cell r="CV36">
            <v>0</v>
          </cell>
          <cell r="CW36">
            <v>0</v>
          </cell>
          <cell r="CX36">
            <v>0</v>
          </cell>
          <cell r="CY36">
            <v>0</v>
          </cell>
          <cell r="CZ36">
            <v>0</v>
          </cell>
          <cell r="DA36">
            <v>0</v>
          </cell>
          <cell r="DB36">
            <v>0</v>
          </cell>
          <cell r="DC36">
            <v>0</v>
          </cell>
          <cell r="DD36">
            <v>0</v>
          </cell>
          <cell r="DE36">
            <v>0</v>
          </cell>
          <cell r="DF36">
            <v>0</v>
          </cell>
          <cell r="DG36">
            <v>0</v>
          </cell>
          <cell r="DH36">
            <v>0</v>
          </cell>
          <cell r="DI36">
            <v>0</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cell r="EA36">
            <v>0</v>
          </cell>
          <cell r="EB36">
            <v>0</v>
          </cell>
          <cell r="EC36">
            <v>0</v>
          </cell>
          <cell r="ED36">
            <v>0</v>
          </cell>
          <cell r="EE36">
            <v>0</v>
          </cell>
          <cell r="EF36">
            <v>0</v>
          </cell>
          <cell r="EG36">
            <v>0</v>
          </cell>
          <cell r="EH36">
            <v>0</v>
          </cell>
          <cell r="EI36">
            <v>0</v>
          </cell>
          <cell r="EJ36">
            <v>0</v>
          </cell>
          <cell r="EK36">
            <v>0</v>
          </cell>
          <cell r="EL36">
            <v>0</v>
          </cell>
          <cell r="EM36">
            <v>0</v>
          </cell>
          <cell r="EN36">
            <v>0</v>
          </cell>
          <cell r="EO36">
            <v>0</v>
          </cell>
          <cell r="EP36">
            <v>0</v>
          </cell>
          <cell r="EQ36">
            <v>0</v>
          </cell>
          <cell r="ER36">
            <v>0</v>
          </cell>
          <cell r="ES36">
            <v>0</v>
          </cell>
          <cell r="ET36">
            <v>0</v>
          </cell>
          <cell r="EU36">
            <v>0</v>
          </cell>
          <cell r="EV36">
            <v>0</v>
          </cell>
          <cell r="EW36">
            <v>0</v>
          </cell>
          <cell r="EX36">
            <v>0</v>
          </cell>
          <cell r="EY36">
            <v>0</v>
          </cell>
          <cell r="EZ36">
            <v>0</v>
          </cell>
          <cell r="FA36">
            <v>0</v>
          </cell>
          <cell r="FB36">
            <v>0</v>
          </cell>
          <cell r="FC36">
            <v>0</v>
          </cell>
          <cell r="FD36">
            <v>0</v>
          </cell>
          <cell r="FE36">
            <v>0</v>
          </cell>
          <cell r="FF36">
            <v>0</v>
          </cell>
          <cell r="FG36">
            <v>0</v>
          </cell>
          <cell r="FH36">
            <v>0</v>
          </cell>
          <cell r="FI36">
            <v>0</v>
          </cell>
          <cell r="FJ36">
            <v>0</v>
          </cell>
          <cell r="FK36">
            <v>0</v>
          </cell>
          <cell r="FL36">
            <v>0</v>
          </cell>
          <cell r="FM36">
            <v>0</v>
          </cell>
          <cell r="FN36">
            <v>0</v>
          </cell>
          <cell r="FO36">
            <v>0</v>
          </cell>
          <cell r="FP36">
            <v>0</v>
          </cell>
          <cell r="FQ36">
            <v>0</v>
          </cell>
          <cell r="FR36">
            <v>0</v>
          </cell>
          <cell r="FS36">
            <v>0</v>
          </cell>
          <cell r="FT36">
            <v>0</v>
          </cell>
          <cell r="FU36">
            <v>0</v>
          </cell>
          <cell r="FV36">
            <v>0</v>
          </cell>
          <cell r="FW36">
            <v>0</v>
          </cell>
          <cell r="FX36">
            <v>0</v>
          </cell>
          <cell r="FY36">
            <v>0</v>
          </cell>
          <cell r="FZ36">
            <v>0</v>
          </cell>
          <cell r="GA36">
            <v>0</v>
          </cell>
          <cell r="GB36">
            <v>0</v>
          </cell>
          <cell r="GC36">
            <v>0</v>
          </cell>
          <cell r="GD36">
            <v>0</v>
          </cell>
          <cell r="GE36">
            <v>0</v>
          </cell>
          <cell r="GF36">
            <v>0</v>
          </cell>
          <cell r="GG36">
            <v>0</v>
          </cell>
          <cell r="GH36">
            <v>0</v>
          </cell>
          <cell r="GI36">
            <v>0</v>
          </cell>
          <cell r="GJ36">
            <v>0</v>
          </cell>
          <cell r="GK36">
            <v>0</v>
          </cell>
          <cell r="GL36">
            <v>0</v>
          </cell>
          <cell r="GM36">
            <v>0</v>
          </cell>
          <cell r="GN36">
            <v>0</v>
          </cell>
          <cell r="GO36">
            <v>0</v>
          </cell>
          <cell r="GP36">
            <v>0</v>
          </cell>
          <cell r="GQ36">
            <v>0</v>
          </cell>
          <cell r="GR36">
            <v>0</v>
          </cell>
          <cell r="GS36">
            <v>0</v>
          </cell>
          <cell r="GW36">
            <v>2941</v>
          </cell>
          <cell r="GX36" t="e">
            <v>#DIV/0!</v>
          </cell>
          <cell r="GY36" t="e">
            <v>#DIV/0!</v>
          </cell>
          <cell r="GZ36" t="e">
            <v>#DIV/0!</v>
          </cell>
        </row>
        <row r="37">
          <cell r="A37">
            <v>2966</v>
          </cell>
          <cell r="B37">
            <v>26</v>
          </cell>
          <cell r="C37" t="str">
            <v>ENTEX @ ANGELINA</v>
          </cell>
          <cell r="D37">
            <v>23690</v>
          </cell>
          <cell r="E37" t="str">
            <v>D</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V37">
            <v>0</v>
          </cell>
          <cell r="AW37">
            <v>0</v>
          </cell>
          <cell r="AX37">
            <v>0</v>
          </cell>
          <cell r="AY37">
            <v>0</v>
          </cell>
          <cell r="AZ37">
            <v>0</v>
          </cell>
          <cell r="BA37">
            <v>0</v>
          </cell>
          <cell r="BB37">
            <v>0</v>
          </cell>
          <cell r="BC37">
            <v>0</v>
          </cell>
          <cell r="BD37">
            <v>0</v>
          </cell>
          <cell r="BE37">
            <v>0</v>
          </cell>
          <cell r="BF37">
            <v>0</v>
          </cell>
          <cell r="BG37">
            <v>0</v>
          </cell>
          <cell r="BH37">
            <v>0</v>
          </cell>
          <cell r="BI37">
            <v>0</v>
          </cell>
          <cell r="BJ37">
            <v>0</v>
          </cell>
          <cell r="BK37">
            <v>0</v>
          </cell>
          <cell r="BL37">
            <v>0</v>
          </cell>
          <cell r="BM37">
            <v>0</v>
          </cell>
          <cell r="BN37">
            <v>0</v>
          </cell>
          <cell r="BO37">
            <v>0</v>
          </cell>
          <cell r="BP37">
            <v>0</v>
          </cell>
          <cell r="BQ37">
            <v>0</v>
          </cell>
          <cell r="BR37">
            <v>0</v>
          </cell>
          <cell r="BS37">
            <v>0</v>
          </cell>
          <cell r="BT37">
            <v>0</v>
          </cell>
          <cell r="BU37">
            <v>0</v>
          </cell>
          <cell r="BV37">
            <v>0</v>
          </cell>
          <cell r="BW37">
            <v>0</v>
          </cell>
          <cell r="BX37">
            <v>0</v>
          </cell>
          <cell r="BY37">
            <v>0</v>
          </cell>
          <cell r="BZ37">
            <v>0</v>
          </cell>
          <cell r="CA37">
            <v>0</v>
          </cell>
          <cell r="CB37">
            <v>0</v>
          </cell>
          <cell r="CC37">
            <v>0</v>
          </cell>
          <cell r="CD37">
            <v>0</v>
          </cell>
          <cell r="CE37">
            <v>0</v>
          </cell>
          <cell r="CF37">
            <v>0</v>
          </cell>
          <cell r="CG37">
            <v>0</v>
          </cell>
          <cell r="CH37">
            <v>0</v>
          </cell>
          <cell r="CI37">
            <v>0</v>
          </cell>
          <cell r="CJ37">
            <v>0</v>
          </cell>
          <cell r="CK37">
            <v>0</v>
          </cell>
          <cell r="CL37">
            <v>0</v>
          </cell>
          <cell r="CM37">
            <v>0</v>
          </cell>
          <cell r="CN37">
            <v>0</v>
          </cell>
          <cell r="CO37">
            <v>0</v>
          </cell>
          <cell r="CP37">
            <v>0</v>
          </cell>
          <cell r="CQ37">
            <v>0</v>
          </cell>
          <cell r="CR37">
            <v>0</v>
          </cell>
          <cell r="CS37">
            <v>0</v>
          </cell>
          <cell r="CT37">
            <v>0</v>
          </cell>
          <cell r="CU37">
            <v>0</v>
          </cell>
          <cell r="CV37">
            <v>0</v>
          </cell>
          <cell r="CW37">
            <v>0</v>
          </cell>
          <cell r="CX37">
            <v>0</v>
          </cell>
          <cell r="CY37">
            <v>0</v>
          </cell>
          <cell r="CZ37">
            <v>0</v>
          </cell>
          <cell r="DA37">
            <v>0</v>
          </cell>
          <cell r="DB37">
            <v>0</v>
          </cell>
          <cell r="DC37">
            <v>0</v>
          </cell>
          <cell r="DD37">
            <v>0</v>
          </cell>
          <cell r="DE37">
            <v>0</v>
          </cell>
          <cell r="DF37">
            <v>0</v>
          </cell>
          <cell r="DG37">
            <v>0</v>
          </cell>
          <cell r="DH37">
            <v>0</v>
          </cell>
          <cell r="DI37">
            <v>0</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cell r="EA37">
            <v>0</v>
          </cell>
          <cell r="EB37">
            <v>0</v>
          </cell>
          <cell r="EC37">
            <v>0</v>
          </cell>
          <cell r="ED37">
            <v>0</v>
          </cell>
          <cell r="EE37">
            <v>0</v>
          </cell>
          <cell r="EF37">
            <v>0</v>
          </cell>
          <cell r="EG37">
            <v>0</v>
          </cell>
          <cell r="EH37">
            <v>0</v>
          </cell>
          <cell r="EI37">
            <v>0</v>
          </cell>
          <cell r="EJ37">
            <v>0</v>
          </cell>
          <cell r="EK37">
            <v>0</v>
          </cell>
          <cell r="EL37">
            <v>0</v>
          </cell>
          <cell r="EM37">
            <v>0</v>
          </cell>
          <cell r="EN37">
            <v>0</v>
          </cell>
          <cell r="EO37">
            <v>0</v>
          </cell>
          <cell r="EP37">
            <v>0</v>
          </cell>
          <cell r="EQ37">
            <v>0</v>
          </cell>
          <cell r="ER37">
            <v>0</v>
          </cell>
          <cell r="ES37">
            <v>0</v>
          </cell>
          <cell r="ET37">
            <v>0</v>
          </cell>
          <cell r="EU37">
            <v>0</v>
          </cell>
          <cell r="EV37">
            <v>0</v>
          </cell>
          <cell r="EW37">
            <v>0</v>
          </cell>
          <cell r="EX37">
            <v>0</v>
          </cell>
          <cell r="EY37">
            <v>0</v>
          </cell>
          <cell r="EZ37">
            <v>0</v>
          </cell>
          <cell r="FA37">
            <v>0</v>
          </cell>
          <cell r="FB37">
            <v>0</v>
          </cell>
          <cell r="FC37">
            <v>0</v>
          </cell>
          <cell r="FD37">
            <v>0</v>
          </cell>
          <cell r="FE37">
            <v>0</v>
          </cell>
          <cell r="FF37">
            <v>0</v>
          </cell>
          <cell r="FG37">
            <v>0</v>
          </cell>
          <cell r="FH37">
            <v>0</v>
          </cell>
          <cell r="FI37">
            <v>0</v>
          </cell>
          <cell r="FJ37">
            <v>0</v>
          </cell>
          <cell r="FK37">
            <v>0</v>
          </cell>
          <cell r="FL37">
            <v>0</v>
          </cell>
          <cell r="FM37">
            <v>0</v>
          </cell>
          <cell r="FN37">
            <v>0</v>
          </cell>
          <cell r="FO37">
            <v>0</v>
          </cell>
          <cell r="FP37">
            <v>0</v>
          </cell>
          <cell r="FQ37">
            <v>0</v>
          </cell>
          <cell r="FR37">
            <v>0</v>
          </cell>
          <cell r="FS37">
            <v>0</v>
          </cell>
          <cell r="FT37">
            <v>0</v>
          </cell>
          <cell r="FU37">
            <v>0</v>
          </cell>
          <cell r="FV37">
            <v>0</v>
          </cell>
          <cell r="FW37">
            <v>0</v>
          </cell>
          <cell r="FX37">
            <v>0</v>
          </cell>
          <cell r="FY37">
            <v>0</v>
          </cell>
          <cell r="FZ37">
            <v>0</v>
          </cell>
          <cell r="GA37">
            <v>0</v>
          </cell>
          <cell r="GB37">
            <v>0</v>
          </cell>
          <cell r="GC37">
            <v>0</v>
          </cell>
          <cell r="GD37">
            <v>0</v>
          </cell>
          <cell r="GE37">
            <v>0</v>
          </cell>
          <cell r="GF37">
            <v>0</v>
          </cell>
          <cell r="GG37">
            <v>0</v>
          </cell>
          <cell r="GH37">
            <v>0</v>
          </cell>
          <cell r="GI37">
            <v>0</v>
          </cell>
          <cell r="GJ37">
            <v>0</v>
          </cell>
          <cell r="GK37">
            <v>0</v>
          </cell>
          <cell r="GL37">
            <v>0</v>
          </cell>
          <cell r="GM37">
            <v>0</v>
          </cell>
          <cell r="GN37">
            <v>0</v>
          </cell>
          <cell r="GO37">
            <v>0</v>
          </cell>
          <cell r="GP37">
            <v>0</v>
          </cell>
          <cell r="GQ37">
            <v>0</v>
          </cell>
          <cell r="GR37">
            <v>0</v>
          </cell>
          <cell r="GS37">
            <v>0</v>
          </cell>
          <cell r="GW37">
            <v>2966</v>
          </cell>
          <cell r="GX37" t="e">
            <v>#DIV/0!</v>
          </cell>
          <cell r="GY37" t="e">
            <v>#DIV/0!</v>
          </cell>
          <cell r="GZ37" t="e">
            <v>#DIV/0!</v>
          </cell>
        </row>
        <row r="38">
          <cell r="A38">
            <v>2999</v>
          </cell>
          <cell r="B38">
            <v>29</v>
          </cell>
          <cell r="C38" t="str">
            <v>ANR @ HENRY</v>
          </cell>
          <cell r="D38">
            <v>57399</v>
          </cell>
          <cell r="E38" t="str">
            <v>D</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cell r="BE38">
            <v>0</v>
          </cell>
          <cell r="BF38">
            <v>0</v>
          </cell>
          <cell r="BG38">
            <v>0</v>
          </cell>
          <cell r="BH38">
            <v>0</v>
          </cell>
          <cell r="BI38">
            <v>0</v>
          </cell>
          <cell r="BJ38">
            <v>0</v>
          </cell>
          <cell r="BK38">
            <v>0</v>
          </cell>
          <cell r="BL38">
            <v>0</v>
          </cell>
          <cell r="BM38">
            <v>0</v>
          </cell>
          <cell r="BN38">
            <v>0</v>
          </cell>
          <cell r="BO38">
            <v>0</v>
          </cell>
          <cell r="BP38">
            <v>0</v>
          </cell>
          <cell r="BQ38">
            <v>0</v>
          </cell>
          <cell r="BR38">
            <v>0</v>
          </cell>
          <cell r="BS38">
            <v>0</v>
          </cell>
          <cell r="BT38">
            <v>0</v>
          </cell>
          <cell r="BU38">
            <v>0</v>
          </cell>
          <cell r="BV38">
            <v>0</v>
          </cell>
          <cell r="BW38">
            <v>0</v>
          </cell>
          <cell r="BX38">
            <v>0</v>
          </cell>
          <cell r="BY38">
            <v>0</v>
          </cell>
          <cell r="BZ38">
            <v>0</v>
          </cell>
          <cell r="CA38">
            <v>0</v>
          </cell>
          <cell r="CB38">
            <v>0</v>
          </cell>
          <cell r="CC38">
            <v>0</v>
          </cell>
          <cell r="CD38">
            <v>0</v>
          </cell>
          <cell r="CE38">
            <v>0</v>
          </cell>
          <cell r="CF38">
            <v>0</v>
          </cell>
          <cell r="CG38">
            <v>0</v>
          </cell>
          <cell r="CH38">
            <v>0</v>
          </cell>
          <cell r="CI38">
            <v>0</v>
          </cell>
          <cell r="CJ38">
            <v>0</v>
          </cell>
          <cell r="CK38">
            <v>0</v>
          </cell>
          <cell r="CL38">
            <v>0</v>
          </cell>
          <cell r="CM38">
            <v>0</v>
          </cell>
          <cell r="CN38">
            <v>0</v>
          </cell>
          <cell r="CO38">
            <v>0</v>
          </cell>
          <cell r="CP38">
            <v>0</v>
          </cell>
          <cell r="CQ38">
            <v>0</v>
          </cell>
          <cell r="CR38">
            <v>0</v>
          </cell>
          <cell r="CS38">
            <v>0</v>
          </cell>
          <cell r="CT38">
            <v>0</v>
          </cell>
          <cell r="CU38">
            <v>0</v>
          </cell>
          <cell r="CV38">
            <v>0</v>
          </cell>
          <cell r="CW38">
            <v>0</v>
          </cell>
          <cell r="CX38">
            <v>0</v>
          </cell>
          <cell r="CY38">
            <v>0</v>
          </cell>
          <cell r="CZ38">
            <v>0</v>
          </cell>
          <cell r="DA38">
            <v>0</v>
          </cell>
          <cell r="DB38">
            <v>0</v>
          </cell>
          <cell r="DC38">
            <v>0</v>
          </cell>
          <cell r="DD38">
            <v>0</v>
          </cell>
          <cell r="DE38">
            <v>0</v>
          </cell>
          <cell r="DF38">
            <v>0</v>
          </cell>
          <cell r="DG38">
            <v>0</v>
          </cell>
          <cell r="DH38">
            <v>0</v>
          </cell>
          <cell r="DI38">
            <v>0</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cell r="EA38">
            <v>0</v>
          </cell>
          <cell r="EB38">
            <v>0</v>
          </cell>
          <cell r="EC38">
            <v>0</v>
          </cell>
          <cell r="ED38">
            <v>0</v>
          </cell>
          <cell r="EE38">
            <v>0</v>
          </cell>
          <cell r="EF38">
            <v>0</v>
          </cell>
          <cell r="EG38">
            <v>0</v>
          </cell>
          <cell r="EH38">
            <v>0</v>
          </cell>
          <cell r="EI38">
            <v>0</v>
          </cell>
          <cell r="EJ38">
            <v>0</v>
          </cell>
          <cell r="EK38">
            <v>0</v>
          </cell>
          <cell r="EL38">
            <v>0</v>
          </cell>
          <cell r="EM38">
            <v>0</v>
          </cell>
          <cell r="EN38">
            <v>0</v>
          </cell>
          <cell r="EO38">
            <v>0</v>
          </cell>
          <cell r="EP38">
            <v>0</v>
          </cell>
          <cell r="EQ38">
            <v>0</v>
          </cell>
          <cell r="ER38">
            <v>0</v>
          </cell>
          <cell r="ES38">
            <v>0</v>
          </cell>
          <cell r="ET38">
            <v>0</v>
          </cell>
          <cell r="EU38">
            <v>0</v>
          </cell>
          <cell r="EV38">
            <v>0</v>
          </cell>
          <cell r="EW38">
            <v>0</v>
          </cell>
          <cell r="EX38">
            <v>0</v>
          </cell>
          <cell r="EY38">
            <v>0</v>
          </cell>
          <cell r="EZ38">
            <v>0</v>
          </cell>
          <cell r="FA38">
            <v>0</v>
          </cell>
          <cell r="FB38">
            <v>0</v>
          </cell>
          <cell r="FC38">
            <v>0</v>
          </cell>
          <cell r="FD38">
            <v>0</v>
          </cell>
          <cell r="FE38">
            <v>0</v>
          </cell>
          <cell r="FF38">
            <v>0</v>
          </cell>
          <cell r="FG38">
            <v>0</v>
          </cell>
          <cell r="FH38">
            <v>0</v>
          </cell>
          <cell r="FI38">
            <v>0</v>
          </cell>
          <cell r="FJ38">
            <v>0</v>
          </cell>
          <cell r="FK38">
            <v>0</v>
          </cell>
          <cell r="FL38">
            <v>0</v>
          </cell>
          <cell r="FM38">
            <v>0</v>
          </cell>
          <cell r="FN38">
            <v>0</v>
          </cell>
          <cell r="FO38">
            <v>0</v>
          </cell>
          <cell r="FP38">
            <v>0</v>
          </cell>
          <cell r="FQ38">
            <v>0</v>
          </cell>
          <cell r="FR38">
            <v>0</v>
          </cell>
          <cell r="FS38">
            <v>0</v>
          </cell>
          <cell r="FT38">
            <v>0</v>
          </cell>
          <cell r="FU38">
            <v>0</v>
          </cell>
          <cell r="FV38">
            <v>0</v>
          </cell>
          <cell r="FW38">
            <v>0</v>
          </cell>
          <cell r="FX38">
            <v>0</v>
          </cell>
          <cell r="FY38">
            <v>0</v>
          </cell>
          <cell r="FZ38">
            <v>0</v>
          </cell>
          <cell r="GA38">
            <v>0</v>
          </cell>
          <cell r="GB38">
            <v>0</v>
          </cell>
          <cell r="GC38">
            <v>0</v>
          </cell>
          <cell r="GD38">
            <v>0</v>
          </cell>
          <cell r="GE38">
            <v>0</v>
          </cell>
          <cell r="GF38">
            <v>0</v>
          </cell>
          <cell r="GG38">
            <v>0</v>
          </cell>
          <cell r="GH38">
            <v>0</v>
          </cell>
          <cell r="GI38">
            <v>0</v>
          </cell>
          <cell r="GJ38">
            <v>0</v>
          </cell>
          <cell r="GK38">
            <v>0</v>
          </cell>
          <cell r="GL38">
            <v>0</v>
          </cell>
          <cell r="GM38">
            <v>0</v>
          </cell>
          <cell r="GN38">
            <v>0</v>
          </cell>
          <cell r="GO38">
            <v>0</v>
          </cell>
          <cell r="GP38">
            <v>0</v>
          </cell>
          <cell r="GQ38">
            <v>0</v>
          </cell>
          <cell r="GR38">
            <v>0</v>
          </cell>
          <cell r="GS38">
            <v>0</v>
          </cell>
          <cell r="GW38">
            <v>2999</v>
          </cell>
          <cell r="GX38" t="e">
            <v>#DIV/0!</v>
          </cell>
          <cell r="GY38" t="e">
            <v>#DIV/0!</v>
          </cell>
          <cell r="GZ38" t="e">
            <v>#DIV/0!</v>
          </cell>
        </row>
        <row r="39">
          <cell r="A39">
            <v>3000</v>
          </cell>
          <cell r="B39">
            <v>4</v>
          </cell>
          <cell r="C39" t="str">
            <v>ONG @  WOODWARD</v>
          </cell>
          <cell r="D39">
            <v>145640</v>
          </cell>
          <cell r="E39" t="str">
            <v>R</v>
          </cell>
          <cell r="F39">
            <v>0</v>
          </cell>
          <cell r="G39">
            <v>0</v>
          </cell>
          <cell r="H39">
            <v>0</v>
          </cell>
          <cell r="I39">
            <v>0</v>
          </cell>
          <cell r="J39">
            <v>30000</v>
          </cell>
          <cell r="K39">
            <v>0</v>
          </cell>
          <cell r="L39">
            <v>0</v>
          </cell>
          <cell r="M39">
            <v>0</v>
          </cell>
          <cell r="N39">
            <v>0</v>
          </cell>
          <cell r="O39">
            <v>0</v>
          </cell>
          <cell r="P39">
            <v>2486</v>
          </cell>
          <cell r="Q39">
            <v>2486</v>
          </cell>
          <cell r="R39">
            <v>2486</v>
          </cell>
          <cell r="S39">
            <v>8970</v>
          </cell>
          <cell r="T39">
            <v>0</v>
          </cell>
          <cell r="U39">
            <v>0</v>
          </cell>
          <cell r="V39">
            <v>7326</v>
          </cell>
          <cell r="W39">
            <v>7326</v>
          </cell>
          <cell r="X39">
            <v>7326</v>
          </cell>
          <cell r="Y39">
            <v>7326</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Q39">
            <v>0</v>
          </cell>
          <cell r="BR39">
            <v>3619</v>
          </cell>
          <cell r="BS39">
            <v>4883</v>
          </cell>
          <cell r="BT39">
            <v>4883</v>
          </cell>
          <cell r="BU39">
            <v>4883</v>
          </cell>
          <cell r="BV39">
            <v>4883</v>
          </cell>
          <cell r="BW39">
            <v>1571</v>
          </cell>
          <cell r="BX39">
            <v>7817</v>
          </cell>
          <cell r="BY39">
            <v>7817</v>
          </cell>
          <cell r="BZ39">
            <v>0</v>
          </cell>
          <cell r="CA39">
            <v>0</v>
          </cell>
          <cell r="CB39">
            <v>0</v>
          </cell>
          <cell r="CC39">
            <v>0</v>
          </cell>
          <cell r="CD39">
            <v>0</v>
          </cell>
          <cell r="CE39">
            <v>0</v>
          </cell>
          <cell r="CF39">
            <v>0</v>
          </cell>
          <cell r="CG39">
            <v>0</v>
          </cell>
          <cell r="CH39">
            <v>0</v>
          </cell>
          <cell r="CI39">
            <v>0</v>
          </cell>
          <cell r="CJ39">
            <v>0</v>
          </cell>
          <cell r="CK39">
            <v>0</v>
          </cell>
          <cell r="CL39">
            <v>0</v>
          </cell>
          <cell r="CM39">
            <v>6679</v>
          </cell>
          <cell r="CN39">
            <v>0</v>
          </cell>
          <cell r="CO39">
            <v>0</v>
          </cell>
          <cell r="CP39">
            <v>0</v>
          </cell>
          <cell r="CQ39">
            <v>0</v>
          </cell>
          <cell r="CR39">
            <v>0</v>
          </cell>
          <cell r="CS39">
            <v>0</v>
          </cell>
          <cell r="CT39">
            <v>0</v>
          </cell>
          <cell r="CU39">
            <v>0</v>
          </cell>
          <cell r="CV39">
            <v>0</v>
          </cell>
          <cell r="CW39">
            <v>0</v>
          </cell>
          <cell r="CX39">
            <v>0</v>
          </cell>
          <cell r="CY39">
            <v>0</v>
          </cell>
          <cell r="CZ39">
            <v>0</v>
          </cell>
          <cell r="DA39">
            <v>0</v>
          </cell>
          <cell r="DB39">
            <v>0</v>
          </cell>
          <cell r="DC39">
            <v>4977</v>
          </cell>
          <cell r="DD39">
            <v>4977</v>
          </cell>
          <cell r="DE39">
            <v>4977</v>
          </cell>
          <cell r="DF39">
            <v>10000</v>
          </cell>
          <cell r="DG39">
            <v>10000</v>
          </cell>
          <cell r="DH39">
            <v>0</v>
          </cell>
          <cell r="DI39">
            <v>0</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cell r="EA39">
            <v>0</v>
          </cell>
          <cell r="EB39">
            <v>0</v>
          </cell>
          <cell r="EC39">
            <v>0</v>
          </cell>
          <cell r="ED39">
            <v>0</v>
          </cell>
          <cell r="EE39">
            <v>0</v>
          </cell>
          <cell r="EF39">
            <v>0</v>
          </cell>
          <cell r="EG39">
            <v>0</v>
          </cell>
          <cell r="EH39">
            <v>0</v>
          </cell>
          <cell r="EI39">
            <v>0</v>
          </cell>
          <cell r="EJ39">
            <v>0</v>
          </cell>
          <cell r="EK39">
            <v>0</v>
          </cell>
          <cell r="EL39">
            <v>0</v>
          </cell>
          <cell r="EM39">
            <v>0</v>
          </cell>
          <cell r="EN39">
            <v>0</v>
          </cell>
          <cell r="EO39">
            <v>1622</v>
          </cell>
          <cell r="EP39">
            <v>0</v>
          </cell>
          <cell r="EQ39">
            <v>0</v>
          </cell>
          <cell r="ER39">
            <v>933</v>
          </cell>
          <cell r="ES39">
            <v>0</v>
          </cell>
          <cell r="ET39">
            <v>0</v>
          </cell>
          <cell r="EU39">
            <v>0</v>
          </cell>
          <cell r="EV39">
            <v>0</v>
          </cell>
          <cell r="EW39">
            <v>0</v>
          </cell>
          <cell r="EX39">
            <v>0</v>
          </cell>
          <cell r="EY39">
            <v>0</v>
          </cell>
          <cell r="EZ39">
            <v>0</v>
          </cell>
          <cell r="FA39">
            <v>0</v>
          </cell>
          <cell r="FB39">
            <v>0</v>
          </cell>
          <cell r="FC39">
            <v>1351</v>
          </cell>
          <cell r="FD39">
            <v>3842</v>
          </cell>
          <cell r="FE39">
            <v>3842</v>
          </cell>
          <cell r="FF39">
            <v>0</v>
          </cell>
          <cell r="FG39">
            <v>0</v>
          </cell>
          <cell r="FH39">
            <v>0</v>
          </cell>
          <cell r="FI39">
            <v>0</v>
          </cell>
          <cell r="FJ39">
            <v>0</v>
          </cell>
          <cell r="FK39">
            <v>0</v>
          </cell>
          <cell r="FL39">
            <v>0</v>
          </cell>
          <cell r="FM39">
            <v>0</v>
          </cell>
          <cell r="FN39">
            <v>0</v>
          </cell>
          <cell r="FO39">
            <v>0</v>
          </cell>
          <cell r="FP39">
            <v>0</v>
          </cell>
          <cell r="FQ39">
            <v>0</v>
          </cell>
          <cell r="FR39">
            <v>0</v>
          </cell>
          <cell r="FS39">
            <v>0</v>
          </cell>
          <cell r="FT39">
            <v>0</v>
          </cell>
          <cell r="FU39">
            <v>0</v>
          </cell>
          <cell r="FV39">
            <v>0</v>
          </cell>
          <cell r="FW39">
            <v>0</v>
          </cell>
          <cell r="FX39">
            <v>0</v>
          </cell>
          <cell r="FY39">
            <v>0</v>
          </cell>
          <cell r="FZ39">
            <v>0</v>
          </cell>
          <cell r="GA39">
            <v>0</v>
          </cell>
          <cell r="GB39">
            <v>0</v>
          </cell>
          <cell r="GC39">
            <v>0</v>
          </cell>
          <cell r="GD39">
            <v>0</v>
          </cell>
          <cell r="GE39">
            <v>0</v>
          </cell>
          <cell r="GF39">
            <v>0</v>
          </cell>
          <cell r="GG39">
            <v>0</v>
          </cell>
          <cell r="GH39">
            <v>0</v>
          </cell>
          <cell r="GI39">
            <v>0</v>
          </cell>
          <cell r="GJ39">
            <v>0</v>
          </cell>
          <cell r="GK39">
            <v>0</v>
          </cell>
          <cell r="GL39">
            <v>0</v>
          </cell>
          <cell r="GM39">
            <v>2075</v>
          </cell>
          <cell r="GN39">
            <v>0</v>
          </cell>
          <cell r="GO39">
            <v>0</v>
          </cell>
          <cell r="GP39">
            <v>0</v>
          </cell>
          <cell r="GQ39">
            <v>0</v>
          </cell>
          <cell r="GR39">
            <v>0</v>
          </cell>
          <cell r="GS39">
            <v>0</v>
          </cell>
          <cell r="GW39">
            <v>3000</v>
          </cell>
          <cell r="GX39" t="e">
            <v>#DIV/0!</v>
          </cell>
          <cell r="GY39" t="e">
            <v>#DIV/0!</v>
          </cell>
          <cell r="GZ39" t="e">
            <v>#DIV/0!</v>
          </cell>
        </row>
        <row r="40">
          <cell r="A40">
            <v>3001</v>
          </cell>
          <cell r="B40">
            <v>4</v>
          </cell>
          <cell r="C40" t="str">
            <v>PUGH @  WOODWARD</v>
          </cell>
          <cell r="D40">
            <v>8242</v>
          </cell>
          <cell r="E40" t="str">
            <v>R</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0</v>
          </cell>
          <cell r="BH40">
            <v>0</v>
          </cell>
          <cell r="BI40">
            <v>0</v>
          </cell>
          <cell r="BJ40">
            <v>0</v>
          </cell>
          <cell r="BK40">
            <v>0</v>
          </cell>
          <cell r="BL40">
            <v>0</v>
          </cell>
          <cell r="BM40">
            <v>0</v>
          </cell>
          <cell r="BN40">
            <v>0</v>
          </cell>
          <cell r="BO40">
            <v>0</v>
          </cell>
          <cell r="BP40">
            <v>0</v>
          </cell>
          <cell r="BQ40">
            <v>0</v>
          </cell>
          <cell r="BR40">
            <v>0</v>
          </cell>
          <cell r="BS40">
            <v>0</v>
          </cell>
          <cell r="BT40">
            <v>0</v>
          </cell>
          <cell r="BU40">
            <v>0</v>
          </cell>
          <cell r="BV40">
            <v>0</v>
          </cell>
          <cell r="BW40">
            <v>0</v>
          </cell>
          <cell r="BX40">
            <v>0</v>
          </cell>
          <cell r="BY40">
            <v>0</v>
          </cell>
          <cell r="BZ40">
            <v>0</v>
          </cell>
          <cell r="CA40">
            <v>0</v>
          </cell>
          <cell r="CB40">
            <v>0</v>
          </cell>
          <cell r="CC40">
            <v>0</v>
          </cell>
          <cell r="CD40">
            <v>0</v>
          </cell>
          <cell r="CE40">
            <v>0</v>
          </cell>
          <cell r="CF40">
            <v>0</v>
          </cell>
          <cell r="CG40">
            <v>0</v>
          </cell>
          <cell r="CH40">
            <v>0</v>
          </cell>
          <cell r="CI40">
            <v>0</v>
          </cell>
          <cell r="CJ40">
            <v>0</v>
          </cell>
          <cell r="CK40">
            <v>0</v>
          </cell>
          <cell r="CL40">
            <v>0</v>
          </cell>
          <cell r="CM40">
            <v>0</v>
          </cell>
          <cell r="CN40">
            <v>0</v>
          </cell>
          <cell r="CO40">
            <v>0</v>
          </cell>
          <cell r="CP40">
            <v>0</v>
          </cell>
          <cell r="CQ40">
            <v>0</v>
          </cell>
          <cell r="CR40">
            <v>0</v>
          </cell>
          <cell r="CS40">
            <v>0</v>
          </cell>
          <cell r="CT40">
            <v>0</v>
          </cell>
          <cell r="CU40">
            <v>0</v>
          </cell>
          <cell r="CV40">
            <v>0</v>
          </cell>
          <cell r="CW40">
            <v>0</v>
          </cell>
          <cell r="CX40">
            <v>0</v>
          </cell>
          <cell r="CY40">
            <v>0</v>
          </cell>
          <cell r="CZ40">
            <v>0</v>
          </cell>
          <cell r="DA40">
            <v>0</v>
          </cell>
          <cell r="DB40">
            <v>0</v>
          </cell>
          <cell r="DC40">
            <v>0</v>
          </cell>
          <cell r="DD40">
            <v>0</v>
          </cell>
          <cell r="DE40">
            <v>0</v>
          </cell>
          <cell r="DF40">
            <v>0</v>
          </cell>
          <cell r="DG40">
            <v>0</v>
          </cell>
          <cell r="DH40">
            <v>0</v>
          </cell>
          <cell r="DI40">
            <v>0</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cell r="EA40">
            <v>0</v>
          </cell>
          <cell r="EB40">
            <v>0</v>
          </cell>
          <cell r="EC40">
            <v>0</v>
          </cell>
          <cell r="ED40">
            <v>0</v>
          </cell>
          <cell r="EE40">
            <v>0</v>
          </cell>
          <cell r="EF40">
            <v>0</v>
          </cell>
          <cell r="EG40">
            <v>0</v>
          </cell>
          <cell r="EH40">
            <v>0</v>
          </cell>
          <cell r="EI40">
            <v>0</v>
          </cell>
          <cell r="EJ40">
            <v>0</v>
          </cell>
          <cell r="EK40">
            <v>0</v>
          </cell>
          <cell r="EL40">
            <v>0</v>
          </cell>
          <cell r="EM40">
            <v>0</v>
          </cell>
          <cell r="EN40">
            <v>0</v>
          </cell>
          <cell r="EO40">
            <v>0</v>
          </cell>
          <cell r="EP40">
            <v>0</v>
          </cell>
          <cell r="EQ40">
            <v>0</v>
          </cell>
          <cell r="ER40">
            <v>0</v>
          </cell>
          <cell r="ES40">
            <v>0</v>
          </cell>
          <cell r="ET40">
            <v>0</v>
          </cell>
          <cell r="EU40">
            <v>0</v>
          </cell>
          <cell r="EV40">
            <v>0</v>
          </cell>
          <cell r="EW40">
            <v>0</v>
          </cell>
          <cell r="EX40">
            <v>0</v>
          </cell>
          <cell r="EY40">
            <v>0</v>
          </cell>
          <cell r="EZ40">
            <v>0</v>
          </cell>
          <cell r="FA40">
            <v>0</v>
          </cell>
          <cell r="FB40">
            <v>0</v>
          </cell>
          <cell r="FC40">
            <v>0</v>
          </cell>
          <cell r="FD40">
            <v>0</v>
          </cell>
          <cell r="FE40">
            <v>0</v>
          </cell>
          <cell r="FF40">
            <v>0</v>
          </cell>
          <cell r="FG40">
            <v>0</v>
          </cell>
          <cell r="FH40">
            <v>0</v>
          </cell>
          <cell r="FI40">
            <v>0</v>
          </cell>
          <cell r="FJ40">
            <v>0</v>
          </cell>
          <cell r="FK40">
            <v>0</v>
          </cell>
          <cell r="FL40">
            <v>0</v>
          </cell>
          <cell r="FM40">
            <v>0</v>
          </cell>
          <cell r="FN40">
            <v>0</v>
          </cell>
          <cell r="FO40">
            <v>0</v>
          </cell>
          <cell r="FP40">
            <v>0</v>
          </cell>
          <cell r="FQ40">
            <v>0</v>
          </cell>
          <cell r="FR40">
            <v>0</v>
          </cell>
          <cell r="FS40">
            <v>0</v>
          </cell>
          <cell r="FT40">
            <v>0</v>
          </cell>
          <cell r="FU40">
            <v>0</v>
          </cell>
          <cell r="FV40">
            <v>0</v>
          </cell>
          <cell r="FW40">
            <v>0</v>
          </cell>
          <cell r="FX40">
            <v>0</v>
          </cell>
          <cell r="FY40">
            <v>0</v>
          </cell>
          <cell r="FZ40">
            <v>0</v>
          </cell>
          <cell r="GA40">
            <v>0</v>
          </cell>
          <cell r="GB40">
            <v>0</v>
          </cell>
          <cell r="GC40">
            <v>0</v>
          </cell>
          <cell r="GD40">
            <v>0</v>
          </cell>
          <cell r="GE40">
            <v>0</v>
          </cell>
          <cell r="GF40">
            <v>0</v>
          </cell>
          <cell r="GG40">
            <v>0</v>
          </cell>
          <cell r="GH40">
            <v>0</v>
          </cell>
          <cell r="GI40">
            <v>0</v>
          </cell>
          <cell r="GJ40">
            <v>0</v>
          </cell>
          <cell r="GK40">
            <v>0</v>
          </cell>
          <cell r="GL40">
            <v>0</v>
          </cell>
          <cell r="GM40">
            <v>0</v>
          </cell>
          <cell r="GN40">
            <v>0</v>
          </cell>
          <cell r="GO40">
            <v>0</v>
          </cell>
          <cell r="GP40">
            <v>0</v>
          </cell>
          <cell r="GQ40">
            <v>0</v>
          </cell>
          <cell r="GR40">
            <v>0</v>
          </cell>
          <cell r="GS40">
            <v>0</v>
          </cell>
          <cell r="GW40">
            <v>3001</v>
          </cell>
          <cell r="GX40" t="e">
            <v>#DIV/0!</v>
          </cell>
          <cell r="GY40" t="e">
            <v>#DIV/0!</v>
          </cell>
          <cell r="GZ40" t="e">
            <v>#DIV/0!</v>
          </cell>
        </row>
        <row r="41">
          <cell r="A41">
            <v>3004</v>
          </cell>
          <cell r="B41">
            <v>3</v>
          </cell>
          <cell r="C41" t="str">
            <v>AGS CORP @ DEWEY</v>
          </cell>
          <cell r="D41">
            <v>14420</v>
          </cell>
          <cell r="E41" t="str">
            <v>R</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cell r="BD41">
            <v>0</v>
          </cell>
          <cell r="BE41">
            <v>0</v>
          </cell>
          <cell r="BF41">
            <v>0</v>
          </cell>
          <cell r="BG41">
            <v>0</v>
          </cell>
          <cell r="BH41">
            <v>0</v>
          </cell>
          <cell r="BI41">
            <v>0</v>
          </cell>
          <cell r="BJ41">
            <v>0</v>
          </cell>
          <cell r="BK41">
            <v>0</v>
          </cell>
          <cell r="BL41">
            <v>0</v>
          </cell>
          <cell r="BM41">
            <v>0</v>
          </cell>
          <cell r="BN41">
            <v>0</v>
          </cell>
          <cell r="BO41">
            <v>0</v>
          </cell>
          <cell r="BP41">
            <v>0</v>
          </cell>
          <cell r="BQ41">
            <v>0</v>
          </cell>
          <cell r="BR41">
            <v>0</v>
          </cell>
          <cell r="BS41">
            <v>0</v>
          </cell>
          <cell r="BT41">
            <v>0</v>
          </cell>
          <cell r="BU41">
            <v>0</v>
          </cell>
          <cell r="BV41">
            <v>0</v>
          </cell>
          <cell r="BW41">
            <v>0</v>
          </cell>
          <cell r="BX41">
            <v>0</v>
          </cell>
          <cell r="BY41">
            <v>0</v>
          </cell>
          <cell r="BZ41">
            <v>0</v>
          </cell>
          <cell r="CA41">
            <v>0</v>
          </cell>
          <cell r="CB41">
            <v>0</v>
          </cell>
          <cell r="CC41">
            <v>0</v>
          </cell>
          <cell r="CD41">
            <v>0</v>
          </cell>
          <cell r="CE41">
            <v>0</v>
          </cell>
          <cell r="CF41">
            <v>0</v>
          </cell>
          <cell r="CG41">
            <v>0</v>
          </cell>
          <cell r="CH41">
            <v>0</v>
          </cell>
          <cell r="CI41">
            <v>0</v>
          </cell>
          <cell r="CJ41">
            <v>0</v>
          </cell>
          <cell r="CK41">
            <v>0</v>
          </cell>
          <cell r="CL41">
            <v>0</v>
          </cell>
          <cell r="CM41">
            <v>0</v>
          </cell>
          <cell r="CN41">
            <v>0</v>
          </cell>
          <cell r="CO41">
            <v>0</v>
          </cell>
          <cell r="CP41">
            <v>0</v>
          </cell>
          <cell r="CQ41">
            <v>0</v>
          </cell>
          <cell r="CR41">
            <v>0</v>
          </cell>
          <cell r="CS41">
            <v>0</v>
          </cell>
          <cell r="CT41">
            <v>0</v>
          </cell>
          <cell r="CU41">
            <v>0</v>
          </cell>
          <cell r="CV41">
            <v>0</v>
          </cell>
          <cell r="CW41">
            <v>0</v>
          </cell>
          <cell r="CX41">
            <v>0</v>
          </cell>
          <cell r="CY41">
            <v>0</v>
          </cell>
          <cell r="CZ41">
            <v>0</v>
          </cell>
          <cell r="DA41">
            <v>0</v>
          </cell>
          <cell r="DB41">
            <v>0</v>
          </cell>
          <cell r="DC41">
            <v>0</v>
          </cell>
          <cell r="DD41">
            <v>0</v>
          </cell>
          <cell r="DE41">
            <v>0</v>
          </cell>
          <cell r="DF41">
            <v>0</v>
          </cell>
          <cell r="DG41">
            <v>0</v>
          </cell>
          <cell r="DH41">
            <v>0</v>
          </cell>
          <cell r="DI41">
            <v>0</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cell r="EA41">
            <v>0</v>
          </cell>
          <cell r="EB41">
            <v>0</v>
          </cell>
          <cell r="EC41">
            <v>0</v>
          </cell>
          <cell r="ED41">
            <v>0</v>
          </cell>
          <cell r="EE41">
            <v>0</v>
          </cell>
          <cell r="EF41">
            <v>0</v>
          </cell>
          <cell r="EG41">
            <v>0</v>
          </cell>
          <cell r="EH41">
            <v>0</v>
          </cell>
          <cell r="EI41">
            <v>0</v>
          </cell>
          <cell r="EJ41">
            <v>0</v>
          </cell>
          <cell r="EK41">
            <v>0</v>
          </cell>
          <cell r="EL41">
            <v>0</v>
          </cell>
          <cell r="EM41">
            <v>0</v>
          </cell>
          <cell r="EN41">
            <v>0</v>
          </cell>
          <cell r="EO41">
            <v>0</v>
          </cell>
          <cell r="EP41">
            <v>0</v>
          </cell>
          <cell r="EQ41">
            <v>0</v>
          </cell>
          <cell r="ER41">
            <v>0</v>
          </cell>
          <cell r="ES41">
            <v>0</v>
          </cell>
          <cell r="ET41">
            <v>0</v>
          </cell>
          <cell r="EU41">
            <v>0</v>
          </cell>
          <cell r="EV41">
            <v>0</v>
          </cell>
          <cell r="EW41">
            <v>0</v>
          </cell>
          <cell r="EX41">
            <v>0</v>
          </cell>
          <cell r="EY41">
            <v>0</v>
          </cell>
          <cell r="EZ41">
            <v>0</v>
          </cell>
          <cell r="FA41">
            <v>0</v>
          </cell>
          <cell r="FB41">
            <v>0</v>
          </cell>
          <cell r="FC41">
            <v>0</v>
          </cell>
          <cell r="FD41">
            <v>0</v>
          </cell>
          <cell r="FE41">
            <v>0</v>
          </cell>
          <cell r="FF41">
            <v>0</v>
          </cell>
          <cell r="FG41">
            <v>0</v>
          </cell>
          <cell r="FH41">
            <v>0</v>
          </cell>
          <cell r="FI41">
            <v>0</v>
          </cell>
          <cell r="FJ41">
            <v>0</v>
          </cell>
          <cell r="FK41">
            <v>0</v>
          </cell>
          <cell r="FL41">
            <v>0</v>
          </cell>
          <cell r="FM41">
            <v>0</v>
          </cell>
          <cell r="FN41">
            <v>0</v>
          </cell>
          <cell r="FO41">
            <v>0</v>
          </cell>
          <cell r="FP41">
            <v>0</v>
          </cell>
          <cell r="FQ41">
            <v>0</v>
          </cell>
          <cell r="FR41">
            <v>0</v>
          </cell>
          <cell r="FS41">
            <v>0</v>
          </cell>
          <cell r="FT41">
            <v>0</v>
          </cell>
          <cell r="FU41">
            <v>0</v>
          </cell>
          <cell r="FV41">
            <v>0</v>
          </cell>
          <cell r="FW41">
            <v>0</v>
          </cell>
          <cell r="FX41">
            <v>0</v>
          </cell>
          <cell r="FY41">
            <v>0</v>
          </cell>
          <cell r="FZ41">
            <v>0</v>
          </cell>
          <cell r="GA41">
            <v>0</v>
          </cell>
          <cell r="GB41">
            <v>0</v>
          </cell>
          <cell r="GC41">
            <v>0</v>
          </cell>
          <cell r="GD41">
            <v>0</v>
          </cell>
          <cell r="GE41">
            <v>0</v>
          </cell>
          <cell r="GF41">
            <v>0</v>
          </cell>
          <cell r="GG41">
            <v>0</v>
          </cell>
          <cell r="GH41">
            <v>0</v>
          </cell>
          <cell r="GI41">
            <v>0</v>
          </cell>
          <cell r="GJ41">
            <v>0</v>
          </cell>
          <cell r="GK41">
            <v>0</v>
          </cell>
          <cell r="GL41">
            <v>0</v>
          </cell>
          <cell r="GM41">
            <v>0</v>
          </cell>
          <cell r="GN41">
            <v>0</v>
          </cell>
          <cell r="GO41">
            <v>0</v>
          </cell>
          <cell r="GP41">
            <v>0</v>
          </cell>
          <cell r="GQ41">
            <v>0</v>
          </cell>
          <cell r="GR41">
            <v>0</v>
          </cell>
          <cell r="GS41">
            <v>0</v>
          </cell>
          <cell r="GW41">
            <v>3004</v>
          </cell>
          <cell r="GX41" t="e">
            <v>#DIV/0!</v>
          </cell>
          <cell r="GY41" t="e">
            <v>#DIV/0!</v>
          </cell>
          <cell r="GZ41" t="e">
            <v>#DIV/0!</v>
          </cell>
        </row>
        <row r="42">
          <cell r="A42">
            <v>3010</v>
          </cell>
          <cell r="B42">
            <v>3</v>
          </cell>
          <cell r="C42" t="str">
            <v>TRANSOK @ CUSTER</v>
          </cell>
          <cell r="D42">
            <v>32032</v>
          </cell>
          <cell r="E42" t="str">
            <v>R</v>
          </cell>
          <cell r="F42">
            <v>10668</v>
          </cell>
          <cell r="G42">
            <v>10668</v>
          </cell>
          <cell r="H42">
            <v>10668</v>
          </cell>
          <cell r="I42">
            <v>10553</v>
          </cell>
          <cell r="J42">
            <v>10553</v>
          </cell>
          <cell r="K42">
            <v>10553</v>
          </cell>
          <cell r="L42">
            <v>10553</v>
          </cell>
          <cell r="M42">
            <v>9536</v>
          </cell>
          <cell r="N42">
            <v>9536</v>
          </cell>
          <cell r="O42">
            <v>9536</v>
          </cell>
          <cell r="P42">
            <v>9523</v>
          </cell>
          <cell r="Q42">
            <v>9523</v>
          </cell>
          <cell r="R42">
            <v>9523</v>
          </cell>
          <cell r="S42">
            <v>9523</v>
          </cell>
          <cell r="T42">
            <v>5800</v>
          </cell>
          <cell r="U42">
            <v>5800</v>
          </cell>
          <cell r="V42">
            <v>5800</v>
          </cell>
          <cell r="W42">
            <v>5800</v>
          </cell>
          <cell r="X42">
            <v>5800</v>
          </cell>
          <cell r="Y42">
            <v>5800</v>
          </cell>
          <cell r="Z42">
            <v>5800</v>
          </cell>
          <cell r="AA42">
            <v>5800</v>
          </cell>
          <cell r="AB42">
            <v>5800</v>
          </cell>
          <cell r="AC42">
            <v>5800</v>
          </cell>
          <cell r="AD42">
            <v>5800</v>
          </cell>
          <cell r="AE42">
            <v>5800</v>
          </cell>
          <cell r="AF42">
            <v>5800</v>
          </cell>
          <cell r="AG42">
            <v>5800</v>
          </cell>
          <cell r="AH42">
            <v>5800</v>
          </cell>
          <cell r="AI42">
            <v>5800</v>
          </cell>
          <cell r="AJ42">
            <v>5800</v>
          </cell>
          <cell r="AK42">
            <v>5800</v>
          </cell>
          <cell r="AL42">
            <v>5800</v>
          </cell>
          <cell r="AM42">
            <v>5800</v>
          </cell>
          <cell r="AN42">
            <v>5800</v>
          </cell>
          <cell r="AO42">
            <v>5800</v>
          </cell>
          <cell r="AP42">
            <v>5800</v>
          </cell>
          <cell r="AQ42">
            <v>5800</v>
          </cell>
          <cell r="AR42">
            <v>5800</v>
          </cell>
          <cell r="AS42">
            <v>5800</v>
          </cell>
          <cell r="AT42">
            <v>5800</v>
          </cell>
          <cell r="AU42">
            <v>5800</v>
          </cell>
          <cell r="AV42">
            <v>5800</v>
          </cell>
          <cell r="AW42">
            <v>5800</v>
          </cell>
          <cell r="AX42">
            <v>5800</v>
          </cell>
          <cell r="AY42">
            <v>4700</v>
          </cell>
          <cell r="AZ42">
            <v>4700</v>
          </cell>
          <cell r="BA42">
            <v>4700</v>
          </cell>
          <cell r="BB42">
            <v>4700</v>
          </cell>
          <cell r="BC42">
            <v>4700</v>
          </cell>
          <cell r="BD42">
            <v>4700</v>
          </cell>
          <cell r="BE42">
            <v>4700</v>
          </cell>
          <cell r="BF42">
            <v>4700</v>
          </cell>
          <cell r="BG42">
            <v>4700</v>
          </cell>
          <cell r="BH42">
            <v>4700</v>
          </cell>
          <cell r="BI42">
            <v>4700</v>
          </cell>
          <cell r="BJ42">
            <v>4700</v>
          </cell>
          <cell r="BK42">
            <v>4700</v>
          </cell>
          <cell r="BL42">
            <v>4700</v>
          </cell>
          <cell r="BM42">
            <v>4700</v>
          </cell>
          <cell r="BN42">
            <v>4700</v>
          </cell>
          <cell r="BO42">
            <v>4700</v>
          </cell>
          <cell r="BP42">
            <v>4700</v>
          </cell>
          <cell r="BQ42">
            <v>4700</v>
          </cell>
          <cell r="BR42">
            <v>4700</v>
          </cell>
          <cell r="BS42">
            <v>4700</v>
          </cell>
          <cell r="BT42">
            <v>4700</v>
          </cell>
          <cell r="BU42">
            <v>4700</v>
          </cell>
          <cell r="BV42">
            <v>4700</v>
          </cell>
          <cell r="BW42">
            <v>4700</v>
          </cell>
          <cell r="BX42">
            <v>5700</v>
          </cell>
          <cell r="BY42">
            <v>29700</v>
          </cell>
          <cell r="BZ42">
            <v>5700</v>
          </cell>
          <cell r="CA42">
            <v>5700</v>
          </cell>
          <cell r="CB42">
            <v>5700</v>
          </cell>
          <cell r="CC42">
            <v>30137</v>
          </cell>
          <cell r="CD42">
            <v>30137</v>
          </cell>
          <cell r="CE42">
            <v>30137</v>
          </cell>
          <cell r="CF42">
            <v>30137</v>
          </cell>
          <cell r="CG42">
            <v>30137</v>
          </cell>
          <cell r="CH42">
            <v>30137</v>
          </cell>
          <cell r="CI42">
            <v>30137</v>
          </cell>
          <cell r="CJ42">
            <v>30137</v>
          </cell>
          <cell r="CK42">
            <v>30137</v>
          </cell>
          <cell r="CL42">
            <v>30137</v>
          </cell>
          <cell r="CM42">
            <v>30137</v>
          </cell>
          <cell r="CN42">
            <v>30137</v>
          </cell>
          <cell r="CO42">
            <v>30137</v>
          </cell>
          <cell r="CP42">
            <v>30137</v>
          </cell>
          <cell r="CQ42">
            <v>30137</v>
          </cell>
          <cell r="CR42">
            <v>30137</v>
          </cell>
          <cell r="CS42">
            <v>30137</v>
          </cell>
          <cell r="CT42">
            <v>30137</v>
          </cell>
          <cell r="CU42">
            <v>30137</v>
          </cell>
          <cell r="CV42">
            <v>30137</v>
          </cell>
          <cell r="CW42">
            <v>30137</v>
          </cell>
          <cell r="CX42">
            <v>30137</v>
          </cell>
          <cell r="CY42">
            <v>30137</v>
          </cell>
          <cell r="CZ42">
            <v>30137</v>
          </cell>
          <cell r="DA42">
            <v>30137</v>
          </cell>
          <cell r="DB42">
            <v>30137</v>
          </cell>
          <cell r="DC42">
            <v>30137</v>
          </cell>
          <cell r="DD42">
            <v>30137</v>
          </cell>
          <cell r="DE42">
            <v>30137</v>
          </cell>
          <cell r="DF42">
            <v>30137</v>
          </cell>
          <cell r="DG42">
            <v>30137</v>
          </cell>
          <cell r="DH42">
            <v>28147</v>
          </cell>
          <cell r="DI42">
            <v>8147</v>
          </cell>
          <cell r="DJ42">
            <v>8147</v>
          </cell>
          <cell r="DK42">
            <v>8147</v>
          </cell>
          <cell r="DL42">
            <v>8147</v>
          </cell>
          <cell r="DM42">
            <v>28147</v>
          </cell>
          <cell r="DN42">
            <v>28147</v>
          </cell>
          <cell r="DO42">
            <v>28147</v>
          </cell>
          <cell r="DP42">
            <v>28147</v>
          </cell>
          <cell r="DQ42">
            <v>28147</v>
          </cell>
          <cell r="DR42">
            <v>28147</v>
          </cell>
          <cell r="DS42">
            <v>28147</v>
          </cell>
          <cell r="DT42">
            <v>28147</v>
          </cell>
          <cell r="DU42">
            <v>28147</v>
          </cell>
          <cell r="DV42">
            <v>28147</v>
          </cell>
          <cell r="DW42">
            <v>28147</v>
          </cell>
          <cell r="DX42">
            <v>28147</v>
          </cell>
          <cell r="DY42">
            <v>28147</v>
          </cell>
          <cell r="DZ42">
            <v>28147</v>
          </cell>
          <cell r="EA42">
            <v>30526</v>
          </cell>
          <cell r="EB42">
            <v>9977</v>
          </cell>
          <cell r="EC42">
            <v>9977</v>
          </cell>
          <cell r="ED42">
            <v>9977</v>
          </cell>
          <cell r="EE42">
            <v>10201</v>
          </cell>
          <cell r="EF42">
            <v>10201</v>
          </cell>
          <cell r="EG42">
            <v>10201</v>
          </cell>
          <cell r="EH42">
            <v>10407</v>
          </cell>
          <cell r="EI42">
            <v>10472</v>
          </cell>
          <cell r="EJ42">
            <v>6617</v>
          </cell>
          <cell r="EK42">
            <v>6617</v>
          </cell>
          <cell r="EL42">
            <v>6617</v>
          </cell>
          <cell r="EM42">
            <v>6617</v>
          </cell>
          <cell r="EN42">
            <v>6617</v>
          </cell>
          <cell r="EO42">
            <v>6617</v>
          </cell>
          <cell r="EP42">
            <v>5137</v>
          </cell>
          <cell r="EQ42">
            <v>5137</v>
          </cell>
          <cell r="ER42">
            <v>5137</v>
          </cell>
          <cell r="ES42">
            <v>5137</v>
          </cell>
          <cell r="ET42">
            <v>5137</v>
          </cell>
          <cell r="EU42">
            <v>5137</v>
          </cell>
          <cell r="EV42">
            <v>5137</v>
          </cell>
          <cell r="EW42">
            <v>5137</v>
          </cell>
          <cell r="EX42">
            <v>5137</v>
          </cell>
          <cell r="EY42">
            <v>5137</v>
          </cell>
          <cell r="EZ42">
            <v>5137</v>
          </cell>
          <cell r="FA42">
            <v>5137</v>
          </cell>
          <cell r="FB42">
            <v>5137</v>
          </cell>
          <cell r="FC42">
            <v>30137</v>
          </cell>
          <cell r="FD42">
            <v>30137</v>
          </cell>
          <cell r="FE42">
            <v>30137</v>
          </cell>
          <cell r="FF42">
            <v>30137</v>
          </cell>
          <cell r="FG42">
            <v>30137</v>
          </cell>
          <cell r="FH42">
            <v>30137</v>
          </cell>
          <cell r="FI42">
            <v>30137</v>
          </cell>
          <cell r="FJ42">
            <v>30137</v>
          </cell>
          <cell r="FK42">
            <v>30137</v>
          </cell>
          <cell r="FL42">
            <v>30137</v>
          </cell>
          <cell r="FM42">
            <v>30137</v>
          </cell>
          <cell r="FN42">
            <v>30137</v>
          </cell>
          <cell r="FO42">
            <v>6265</v>
          </cell>
          <cell r="FP42">
            <v>6265</v>
          </cell>
          <cell r="FQ42">
            <v>6265</v>
          </cell>
          <cell r="FR42">
            <v>8905</v>
          </cell>
          <cell r="FS42">
            <v>8905</v>
          </cell>
          <cell r="FT42">
            <v>8905</v>
          </cell>
          <cell r="FU42">
            <v>8905</v>
          </cell>
          <cell r="FV42">
            <v>8905</v>
          </cell>
          <cell r="FW42">
            <v>32000</v>
          </cell>
          <cell r="FX42">
            <v>32000</v>
          </cell>
          <cell r="FY42">
            <v>7293</v>
          </cell>
          <cell r="FZ42">
            <v>7293</v>
          </cell>
          <cell r="GA42">
            <v>6137</v>
          </cell>
          <cell r="GB42">
            <v>5137</v>
          </cell>
          <cell r="GC42">
            <v>5137</v>
          </cell>
          <cell r="GD42">
            <v>5137</v>
          </cell>
          <cell r="GE42">
            <v>5137</v>
          </cell>
          <cell r="GF42">
            <v>3421</v>
          </cell>
          <cell r="GG42">
            <v>3421</v>
          </cell>
          <cell r="GH42">
            <v>32032</v>
          </cell>
          <cell r="GI42">
            <v>32032</v>
          </cell>
          <cell r="GJ42">
            <v>32032</v>
          </cell>
          <cell r="GK42">
            <v>32032</v>
          </cell>
          <cell r="GL42">
            <v>14931</v>
          </cell>
          <cell r="GM42">
            <v>5137</v>
          </cell>
          <cell r="GN42">
            <v>5137</v>
          </cell>
          <cell r="GO42">
            <v>5137</v>
          </cell>
          <cell r="GP42">
            <v>5137</v>
          </cell>
          <cell r="GQ42">
            <v>5137</v>
          </cell>
          <cell r="GR42">
            <v>5137</v>
          </cell>
          <cell r="GS42">
            <v>5137</v>
          </cell>
          <cell r="GW42">
            <v>3010</v>
          </cell>
          <cell r="GX42" t="e">
            <v>#DIV/0!</v>
          </cell>
          <cell r="GY42" t="e">
            <v>#DIV/0!</v>
          </cell>
          <cell r="GZ42" t="e">
            <v>#DIV/0!</v>
          </cell>
        </row>
        <row r="43">
          <cell r="A43">
            <v>3024</v>
          </cell>
          <cell r="B43">
            <v>10</v>
          </cell>
          <cell r="C43" t="str">
            <v>ANR @ HANSFORD</v>
          </cell>
          <cell r="D43">
            <v>173810</v>
          </cell>
          <cell r="E43" t="str">
            <v>R</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cell r="BC43">
            <v>0</v>
          </cell>
          <cell r="BD43">
            <v>0</v>
          </cell>
          <cell r="BE43">
            <v>0</v>
          </cell>
          <cell r="BF43">
            <v>0</v>
          </cell>
          <cell r="BG43">
            <v>0</v>
          </cell>
          <cell r="BH43">
            <v>0</v>
          </cell>
          <cell r="BI43">
            <v>0</v>
          </cell>
          <cell r="BJ43">
            <v>0</v>
          </cell>
          <cell r="BK43">
            <v>0</v>
          </cell>
          <cell r="BL43">
            <v>0</v>
          </cell>
          <cell r="BM43">
            <v>0</v>
          </cell>
          <cell r="BN43">
            <v>0</v>
          </cell>
          <cell r="BO43">
            <v>0</v>
          </cell>
          <cell r="BP43">
            <v>0</v>
          </cell>
          <cell r="BQ43">
            <v>0</v>
          </cell>
          <cell r="BR43">
            <v>0</v>
          </cell>
          <cell r="BS43">
            <v>0</v>
          </cell>
          <cell r="BT43">
            <v>0</v>
          </cell>
          <cell r="BU43">
            <v>0</v>
          </cell>
          <cell r="BV43">
            <v>0</v>
          </cell>
          <cell r="BW43">
            <v>0</v>
          </cell>
          <cell r="BX43">
            <v>0</v>
          </cell>
          <cell r="BY43">
            <v>0</v>
          </cell>
          <cell r="BZ43">
            <v>0</v>
          </cell>
          <cell r="CA43">
            <v>0</v>
          </cell>
          <cell r="CB43">
            <v>0</v>
          </cell>
          <cell r="CC43">
            <v>0</v>
          </cell>
          <cell r="CD43">
            <v>0</v>
          </cell>
          <cell r="CE43">
            <v>0</v>
          </cell>
          <cell r="CF43">
            <v>0</v>
          </cell>
          <cell r="CG43">
            <v>0</v>
          </cell>
          <cell r="CH43">
            <v>0</v>
          </cell>
          <cell r="CI43">
            <v>0</v>
          </cell>
          <cell r="CJ43">
            <v>0</v>
          </cell>
          <cell r="CK43">
            <v>0</v>
          </cell>
          <cell r="CL43">
            <v>0</v>
          </cell>
          <cell r="CM43">
            <v>0</v>
          </cell>
          <cell r="CN43">
            <v>0</v>
          </cell>
          <cell r="CO43">
            <v>0</v>
          </cell>
          <cell r="CP43">
            <v>0</v>
          </cell>
          <cell r="CQ43">
            <v>0</v>
          </cell>
          <cell r="CR43">
            <v>0</v>
          </cell>
          <cell r="CS43">
            <v>0</v>
          </cell>
          <cell r="CT43">
            <v>0</v>
          </cell>
          <cell r="CU43">
            <v>0</v>
          </cell>
          <cell r="CV43">
            <v>0</v>
          </cell>
          <cell r="CW43">
            <v>0</v>
          </cell>
          <cell r="CX43">
            <v>0</v>
          </cell>
          <cell r="CY43">
            <v>0</v>
          </cell>
          <cell r="CZ43">
            <v>0</v>
          </cell>
          <cell r="DA43">
            <v>0</v>
          </cell>
          <cell r="DB43">
            <v>0</v>
          </cell>
          <cell r="DC43">
            <v>0</v>
          </cell>
          <cell r="DD43">
            <v>0</v>
          </cell>
          <cell r="DE43">
            <v>0</v>
          </cell>
          <cell r="DF43">
            <v>0</v>
          </cell>
          <cell r="DG43">
            <v>0</v>
          </cell>
          <cell r="DH43">
            <v>0</v>
          </cell>
          <cell r="DI43">
            <v>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cell r="EA43">
            <v>0</v>
          </cell>
          <cell r="EB43">
            <v>0</v>
          </cell>
          <cell r="EC43">
            <v>0</v>
          </cell>
          <cell r="ED43">
            <v>0</v>
          </cell>
          <cell r="EE43">
            <v>0</v>
          </cell>
          <cell r="EF43">
            <v>0</v>
          </cell>
          <cell r="EG43">
            <v>0</v>
          </cell>
          <cell r="EH43">
            <v>0</v>
          </cell>
          <cell r="EI43">
            <v>0</v>
          </cell>
          <cell r="EJ43">
            <v>0</v>
          </cell>
          <cell r="EK43">
            <v>0</v>
          </cell>
          <cell r="EL43">
            <v>0</v>
          </cell>
          <cell r="EM43">
            <v>0</v>
          </cell>
          <cell r="EN43">
            <v>0</v>
          </cell>
          <cell r="EO43">
            <v>0</v>
          </cell>
          <cell r="EP43">
            <v>0</v>
          </cell>
          <cell r="EQ43">
            <v>0</v>
          </cell>
          <cell r="ER43">
            <v>0</v>
          </cell>
          <cell r="ES43">
            <v>0</v>
          </cell>
          <cell r="ET43">
            <v>0</v>
          </cell>
          <cell r="EU43">
            <v>0</v>
          </cell>
          <cell r="EV43">
            <v>0</v>
          </cell>
          <cell r="EW43">
            <v>0</v>
          </cell>
          <cell r="EX43">
            <v>0</v>
          </cell>
          <cell r="EY43">
            <v>0</v>
          </cell>
          <cell r="EZ43">
            <v>0</v>
          </cell>
          <cell r="FA43">
            <v>0</v>
          </cell>
          <cell r="FB43">
            <v>0</v>
          </cell>
          <cell r="FC43">
            <v>0</v>
          </cell>
          <cell r="FD43">
            <v>0</v>
          </cell>
          <cell r="FE43">
            <v>0</v>
          </cell>
          <cell r="FF43">
            <v>0</v>
          </cell>
          <cell r="FG43">
            <v>0</v>
          </cell>
          <cell r="FH43">
            <v>0</v>
          </cell>
          <cell r="FI43">
            <v>0</v>
          </cell>
          <cell r="FJ43">
            <v>0</v>
          </cell>
          <cell r="FK43">
            <v>0</v>
          </cell>
          <cell r="FL43">
            <v>0</v>
          </cell>
          <cell r="FM43">
            <v>0</v>
          </cell>
          <cell r="FN43">
            <v>0</v>
          </cell>
          <cell r="FO43">
            <v>0</v>
          </cell>
          <cell r="FP43">
            <v>0</v>
          </cell>
          <cell r="FQ43">
            <v>0</v>
          </cell>
          <cell r="FR43">
            <v>0</v>
          </cell>
          <cell r="FS43">
            <v>0</v>
          </cell>
          <cell r="FT43">
            <v>0</v>
          </cell>
          <cell r="FU43">
            <v>0</v>
          </cell>
          <cell r="FV43">
            <v>0</v>
          </cell>
          <cell r="FW43">
            <v>0</v>
          </cell>
          <cell r="FX43">
            <v>0</v>
          </cell>
          <cell r="FY43">
            <v>0</v>
          </cell>
          <cell r="FZ43">
            <v>0</v>
          </cell>
          <cell r="GA43">
            <v>0</v>
          </cell>
          <cell r="GB43">
            <v>0</v>
          </cell>
          <cell r="GC43">
            <v>0</v>
          </cell>
          <cell r="GD43">
            <v>0</v>
          </cell>
          <cell r="GE43">
            <v>0</v>
          </cell>
          <cell r="GF43">
            <v>0</v>
          </cell>
          <cell r="GG43">
            <v>0</v>
          </cell>
          <cell r="GH43">
            <v>0</v>
          </cell>
          <cell r="GI43">
            <v>0</v>
          </cell>
          <cell r="GJ43">
            <v>0</v>
          </cell>
          <cell r="GK43">
            <v>0</v>
          </cell>
          <cell r="GL43">
            <v>0</v>
          </cell>
          <cell r="GM43">
            <v>0</v>
          </cell>
          <cell r="GN43">
            <v>0</v>
          </cell>
          <cell r="GO43">
            <v>0</v>
          </cell>
          <cell r="GP43">
            <v>0</v>
          </cell>
          <cell r="GQ43">
            <v>0</v>
          </cell>
          <cell r="GR43">
            <v>0</v>
          </cell>
          <cell r="GS43">
            <v>0</v>
          </cell>
          <cell r="GW43">
            <v>3024</v>
          </cell>
          <cell r="GX43" t="e">
            <v>#DIV/0!</v>
          </cell>
          <cell r="GY43" t="e">
            <v>#DIV/0!</v>
          </cell>
          <cell r="GZ43" t="e">
            <v>#DIV/0!</v>
          </cell>
        </row>
        <row r="44">
          <cell r="A44">
            <v>3025</v>
          </cell>
          <cell r="B44">
            <v>3</v>
          </cell>
          <cell r="C44" t="str">
            <v>ONG @ CUSTER</v>
          </cell>
          <cell r="D44">
            <v>124055</v>
          </cell>
          <cell r="E44" t="str">
            <v>R</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0</v>
          </cell>
          <cell r="BG44">
            <v>0</v>
          </cell>
          <cell r="BH44">
            <v>0</v>
          </cell>
          <cell r="BI44">
            <v>0</v>
          </cell>
          <cell r="BJ44">
            <v>0</v>
          </cell>
          <cell r="BK44">
            <v>0</v>
          </cell>
          <cell r="BL44">
            <v>0</v>
          </cell>
          <cell r="BM44">
            <v>0</v>
          </cell>
          <cell r="BN44">
            <v>0</v>
          </cell>
          <cell r="BO44">
            <v>0</v>
          </cell>
          <cell r="BP44">
            <v>0</v>
          </cell>
          <cell r="BQ44">
            <v>0</v>
          </cell>
          <cell r="BR44">
            <v>0</v>
          </cell>
          <cell r="BS44">
            <v>0</v>
          </cell>
          <cell r="BT44">
            <v>0</v>
          </cell>
          <cell r="BU44">
            <v>0</v>
          </cell>
          <cell r="BV44">
            <v>0</v>
          </cell>
          <cell r="BW44">
            <v>0</v>
          </cell>
          <cell r="BX44">
            <v>0</v>
          </cell>
          <cell r="BY44">
            <v>0</v>
          </cell>
          <cell r="BZ44">
            <v>0</v>
          </cell>
          <cell r="CA44">
            <v>0</v>
          </cell>
          <cell r="CB44">
            <v>0</v>
          </cell>
          <cell r="CC44">
            <v>0</v>
          </cell>
          <cell r="CD44">
            <v>0</v>
          </cell>
          <cell r="CE44">
            <v>0</v>
          </cell>
          <cell r="CF44">
            <v>0</v>
          </cell>
          <cell r="CG44">
            <v>0</v>
          </cell>
          <cell r="CH44">
            <v>0</v>
          </cell>
          <cell r="CI44">
            <v>0</v>
          </cell>
          <cell r="CJ44">
            <v>0</v>
          </cell>
          <cell r="CK44">
            <v>0</v>
          </cell>
          <cell r="CL44">
            <v>0</v>
          </cell>
          <cell r="CM44">
            <v>0</v>
          </cell>
          <cell r="CN44">
            <v>0</v>
          </cell>
          <cell r="CO44">
            <v>0</v>
          </cell>
          <cell r="CP44">
            <v>0</v>
          </cell>
          <cell r="CQ44">
            <v>0</v>
          </cell>
          <cell r="CR44">
            <v>0</v>
          </cell>
          <cell r="CS44">
            <v>0</v>
          </cell>
          <cell r="CT44">
            <v>0</v>
          </cell>
          <cell r="CU44">
            <v>0</v>
          </cell>
          <cell r="CV44">
            <v>0</v>
          </cell>
          <cell r="CW44">
            <v>0</v>
          </cell>
          <cell r="CX44">
            <v>0</v>
          </cell>
          <cell r="CY44">
            <v>0</v>
          </cell>
          <cell r="CZ44">
            <v>0</v>
          </cell>
          <cell r="DA44">
            <v>0</v>
          </cell>
          <cell r="DB44">
            <v>0</v>
          </cell>
          <cell r="DC44">
            <v>0</v>
          </cell>
          <cell r="DD44">
            <v>0</v>
          </cell>
          <cell r="DE44">
            <v>0</v>
          </cell>
          <cell r="DF44">
            <v>0</v>
          </cell>
          <cell r="DG44">
            <v>0</v>
          </cell>
          <cell r="DH44">
            <v>0</v>
          </cell>
          <cell r="DI44">
            <v>0</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cell r="EA44">
            <v>0</v>
          </cell>
          <cell r="EB44">
            <v>0</v>
          </cell>
          <cell r="EC44">
            <v>0</v>
          </cell>
          <cell r="ED44">
            <v>0</v>
          </cell>
          <cell r="EE44">
            <v>0</v>
          </cell>
          <cell r="EF44">
            <v>0</v>
          </cell>
          <cell r="EG44">
            <v>0</v>
          </cell>
          <cell r="EH44">
            <v>0</v>
          </cell>
          <cell r="EI44">
            <v>0</v>
          </cell>
          <cell r="EJ44">
            <v>0</v>
          </cell>
          <cell r="EK44">
            <v>0</v>
          </cell>
          <cell r="EL44">
            <v>0</v>
          </cell>
          <cell r="EM44">
            <v>0</v>
          </cell>
          <cell r="EN44">
            <v>0</v>
          </cell>
          <cell r="EO44">
            <v>0</v>
          </cell>
          <cell r="EP44">
            <v>0</v>
          </cell>
          <cell r="EQ44">
            <v>0</v>
          </cell>
          <cell r="ER44">
            <v>0</v>
          </cell>
          <cell r="ES44">
            <v>0</v>
          </cell>
          <cell r="ET44">
            <v>0</v>
          </cell>
          <cell r="EU44">
            <v>0</v>
          </cell>
          <cell r="EV44">
            <v>0</v>
          </cell>
          <cell r="EW44">
            <v>0</v>
          </cell>
          <cell r="EX44">
            <v>0</v>
          </cell>
          <cell r="EY44">
            <v>0</v>
          </cell>
          <cell r="EZ44">
            <v>0</v>
          </cell>
          <cell r="FA44">
            <v>0</v>
          </cell>
          <cell r="FB44">
            <v>0</v>
          </cell>
          <cell r="FC44">
            <v>0</v>
          </cell>
          <cell r="FD44">
            <v>0</v>
          </cell>
          <cell r="FE44">
            <v>0</v>
          </cell>
          <cell r="FF44">
            <v>0</v>
          </cell>
          <cell r="FG44">
            <v>0</v>
          </cell>
          <cell r="FH44">
            <v>0</v>
          </cell>
          <cell r="FI44">
            <v>0</v>
          </cell>
          <cell r="FJ44">
            <v>0</v>
          </cell>
          <cell r="FK44">
            <v>0</v>
          </cell>
          <cell r="FL44">
            <v>0</v>
          </cell>
          <cell r="FM44">
            <v>0</v>
          </cell>
          <cell r="FN44">
            <v>0</v>
          </cell>
          <cell r="FO44">
            <v>0</v>
          </cell>
          <cell r="FP44">
            <v>0</v>
          </cell>
          <cell r="FQ44">
            <v>0</v>
          </cell>
          <cell r="FR44">
            <v>0</v>
          </cell>
          <cell r="FS44">
            <v>0</v>
          </cell>
          <cell r="FT44">
            <v>0</v>
          </cell>
          <cell r="FU44">
            <v>0</v>
          </cell>
          <cell r="FV44">
            <v>0</v>
          </cell>
          <cell r="FW44">
            <v>0</v>
          </cell>
          <cell r="FX44">
            <v>0</v>
          </cell>
          <cell r="FY44">
            <v>0</v>
          </cell>
          <cell r="FZ44">
            <v>0</v>
          </cell>
          <cell r="GA44">
            <v>0</v>
          </cell>
          <cell r="GB44">
            <v>0</v>
          </cell>
          <cell r="GC44">
            <v>0</v>
          </cell>
          <cell r="GD44">
            <v>0</v>
          </cell>
          <cell r="GE44">
            <v>0</v>
          </cell>
          <cell r="GF44">
            <v>0</v>
          </cell>
          <cell r="GG44">
            <v>0</v>
          </cell>
          <cell r="GH44">
            <v>0</v>
          </cell>
          <cell r="GI44">
            <v>0</v>
          </cell>
          <cell r="GJ44">
            <v>0</v>
          </cell>
          <cell r="GK44">
            <v>0</v>
          </cell>
          <cell r="GL44">
            <v>0</v>
          </cell>
          <cell r="GM44">
            <v>0</v>
          </cell>
          <cell r="GN44">
            <v>0</v>
          </cell>
          <cell r="GO44">
            <v>0</v>
          </cell>
          <cell r="GP44">
            <v>0</v>
          </cell>
          <cell r="GQ44">
            <v>0</v>
          </cell>
          <cell r="GR44">
            <v>0</v>
          </cell>
          <cell r="GS44">
            <v>0</v>
          </cell>
          <cell r="GW44">
            <v>3025</v>
          </cell>
          <cell r="GX44" t="e">
            <v>#DIV/0!</v>
          </cell>
          <cell r="GY44" t="e">
            <v>#DIV/0!</v>
          </cell>
          <cell r="GZ44" t="e">
            <v>#DIV/0!</v>
          </cell>
        </row>
        <row r="45">
          <cell r="A45">
            <v>3026</v>
          </cell>
          <cell r="B45">
            <v>10</v>
          </cell>
          <cell r="C45" t="str">
            <v>HPNG @ HANSFORD</v>
          </cell>
          <cell r="D45">
            <v>14141</v>
          </cell>
          <cell r="E45" t="str">
            <v>R</v>
          </cell>
          <cell r="F45">
            <v>130</v>
          </cell>
          <cell r="G45">
            <v>130</v>
          </cell>
          <cell r="H45">
            <v>130</v>
          </cell>
          <cell r="I45">
            <v>130</v>
          </cell>
          <cell r="J45">
            <v>130</v>
          </cell>
          <cell r="K45">
            <v>130</v>
          </cell>
          <cell r="L45">
            <v>130</v>
          </cell>
          <cell r="M45">
            <v>130</v>
          </cell>
          <cell r="N45">
            <v>130</v>
          </cell>
          <cell r="O45">
            <v>130</v>
          </cell>
          <cell r="P45">
            <v>130</v>
          </cell>
          <cell r="Q45">
            <v>130</v>
          </cell>
          <cell r="R45">
            <v>130</v>
          </cell>
          <cell r="S45">
            <v>130</v>
          </cell>
          <cell r="T45">
            <v>130</v>
          </cell>
          <cell r="U45">
            <v>130</v>
          </cell>
          <cell r="V45">
            <v>130</v>
          </cell>
          <cell r="W45">
            <v>130</v>
          </cell>
          <cell r="X45">
            <v>130</v>
          </cell>
          <cell r="Y45">
            <v>130</v>
          </cell>
          <cell r="Z45">
            <v>130</v>
          </cell>
          <cell r="AA45">
            <v>130</v>
          </cell>
          <cell r="AB45">
            <v>130</v>
          </cell>
          <cell r="AC45">
            <v>130</v>
          </cell>
          <cell r="AD45">
            <v>130</v>
          </cell>
          <cell r="AE45">
            <v>130</v>
          </cell>
          <cell r="AF45">
            <v>130</v>
          </cell>
          <cell r="AG45">
            <v>130</v>
          </cell>
          <cell r="AH45">
            <v>130</v>
          </cell>
          <cell r="AI45">
            <v>130</v>
          </cell>
          <cell r="AJ45">
            <v>130</v>
          </cell>
          <cell r="AK45">
            <v>130</v>
          </cell>
          <cell r="AL45">
            <v>130</v>
          </cell>
          <cell r="AM45">
            <v>130</v>
          </cell>
          <cell r="AN45">
            <v>130</v>
          </cell>
          <cell r="AO45">
            <v>130</v>
          </cell>
          <cell r="AP45">
            <v>130</v>
          </cell>
          <cell r="AQ45">
            <v>130</v>
          </cell>
          <cell r="AR45">
            <v>130</v>
          </cell>
          <cell r="AS45">
            <v>130</v>
          </cell>
          <cell r="AT45">
            <v>130</v>
          </cell>
          <cell r="AU45">
            <v>130</v>
          </cell>
          <cell r="AV45">
            <v>130</v>
          </cell>
          <cell r="AW45">
            <v>130</v>
          </cell>
          <cell r="AX45">
            <v>111</v>
          </cell>
          <cell r="AY45">
            <v>175</v>
          </cell>
          <cell r="AZ45">
            <v>175</v>
          </cell>
          <cell r="BA45">
            <v>175</v>
          </cell>
          <cell r="BB45">
            <v>160</v>
          </cell>
          <cell r="BC45">
            <v>160</v>
          </cell>
          <cell r="BD45">
            <v>160</v>
          </cell>
          <cell r="BE45">
            <v>160</v>
          </cell>
          <cell r="BF45">
            <v>160</v>
          </cell>
          <cell r="BG45">
            <v>160</v>
          </cell>
          <cell r="BH45">
            <v>160</v>
          </cell>
          <cell r="BI45">
            <v>130</v>
          </cell>
          <cell r="BJ45">
            <v>130</v>
          </cell>
          <cell r="BK45">
            <v>130</v>
          </cell>
          <cell r="BL45">
            <v>130</v>
          </cell>
          <cell r="BM45">
            <v>130</v>
          </cell>
          <cell r="BN45">
            <v>130</v>
          </cell>
          <cell r="BO45">
            <v>130</v>
          </cell>
          <cell r="BP45">
            <v>130</v>
          </cell>
          <cell r="BQ45">
            <v>130</v>
          </cell>
          <cell r="BR45">
            <v>130</v>
          </cell>
          <cell r="BS45">
            <v>130</v>
          </cell>
          <cell r="BT45">
            <v>130</v>
          </cell>
          <cell r="BU45">
            <v>130</v>
          </cell>
          <cell r="BV45">
            <v>130</v>
          </cell>
          <cell r="BW45">
            <v>130</v>
          </cell>
          <cell r="BX45">
            <v>130</v>
          </cell>
          <cell r="BY45">
            <v>130</v>
          </cell>
          <cell r="BZ45">
            <v>130</v>
          </cell>
          <cell r="CA45">
            <v>130</v>
          </cell>
          <cell r="CB45">
            <v>130</v>
          </cell>
          <cell r="CC45">
            <v>130</v>
          </cell>
          <cell r="CD45">
            <v>130</v>
          </cell>
          <cell r="CE45">
            <v>130</v>
          </cell>
          <cell r="CF45">
            <v>130</v>
          </cell>
          <cell r="CG45">
            <v>130</v>
          </cell>
          <cell r="CH45">
            <v>130</v>
          </cell>
          <cell r="CI45">
            <v>130</v>
          </cell>
          <cell r="CJ45">
            <v>130</v>
          </cell>
          <cell r="CK45">
            <v>130</v>
          </cell>
          <cell r="CL45">
            <v>130</v>
          </cell>
          <cell r="CM45">
            <v>130</v>
          </cell>
          <cell r="CN45">
            <v>130</v>
          </cell>
          <cell r="CO45">
            <v>130</v>
          </cell>
          <cell r="CP45">
            <v>130</v>
          </cell>
          <cell r="CQ45">
            <v>130</v>
          </cell>
          <cell r="CR45">
            <v>130</v>
          </cell>
          <cell r="CS45">
            <v>130</v>
          </cell>
          <cell r="CT45">
            <v>130</v>
          </cell>
          <cell r="CU45">
            <v>130</v>
          </cell>
          <cell r="CV45">
            <v>130</v>
          </cell>
          <cell r="CW45">
            <v>130</v>
          </cell>
          <cell r="CX45">
            <v>130</v>
          </cell>
          <cell r="CY45">
            <v>130</v>
          </cell>
          <cell r="CZ45">
            <v>130</v>
          </cell>
          <cell r="DA45">
            <v>130</v>
          </cell>
          <cell r="DB45">
            <v>130</v>
          </cell>
          <cell r="DC45">
            <v>130</v>
          </cell>
          <cell r="DD45">
            <v>130</v>
          </cell>
          <cell r="DE45">
            <v>130</v>
          </cell>
          <cell r="DF45">
            <v>130</v>
          </cell>
          <cell r="DG45">
            <v>130</v>
          </cell>
          <cell r="DH45">
            <v>130</v>
          </cell>
          <cell r="DI45">
            <v>130</v>
          </cell>
          <cell r="DJ45">
            <v>130</v>
          </cell>
          <cell r="DK45">
            <v>130</v>
          </cell>
          <cell r="DL45">
            <v>130</v>
          </cell>
          <cell r="DM45">
            <v>130</v>
          </cell>
          <cell r="DN45">
            <v>130</v>
          </cell>
          <cell r="DO45">
            <v>130</v>
          </cell>
          <cell r="DP45">
            <v>130</v>
          </cell>
          <cell r="DQ45">
            <v>130</v>
          </cell>
          <cell r="DR45">
            <v>130</v>
          </cell>
          <cell r="DS45">
            <v>130</v>
          </cell>
          <cell r="DT45">
            <v>130</v>
          </cell>
          <cell r="DU45">
            <v>130</v>
          </cell>
          <cell r="DV45">
            <v>130</v>
          </cell>
          <cell r="DW45">
            <v>130</v>
          </cell>
          <cell r="DX45">
            <v>130</v>
          </cell>
          <cell r="DY45">
            <v>130</v>
          </cell>
          <cell r="DZ45">
            <v>130</v>
          </cell>
          <cell r="EA45">
            <v>130</v>
          </cell>
          <cell r="EB45">
            <v>130</v>
          </cell>
          <cell r="EC45">
            <v>130</v>
          </cell>
          <cell r="ED45">
            <v>130</v>
          </cell>
          <cell r="EE45">
            <v>130</v>
          </cell>
          <cell r="EF45">
            <v>130</v>
          </cell>
          <cell r="EG45">
            <v>130</v>
          </cell>
          <cell r="EH45">
            <v>130</v>
          </cell>
          <cell r="EI45">
            <v>130</v>
          </cell>
          <cell r="EJ45">
            <v>130</v>
          </cell>
          <cell r="EK45">
            <v>130</v>
          </cell>
          <cell r="EL45">
            <v>130</v>
          </cell>
          <cell r="EM45">
            <v>130</v>
          </cell>
          <cell r="EN45">
            <v>130</v>
          </cell>
          <cell r="EO45">
            <v>130</v>
          </cell>
          <cell r="EP45">
            <v>130</v>
          </cell>
          <cell r="EQ45">
            <v>130</v>
          </cell>
          <cell r="ER45">
            <v>130</v>
          </cell>
          <cell r="ES45">
            <v>130</v>
          </cell>
          <cell r="ET45">
            <v>130</v>
          </cell>
          <cell r="EU45">
            <v>130</v>
          </cell>
          <cell r="EV45">
            <v>130</v>
          </cell>
          <cell r="EW45">
            <v>130</v>
          </cell>
          <cell r="EX45">
            <v>130</v>
          </cell>
          <cell r="EY45">
            <v>130</v>
          </cell>
          <cell r="EZ45">
            <v>130</v>
          </cell>
          <cell r="FA45">
            <v>130</v>
          </cell>
          <cell r="FB45">
            <v>130</v>
          </cell>
          <cell r="FC45">
            <v>130</v>
          </cell>
          <cell r="FD45">
            <v>130</v>
          </cell>
          <cell r="FE45">
            <v>130</v>
          </cell>
          <cell r="FF45">
            <v>130</v>
          </cell>
          <cell r="FG45">
            <v>130</v>
          </cell>
          <cell r="FH45">
            <v>130</v>
          </cell>
          <cell r="FI45">
            <v>130</v>
          </cell>
          <cell r="FJ45">
            <v>150</v>
          </cell>
          <cell r="FK45">
            <v>150</v>
          </cell>
          <cell r="FL45">
            <v>150</v>
          </cell>
          <cell r="FM45">
            <v>1</v>
          </cell>
          <cell r="FN45">
            <v>1</v>
          </cell>
          <cell r="FO45">
            <v>50</v>
          </cell>
          <cell r="FP45">
            <v>50</v>
          </cell>
          <cell r="FQ45">
            <v>50</v>
          </cell>
          <cell r="FR45">
            <v>50</v>
          </cell>
          <cell r="FS45">
            <v>50</v>
          </cell>
          <cell r="FT45">
            <v>50</v>
          </cell>
          <cell r="FU45">
            <v>50</v>
          </cell>
          <cell r="FV45">
            <v>50</v>
          </cell>
          <cell r="FW45">
            <v>50</v>
          </cell>
          <cell r="FX45">
            <v>50</v>
          </cell>
          <cell r="FY45">
            <v>50</v>
          </cell>
          <cell r="FZ45">
            <v>50</v>
          </cell>
          <cell r="GA45">
            <v>50</v>
          </cell>
          <cell r="GB45">
            <v>50</v>
          </cell>
          <cell r="GC45">
            <v>50</v>
          </cell>
          <cell r="GD45">
            <v>50</v>
          </cell>
          <cell r="GE45">
            <v>50</v>
          </cell>
          <cell r="GF45">
            <v>50</v>
          </cell>
          <cell r="GG45">
            <v>50</v>
          </cell>
          <cell r="GH45">
            <v>50</v>
          </cell>
          <cell r="GI45">
            <v>50</v>
          </cell>
          <cell r="GJ45">
            <v>50</v>
          </cell>
          <cell r="GK45">
            <v>50</v>
          </cell>
          <cell r="GL45">
            <v>50</v>
          </cell>
          <cell r="GM45">
            <v>50</v>
          </cell>
          <cell r="GN45">
            <v>50</v>
          </cell>
          <cell r="GO45">
            <v>50</v>
          </cell>
          <cell r="GP45">
            <v>50</v>
          </cell>
          <cell r="GQ45">
            <v>50</v>
          </cell>
          <cell r="GR45">
            <v>50</v>
          </cell>
          <cell r="GS45">
            <v>50</v>
          </cell>
          <cell r="GW45">
            <v>3026</v>
          </cell>
          <cell r="GX45" t="e">
            <v>#DIV/0!</v>
          </cell>
          <cell r="GY45" t="e">
            <v>#DIV/0!</v>
          </cell>
          <cell r="GZ45" t="e">
            <v>#DIV/0!</v>
          </cell>
        </row>
        <row r="46">
          <cell r="A46">
            <v>3028</v>
          </cell>
          <cell r="B46">
            <v>5</v>
          </cell>
          <cell r="C46" t="str">
            <v>BASS @  WASHITA</v>
          </cell>
          <cell r="D46">
            <v>14160</v>
          </cell>
          <cell r="E46" t="str">
            <v>R</v>
          </cell>
          <cell r="F46">
            <v>30</v>
          </cell>
          <cell r="G46">
            <v>30</v>
          </cell>
          <cell r="H46">
            <v>30</v>
          </cell>
          <cell r="I46">
            <v>30</v>
          </cell>
          <cell r="J46">
            <v>30</v>
          </cell>
          <cell r="K46">
            <v>30</v>
          </cell>
          <cell r="L46">
            <v>30</v>
          </cell>
          <cell r="M46">
            <v>30</v>
          </cell>
          <cell r="N46">
            <v>30</v>
          </cell>
          <cell r="O46">
            <v>30</v>
          </cell>
          <cell r="P46">
            <v>30</v>
          </cell>
          <cell r="Q46">
            <v>30</v>
          </cell>
          <cell r="R46">
            <v>30</v>
          </cell>
          <cell r="S46">
            <v>30</v>
          </cell>
          <cell r="T46">
            <v>30</v>
          </cell>
          <cell r="U46">
            <v>30</v>
          </cell>
          <cell r="V46">
            <v>30</v>
          </cell>
          <cell r="W46">
            <v>30</v>
          </cell>
          <cell r="X46">
            <v>30</v>
          </cell>
          <cell r="Y46">
            <v>30</v>
          </cell>
          <cell r="Z46">
            <v>30</v>
          </cell>
          <cell r="AA46">
            <v>30</v>
          </cell>
          <cell r="AB46">
            <v>30</v>
          </cell>
          <cell r="AC46">
            <v>30</v>
          </cell>
          <cell r="AD46">
            <v>30</v>
          </cell>
          <cell r="AE46">
            <v>30</v>
          </cell>
          <cell r="AF46">
            <v>30</v>
          </cell>
          <cell r="AG46">
            <v>30</v>
          </cell>
          <cell r="AH46">
            <v>30</v>
          </cell>
          <cell r="AI46">
            <v>30</v>
          </cell>
          <cell r="AJ46">
            <v>30</v>
          </cell>
          <cell r="AK46">
            <v>30</v>
          </cell>
          <cell r="AL46">
            <v>30</v>
          </cell>
          <cell r="AM46">
            <v>30</v>
          </cell>
          <cell r="AN46">
            <v>30</v>
          </cell>
          <cell r="AO46">
            <v>30</v>
          </cell>
          <cell r="AP46">
            <v>30</v>
          </cell>
          <cell r="AQ46">
            <v>30</v>
          </cell>
          <cell r="AR46">
            <v>30</v>
          </cell>
          <cell r="AS46">
            <v>30</v>
          </cell>
          <cell r="AT46">
            <v>30</v>
          </cell>
          <cell r="AU46">
            <v>30</v>
          </cell>
          <cell r="AV46">
            <v>30</v>
          </cell>
          <cell r="AW46">
            <v>30</v>
          </cell>
          <cell r="AX46">
            <v>30</v>
          </cell>
          <cell r="AY46">
            <v>30</v>
          </cell>
          <cell r="AZ46">
            <v>30</v>
          </cell>
          <cell r="BA46">
            <v>30</v>
          </cell>
          <cell r="BB46">
            <v>30</v>
          </cell>
          <cell r="BC46">
            <v>30</v>
          </cell>
          <cell r="BD46">
            <v>30</v>
          </cell>
          <cell r="BE46">
            <v>30</v>
          </cell>
          <cell r="BF46">
            <v>30</v>
          </cell>
          <cell r="BG46">
            <v>30</v>
          </cell>
          <cell r="BH46">
            <v>30</v>
          </cell>
          <cell r="BI46">
            <v>30</v>
          </cell>
          <cell r="BJ46">
            <v>30</v>
          </cell>
          <cell r="BK46">
            <v>30</v>
          </cell>
          <cell r="BL46">
            <v>30</v>
          </cell>
          <cell r="BM46">
            <v>30</v>
          </cell>
          <cell r="BN46">
            <v>30</v>
          </cell>
          <cell r="BO46">
            <v>30</v>
          </cell>
          <cell r="BP46">
            <v>30</v>
          </cell>
          <cell r="BQ46">
            <v>30</v>
          </cell>
          <cell r="BR46">
            <v>30</v>
          </cell>
          <cell r="BS46">
            <v>30</v>
          </cell>
          <cell r="BT46">
            <v>30</v>
          </cell>
          <cell r="BU46">
            <v>30</v>
          </cell>
          <cell r="BV46">
            <v>30</v>
          </cell>
          <cell r="BW46">
            <v>30</v>
          </cell>
          <cell r="BX46">
            <v>30</v>
          </cell>
          <cell r="BY46">
            <v>30</v>
          </cell>
          <cell r="BZ46">
            <v>30</v>
          </cell>
          <cell r="CA46">
            <v>30</v>
          </cell>
          <cell r="CB46">
            <v>30</v>
          </cell>
          <cell r="CC46">
            <v>30</v>
          </cell>
          <cell r="CD46">
            <v>30</v>
          </cell>
          <cell r="CE46">
            <v>30</v>
          </cell>
          <cell r="CF46">
            <v>30</v>
          </cell>
          <cell r="CG46">
            <v>30</v>
          </cell>
          <cell r="CH46">
            <v>30</v>
          </cell>
          <cell r="CI46">
            <v>30</v>
          </cell>
          <cell r="CJ46">
            <v>30</v>
          </cell>
          <cell r="CK46">
            <v>30</v>
          </cell>
          <cell r="CL46">
            <v>30</v>
          </cell>
          <cell r="CM46">
            <v>30</v>
          </cell>
          <cell r="CN46">
            <v>30</v>
          </cell>
          <cell r="CO46">
            <v>30</v>
          </cell>
          <cell r="CP46">
            <v>30</v>
          </cell>
          <cell r="CQ46">
            <v>30</v>
          </cell>
          <cell r="CR46">
            <v>30</v>
          </cell>
          <cell r="CS46">
            <v>30</v>
          </cell>
          <cell r="CT46">
            <v>30</v>
          </cell>
          <cell r="CU46">
            <v>30</v>
          </cell>
          <cell r="CV46">
            <v>30</v>
          </cell>
          <cell r="CW46">
            <v>30</v>
          </cell>
          <cell r="CX46">
            <v>30</v>
          </cell>
          <cell r="CY46">
            <v>30</v>
          </cell>
          <cell r="CZ46">
            <v>30</v>
          </cell>
          <cell r="DA46">
            <v>30</v>
          </cell>
          <cell r="DB46">
            <v>30</v>
          </cell>
          <cell r="DC46">
            <v>30</v>
          </cell>
          <cell r="DD46">
            <v>30</v>
          </cell>
          <cell r="DE46">
            <v>30</v>
          </cell>
          <cell r="DF46">
            <v>30</v>
          </cell>
          <cell r="DG46">
            <v>30</v>
          </cell>
          <cell r="DH46">
            <v>30</v>
          </cell>
          <cell r="DI46">
            <v>30</v>
          </cell>
          <cell r="DJ46">
            <v>30</v>
          </cell>
          <cell r="DK46">
            <v>30</v>
          </cell>
          <cell r="DL46">
            <v>30</v>
          </cell>
          <cell r="DM46">
            <v>30</v>
          </cell>
          <cell r="DN46">
            <v>30</v>
          </cell>
          <cell r="DO46">
            <v>30</v>
          </cell>
          <cell r="DP46">
            <v>30</v>
          </cell>
          <cell r="DQ46">
            <v>30</v>
          </cell>
          <cell r="DR46">
            <v>30</v>
          </cell>
          <cell r="DS46">
            <v>30</v>
          </cell>
          <cell r="DT46">
            <v>30</v>
          </cell>
          <cell r="DU46">
            <v>30</v>
          </cell>
          <cell r="DV46">
            <v>30</v>
          </cell>
          <cell r="DW46">
            <v>30</v>
          </cell>
          <cell r="DX46">
            <v>30</v>
          </cell>
          <cell r="DY46">
            <v>30</v>
          </cell>
          <cell r="DZ46">
            <v>30</v>
          </cell>
          <cell r="EA46">
            <v>30</v>
          </cell>
          <cell r="EB46">
            <v>30</v>
          </cell>
          <cell r="EC46">
            <v>30</v>
          </cell>
          <cell r="ED46">
            <v>30</v>
          </cell>
          <cell r="EE46">
            <v>30</v>
          </cell>
          <cell r="EF46">
            <v>30</v>
          </cell>
          <cell r="EG46">
            <v>30</v>
          </cell>
          <cell r="EH46">
            <v>30</v>
          </cell>
          <cell r="EI46">
            <v>30</v>
          </cell>
          <cell r="EJ46">
            <v>30</v>
          </cell>
          <cell r="EK46">
            <v>30</v>
          </cell>
          <cell r="EL46">
            <v>30</v>
          </cell>
          <cell r="EM46">
            <v>30</v>
          </cell>
          <cell r="EN46">
            <v>30</v>
          </cell>
          <cell r="EO46">
            <v>30</v>
          </cell>
          <cell r="EP46">
            <v>30</v>
          </cell>
          <cell r="EQ46">
            <v>30</v>
          </cell>
          <cell r="ER46">
            <v>30</v>
          </cell>
          <cell r="ES46">
            <v>30</v>
          </cell>
          <cell r="ET46">
            <v>30</v>
          </cell>
          <cell r="EU46">
            <v>30</v>
          </cell>
          <cell r="EV46">
            <v>30</v>
          </cell>
          <cell r="EW46">
            <v>30</v>
          </cell>
          <cell r="EX46">
            <v>30</v>
          </cell>
          <cell r="EY46">
            <v>30</v>
          </cell>
          <cell r="EZ46">
            <v>30</v>
          </cell>
          <cell r="FA46">
            <v>30</v>
          </cell>
          <cell r="FB46">
            <v>30</v>
          </cell>
          <cell r="FC46">
            <v>30</v>
          </cell>
          <cell r="FD46">
            <v>30</v>
          </cell>
          <cell r="FE46">
            <v>30</v>
          </cell>
          <cell r="FF46">
            <v>30</v>
          </cell>
          <cell r="FG46">
            <v>30</v>
          </cell>
          <cell r="FH46">
            <v>30</v>
          </cell>
          <cell r="FI46">
            <v>30</v>
          </cell>
          <cell r="FJ46">
            <v>30</v>
          </cell>
          <cell r="FK46">
            <v>30</v>
          </cell>
          <cell r="FL46">
            <v>30</v>
          </cell>
          <cell r="FM46">
            <v>30</v>
          </cell>
          <cell r="FN46">
            <v>30</v>
          </cell>
          <cell r="FO46">
            <v>61</v>
          </cell>
          <cell r="FP46">
            <v>61</v>
          </cell>
          <cell r="FQ46">
            <v>61</v>
          </cell>
          <cell r="FR46">
            <v>61</v>
          </cell>
          <cell r="FS46">
            <v>61</v>
          </cell>
          <cell r="FT46">
            <v>61</v>
          </cell>
          <cell r="FU46">
            <v>61</v>
          </cell>
          <cell r="FV46">
            <v>61</v>
          </cell>
          <cell r="FW46">
            <v>61</v>
          </cell>
          <cell r="FX46">
            <v>61</v>
          </cell>
          <cell r="FY46">
            <v>61</v>
          </cell>
          <cell r="FZ46">
            <v>61</v>
          </cell>
          <cell r="GA46">
            <v>61</v>
          </cell>
          <cell r="GB46">
            <v>61</v>
          </cell>
          <cell r="GC46">
            <v>61</v>
          </cell>
          <cell r="GD46">
            <v>61</v>
          </cell>
          <cell r="GE46">
            <v>61</v>
          </cell>
          <cell r="GF46">
            <v>61</v>
          </cell>
          <cell r="GG46">
            <v>61</v>
          </cell>
          <cell r="GH46">
            <v>61</v>
          </cell>
          <cell r="GI46">
            <v>61</v>
          </cell>
          <cell r="GJ46">
            <v>61</v>
          </cell>
          <cell r="GK46">
            <v>61</v>
          </cell>
          <cell r="GL46">
            <v>61</v>
          </cell>
          <cell r="GM46">
            <v>61</v>
          </cell>
          <cell r="GN46">
            <v>61</v>
          </cell>
          <cell r="GO46">
            <v>61</v>
          </cell>
          <cell r="GP46">
            <v>61</v>
          </cell>
          <cell r="GQ46">
            <v>61</v>
          </cell>
          <cell r="GR46">
            <v>61</v>
          </cell>
          <cell r="GS46">
            <v>61</v>
          </cell>
          <cell r="GW46">
            <v>3028</v>
          </cell>
          <cell r="GX46" t="e">
            <v>#DIV/0!</v>
          </cell>
          <cell r="GY46" t="e">
            <v>#DIV/0!</v>
          </cell>
          <cell r="GZ46" t="e">
            <v>#DIV/0!</v>
          </cell>
        </row>
        <row r="47">
          <cell r="A47">
            <v>3030</v>
          </cell>
          <cell r="B47">
            <v>6</v>
          </cell>
          <cell r="C47" t="str">
            <v>CABOT @ GRAY</v>
          </cell>
          <cell r="D47">
            <v>99910</v>
          </cell>
          <cell r="E47" t="str">
            <v>B</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cell r="AO47">
            <v>0</v>
          </cell>
          <cell r="AP47">
            <v>0</v>
          </cell>
          <cell r="AQ47">
            <v>0</v>
          </cell>
          <cell r="AR47">
            <v>0</v>
          </cell>
          <cell r="AS47">
            <v>0</v>
          </cell>
          <cell r="AT47">
            <v>0</v>
          </cell>
          <cell r="AU47">
            <v>0</v>
          </cell>
          <cell r="AV47">
            <v>0</v>
          </cell>
          <cell r="AW47">
            <v>0</v>
          </cell>
          <cell r="AX47">
            <v>0</v>
          </cell>
          <cell r="AY47">
            <v>0</v>
          </cell>
          <cell r="AZ47">
            <v>0</v>
          </cell>
          <cell r="BA47">
            <v>0</v>
          </cell>
          <cell r="BB47">
            <v>0</v>
          </cell>
          <cell r="BC47">
            <v>0</v>
          </cell>
          <cell r="BD47">
            <v>0</v>
          </cell>
          <cell r="BE47">
            <v>0</v>
          </cell>
          <cell r="BF47">
            <v>0</v>
          </cell>
          <cell r="BG47">
            <v>0</v>
          </cell>
          <cell r="BH47">
            <v>0</v>
          </cell>
          <cell r="BI47">
            <v>0</v>
          </cell>
          <cell r="BJ47">
            <v>0</v>
          </cell>
          <cell r="BK47">
            <v>0</v>
          </cell>
          <cell r="BL47">
            <v>0</v>
          </cell>
          <cell r="BM47">
            <v>0</v>
          </cell>
          <cell r="BN47">
            <v>0</v>
          </cell>
          <cell r="BO47">
            <v>0</v>
          </cell>
          <cell r="BP47">
            <v>0</v>
          </cell>
          <cell r="BQ47">
            <v>0</v>
          </cell>
          <cell r="BR47">
            <v>0</v>
          </cell>
          <cell r="BS47">
            <v>0</v>
          </cell>
          <cell r="BT47">
            <v>0</v>
          </cell>
          <cell r="BU47">
            <v>0</v>
          </cell>
          <cell r="BV47">
            <v>0</v>
          </cell>
          <cell r="BW47">
            <v>0</v>
          </cell>
          <cell r="BX47">
            <v>0</v>
          </cell>
          <cell r="BY47">
            <v>0</v>
          </cell>
          <cell r="BZ47">
            <v>0</v>
          </cell>
          <cell r="CA47">
            <v>0</v>
          </cell>
          <cell r="CB47">
            <v>0</v>
          </cell>
          <cell r="CC47">
            <v>0</v>
          </cell>
          <cell r="CD47">
            <v>0</v>
          </cell>
          <cell r="CE47">
            <v>0</v>
          </cell>
          <cell r="CF47">
            <v>0</v>
          </cell>
          <cell r="CG47">
            <v>0</v>
          </cell>
          <cell r="CH47">
            <v>0</v>
          </cell>
          <cell r="CI47">
            <v>0</v>
          </cell>
          <cell r="CJ47">
            <v>0</v>
          </cell>
          <cell r="CK47">
            <v>0</v>
          </cell>
          <cell r="CL47">
            <v>0</v>
          </cell>
          <cell r="CM47">
            <v>0</v>
          </cell>
          <cell r="CN47">
            <v>0</v>
          </cell>
          <cell r="CO47">
            <v>0</v>
          </cell>
          <cell r="CP47">
            <v>0</v>
          </cell>
          <cell r="CQ47">
            <v>0</v>
          </cell>
          <cell r="CR47">
            <v>0</v>
          </cell>
          <cell r="CS47">
            <v>0</v>
          </cell>
          <cell r="CT47">
            <v>0</v>
          </cell>
          <cell r="CU47">
            <v>0</v>
          </cell>
          <cell r="CV47">
            <v>0</v>
          </cell>
          <cell r="CW47">
            <v>0</v>
          </cell>
          <cell r="CX47">
            <v>0</v>
          </cell>
          <cell r="CY47">
            <v>0</v>
          </cell>
          <cell r="CZ47">
            <v>0</v>
          </cell>
          <cell r="DA47">
            <v>0</v>
          </cell>
          <cell r="DB47">
            <v>0</v>
          </cell>
          <cell r="DC47">
            <v>0</v>
          </cell>
          <cell r="DD47">
            <v>0</v>
          </cell>
          <cell r="DE47">
            <v>0</v>
          </cell>
          <cell r="DF47">
            <v>0</v>
          </cell>
          <cell r="DG47">
            <v>0</v>
          </cell>
          <cell r="DH47">
            <v>0</v>
          </cell>
          <cell r="DI47">
            <v>0</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cell r="EA47">
            <v>0</v>
          </cell>
          <cell r="EB47">
            <v>0</v>
          </cell>
          <cell r="EC47">
            <v>0</v>
          </cell>
          <cell r="ED47">
            <v>0</v>
          </cell>
          <cell r="EE47">
            <v>0</v>
          </cell>
          <cell r="EF47">
            <v>0</v>
          </cell>
          <cell r="EG47">
            <v>0</v>
          </cell>
          <cell r="EH47">
            <v>0</v>
          </cell>
          <cell r="EI47">
            <v>0</v>
          </cell>
          <cell r="EJ47">
            <v>0</v>
          </cell>
          <cell r="EK47">
            <v>0</v>
          </cell>
          <cell r="EL47">
            <v>0</v>
          </cell>
          <cell r="EM47">
            <v>0</v>
          </cell>
          <cell r="EN47">
            <v>0</v>
          </cell>
          <cell r="EO47">
            <v>0</v>
          </cell>
          <cell r="EP47">
            <v>0</v>
          </cell>
          <cell r="EQ47">
            <v>0</v>
          </cell>
          <cell r="ER47">
            <v>0</v>
          </cell>
          <cell r="ES47">
            <v>0</v>
          </cell>
          <cell r="ET47">
            <v>0</v>
          </cell>
          <cell r="EU47">
            <v>0</v>
          </cell>
          <cell r="EV47">
            <v>0</v>
          </cell>
          <cell r="EW47">
            <v>0</v>
          </cell>
          <cell r="EX47">
            <v>0</v>
          </cell>
          <cell r="EY47">
            <v>0</v>
          </cell>
          <cell r="EZ47">
            <v>0</v>
          </cell>
          <cell r="FA47">
            <v>0</v>
          </cell>
          <cell r="FB47">
            <v>0</v>
          </cell>
          <cell r="FC47">
            <v>0</v>
          </cell>
          <cell r="FD47">
            <v>0</v>
          </cell>
          <cell r="FE47">
            <v>0</v>
          </cell>
          <cell r="FF47">
            <v>0</v>
          </cell>
          <cell r="FG47">
            <v>0</v>
          </cell>
          <cell r="FH47">
            <v>0</v>
          </cell>
          <cell r="FI47">
            <v>0</v>
          </cell>
          <cell r="FJ47">
            <v>0</v>
          </cell>
          <cell r="FK47">
            <v>0</v>
          </cell>
          <cell r="FL47">
            <v>0</v>
          </cell>
          <cell r="FM47">
            <v>0</v>
          </cell>
          <cell r="FN47">
            <v>0</v>
          </cell>
          <cell r="FO47">
            <v>0</v>
          </cell>
          <cell r="FP47">
            <v>0</v>
          </cell>
          <cell r="FQ47">
            <v>0</v>
          </cell>
          <cell r="FR47">
            <v>0</v>
          </cell>
          <cell r="FS47">
            <v>0</v>
          </cell>
          <cell r="FT47">
            <v>0</v>
          </cell>
          <cell r="FU47">
            <v>0</v>
          </cell>
          <cell r="FV47">
            <v>0</v>
          </cell>
          <cell r="FW47">
            <v>0</v>
          </cell>
          <cell r="FX47">
            <v>0</v>
          </cell>
          <cell r="FY47">
            <v>0</v>
          </cell>
          <cell r="FZ47">
            <v>0</v>
          </cell>
          <cell r="GA47">
            <v>0</v>
          </cell>
          <cell r="GB47">
            <v>0</v>
          </cell>
          <cell r="GC47">
            <v>0</v>
          </cell>
          <cell r="GD47">
            <v>0</v>
          </cell>
          <cell r="GE47">
            <v>0</v>
          </cell>
          <cell r="GF47">
            <v>0</v>
          </cell>
          <cell r="GG47">
            <v>0</v>
          </cell>
          <cell r="GH47">
            <v>0</v>
          </cell>
          <cell r="GI47">
            <v>0</v>
          </cell>
          <cell r="GJ47">
            <v>0</v>
          </cell>
          <cell r="GK47">
            <v>0</v>
          </cell>
          <cell r="GL47">
            <v>0</v>
          </cell>
          <cell r="GM47">
            <v>0</v>
          </cell>
          <cell r="GN47">
            <v>0</v>
          </cell>
          <cell r="GO47">
            <v>0</v>
          </cell>
          <cell r="GP47">
            <v>0</v>
          </cell>
          <cell r="GQ47">
            <v>0</v>
          </cell>
          <cell r="GR47">
            <v>0</v>
          </cell>
          <cell r="GS47">
            <v>0</v>
          </cell>
          <cell r="GW47">
            <v>3030</v>
          </cell>
          <cell r="GX47" t="e">
            <v>#DIV/0!</v>
          </cell>
          <cell r="GY47" t="e">
            <v>#DIV/0!</v>
          </cell>
          <cell r="GZ47" t="e">
            <v>#DIV/0!</v>
          </cell>
        </row>
        <row r="48">
          <cell r="A48">
            <v>3033</v>
          </cell>
          <cell r="B48">
            <v>6</v>
          </cell>
          <cell r="C48" t="str">
            <v>MRT @ WHEELER</v>
          </cell>
          <cell r="D48">
            <v>86928</v>
          </cell>
          <cell r="E48" t="str">
            <v>R</v>
          </cell>
          <cell r="F48">
            <v>13013</v>
          </cell>
          <cell r="G48">
            <v>13013</v>
          </cell>
          <cell r="H48">
            <v>13013</v>
          </cell>
          <cell r="I48">
            <v>13013</v>
          </cell>
          <cell r="J48">
            <v>13013</v>
          </cell>
          <cell r="K48">
            <v>13013</v>
          </cell>
          <cell r="L48">
            <v>13013</v>
          </cell>
          <cell r="M48">
            <v>13013</v>
          </cell>
          <cell r="N48">
            <v>13013</v>
          </cell>
          <cell r="O48">
            <v>13013</v>
          </cell>
          <cell r="P48">
            <v>13013</v>
          </cell>
          <cell r="Q48">
            <v>13013</v>
          </cell>
          <cell r="R48">
            <v>13013</v>
          </cell>
          <cell r="S48">
            <v>13016</v>
          </cell>
          <cell r="T48">
            <v>14321</v>
          </cell>
          <cell r="U48">
            <v>13914</v>
          </cell>
          <cell r="V48">
            <v>13914</v>
          </cell>
          <cell r="W48">
            <v>13914</v>
          </cell>
          <cell r="X48">
            <v>13914</v>
          </cell>
          <cell r="Y48">
            <v>13914</v>
          </cell>
          <cell r="Z48">
            <v>13914</v>
          </cell>
          <cell r="AA48">
            <v>13920</v>
          </cell>
          <cell r="AB48">
            <v>13920</v>
          </cell>
          <cell r="AC48">
            <v>13920</v>
          </cell>
          <cell r="AD48">
            <v>13920</v>
          </cell>
          <cell r="AE48">
            <v>13920</v>
          </cell>
          <cell r="AF48">
            <v>13920</v>
          </cell>
          <cell r="AG48">
            <v>12502</v>
          </cell>
          <cell r="AH48">
            <v>12502</v>
          </cell>
          <cell r="AI48">
            <v>12502</v>
          </cell>
          <cell r="AJ48">
            <v>12502</v>
          </cell>
          <cell r="AK48">
            <v>12533</v>
          </cell>
          <cell r="AL48">
            <v>12533</v>
          </cell>
          <cell r="AM48">
            <v>12533</v>
          </cell>
          <cell r="AN48">
            <v>12533</v>
          </cell>
          <cell r="AO48">
            <v>12533</v>
          </cell>
          <cell r="AP48">
            <v>12533</v>
          </cell>
          <cell r="AQ48">
            <v>12533</v>
          </cell>
          <cell r="AR48">
            <v>12317</v>
          </cell>
          <cell r="AS48">
            <v>12317</v>
          </cell>
          <cell r="AT48">
            <v>12317</v>
          </cell>
          <cell r="AU48">
            <v>12317</v>
          </cell>
          <cell r="AV48">
            <v>12317</v>
          </cell>
          <cell r="AW48">
            <v>12317</v>
          </cell>
          <cell r="AX48">
            <v>12318</v>
          </cell>
          <cell r="AY48">
            <v>13590</v>
          </cell>
          <cell r="AZ48">
            <v>13590</v>
          </cell>
          <cell r="BA48">
            <v>13590</v>
          </cell>
          <cell r="BB48">
            <v>13590</v>
          </cell>
          <cell r="BC48">
            <v>13590</v>
          </cell>
          <cell r="BD48">
            <v>13590</v>
          </cell>
          <cell r="BE48">
            <v>13590</v>
          </cell>
          <cell r="BF48">
            <v>13590</v>
          </cell>
          <cell r="BG48">
            <v>13590</v>
          </cell>
          <cell r="BH48">
            <v>13560</v>
          </cell>
          <cell r="BI48">
            <v>11860</v>
          </cell>
          <cell r="BJ48">
            <v>11860</v>
          </cell>
          <cell r="BK48">
            <v>11860</v>
          </cell>
          <cell r="BL48">
            <v>11837</v>
          </cell>
          <cell r="BM48">
            <v>11837</v>
          </cell>
          <cell r="BN48">
            <v>11837</v>
          </cell>
          <cell r="BO48">
            <v>11837</v>
          </cell>
          <cell r="BP48">
            <v>11837</v>
          </cell>
          <cell r="BQ48">
            <v>11837</v>
          </cell>
          <cell r="BR48">
            <v>11837</v>
          </cell>
          <cell r="BS48">
            <v>12783</v>
          </cell>
          <cell r="BT48">
            <v>12794</v>
          </cell>
          <cell r="BU48">
            <v>12794</v>
          </cell>
          <cell r="BV48">
            <v>12783</v>
          </cell>
          <cell r="BW48">
            <v>12783</v>
          </cell>
          <cell r="BX48">
            <v>12783</v>
          </cell>
          <cell r="BY48">
            <v>12783</v>
          </cell>
          <cell r="BZ48">
            <v>12783</v>
          </cell>
          <cell r="CA48">
            <v>12783</v>
          </cell>
          <cell r="CB48">
            <v>12783</v>
          </cell>
          <cell r="CC48">
            <v>12731</v>
          </cell>
          <cell r="CD48">
            <v>12267</v>
          </cell>
          <cell r="CE48">
            <v>12267</v>
          </cell>
          <cell r="CF48">
            <v>12267</v>
          </cell>
          <cell r="CG48">
            <v>12635</v>
          </cell>
          <cell r="CH48">
            <v>12525</v>
          </cell>
          <cell r="CI48">
            <v>12525</v>
          </cell>
          <cell r="CJ48">
            <v>12524</v>
          </cell>
          <cell r="CK48">
            <v>12524</v>
          </cell>
          <cell r="CL48">
            <v>12524</v>
          </cell>
          <cell r="CM48">
            <v>12524</v>
          </cell>
          <cell r="CN48">
            <v>12524</v>
          </cell>
          <cell r="CO48">
            <v>12524</v>
          </cell>
          <cell r="CP48">
            <v>12525</v>
          </cell>
          <cell r="CQ48">
            <v>12524</v>
          </cell>
          <cell r="CR48">
            <v>12525</v>
          </cell>
          <cell r="CS48">
            <v>12520</v>
          </cell>
          <cell r="CT48">
            <v>12449</v>
          </cell>
          <cell r="CU48">
            <v>12449</v>
          </cell>
          <cell r="CV48">
            <v>12449</v>
          </cell>
          <cell r="CW48">
            <v>12449</v>
          </cell>
          <cell r="CX48">
            <v>12449</v>
          </cell>
          <cell r="CY48">
            <v>12449</v>
          </cell>
          <cell r="CZ48">
            <v>12566</v>
          </cell>
          <cell r="DA48">
            <v>12566</v>
          </cell>
          <cell r="DB48">
            <v>12566</v>
          </cell>
          <cell r="DC48">
            <v>12566</v>
          </cell>
          <cell r="DD48">
            <v>12566</v>
          </cell>
          <cell r="DE48">
            <v>12566</v>
          </cell>
          <cell r="DF48">
            <v>12873</v>
          </cell>
          <cell r="DG48">
            <v>12500</v>
          </cell>
          <cell r="DH48">
            <v>12501</v>
          </cell>
          <cell r="DI48">
            <v>12501</v>
          </cell>
          <cell r="DJ48">
            <v>12501</v>
          </cell>
          <cell r="DK48">
            <v>12501</v>
          </cell>
          <cell r="DL48">
            <v>12501</v>
          </cell>
          <cell r="DM48">
            <v>12501</v>
          </cell>
          <cell r="DN48">
            <v>12501</v>
          </cell>
          <cell r="DO48">
            <v>12501</v>
          </cell>
          <cell r="DP48">
            <v>12501</v>
          </cell>
          <cell r="DQ48">
            <v>12501</v>
          </cell>
          <cell r="DR48">
            <v>12501</v>
          </cell>
          <cell r="DS48">
            <v>12501</v>
          </cell>
          <cell r="DT48">
            <v>12501</v>
          </cell>
          <cell r="DU48">
            <v>13325</v>
          </cell>
          <cell r="DV48">
            <v>13325</v>
          </cell>
          <cell r="DW48">
            <v>13389</v>
          </cell>
          <cell r="DX48">
            <v>13389</v>
          </cell>
          <cell r="DY48">
            <v>13389</v>
          </cell>
          <cell r="DZ48">
            <v>13389</v>
          </cell>
          <cell r="EA48">
            <v>13389</v>
          </cell>
          <cell r="EB48">
            <v>13389</v>
          </cell>
          <cell r="EC48">
            <v>13276</v>
          </cell>
          <cell r="ED48">
            <v>13393</v>
          </cell>
          <cell r="EE48">
            <v>13276</v>
          </cell>
          <cell r="EF48">
            <v>13276</v>
          </cell>
          <cell r="EG48">
            <v>13276</v>
          </cell>
          <cell r="EH48">
            <v>13276</v>
          </cell>
          <cell r="EI48">
            <v>11718</v>
          </cell>
          <cell r="EJ48">
            <v>17631</v>
          </cell>
          <cell r="EK48">
            <v>17631</v>
          </cell>
          <cell r="EL48">
            <v>17594</v>
          </cell>
          <cell r="EM48">
            <v>17594</v>
          </cell>
          <cell r="EN48">
            <v>17594</v>
          </cell>
          <cell r="EO48">
            <v>18089</v>
          </cell>
          <cell r="EP48">
            <v>18089</v>
          </cell>
          <cell r="EQ48">
            <v>18089</v>
          </cell>
          <cell r="ER48">
            <v>18089</v>
          </cell>
          <cell r="ES48">
            <v>18089</v>
          </cell>
          <cell r="ET48">
            <v>18089</v>
          </cell>
          <cell r="EU48">
            <v>18089</v>
          </cell>
          <cell r="EV48">
            <v>18089</v>
          </cell>
          <cell r="EW48">
            <v>18089</v>
          </cell>
          <cell r="EX48">
            <v>18089</v>
          </cell>
          <cell r="EY48">
            <v>18089</v>
          </cell>
          <cell r="EZ48">
            <v>18089</v>
          </cell>
          <cell r="FA48">
            <v>18089</v>
          </cell>
          <cell r="FB48">
            <v>18089</v>
          </cell>
          <cell r="FC48">
            <v>15193</v>
          </cell>
          <cell r="FD48">
            <v>15103</v>
          </cell>
          <cell r="FE48">
            <v>15394</v>
          </cell>
          <cell r="FF48">
            <v>15394</v>
          </cell>
          <cell r="FG48">
            <v>15394</v>
          </cell>
          <cell r="FH48">
            <v>15394</v>
          </cell>
          <cell r="FI48">
            <v>15394</v>
          </cell>
          <cell r="FJ48">
            <v>14658</v>
          </cell>
          <cell r="FK48">
            <v>14658</v>
          </cell>
          <cell r="FL48">
            <v>14658</v>
          </cell>
          <cell r="FM48">
            <v>14658</v>
          </cell>
          <cell r="FN48">
            <v>14658</v>
          </cell>
          <cell r="FO48">
            <v>11389</v>
          </cell>
          <cell r="FP48">
            <v>11389</v>
          </cell>
          <cell r="FQ48">
            <v>11389</v>
          </cell>
          <cell r="FR48">
            <v>11389</v>
          </cell>
          <cell r="FS48">
            <v>11403</v>
          </cell>
          <cell r="FT48">
            <v>11403</v>
          </cell>
          <cell r="FU48">
            <v>11486</v>
          </cell>
          <cell r="FV48">
            <v>11486</v>
          </cell>
          <cell r="FW48">
            <v>11486</v>
          </cell>
          <cell r="FX48">
            <v>11486</v>
          </cell>
          <cell r="FY48">
            <v>11486</v>
          </cell>
          <cell r="FZ48">
            <v>11403</v>
          </cell>
          <cell r="GA48">
            <v>11532</v>
          </cell>
          <cell r="GB48">
            <v>11532</v>
          </cell>
          <cell r="GC48">
            <v>11532</v>
          </cell>
          <cell r="GD48">
            <v>11532</v>
          </cell>
          <cell r="GE48">
            <v>11532</v>
          </cell>
          <cell r="GF48">
            <v>11492</v>
          </cell>
          <cell r="GG48">
            <v>11457</v>
          </cell>
          <cell r="GH48">
            <v>11457</v>
          </cell>
          <cell r="GI48">
            <v>11457</v>
          </cell>
          <cell r="GJ48">
            <v>11457</v>
          </cell>
          <cell r="GK48">
            <v>11457</v>
          </cell>
          <cell r="GL48">
            <v>11457</v>
          </cell>
          <cell r="GM48">
            <v>11457</v>
          </cell>
          <cell r="GN48">
            <v>11457</v>
          </cell>
          <cell r="GO48">
            <v>11457</v>
          </cell>
          <cell r="GP48">
            <v>11457</v>
          </cell>
          <cell r="GQ48">
            <v>11457</v>
          </cell>
          <cell r="GR48">
            <v>11457</v>
          </cell>
          <cell r="GS48">
            <v>11131</v>
          </cell>
          <cell r="GW48">
            <v>3033</v>
          </cell>
          <cell r="GX48" t="e">
            <v>#DIV/0!</v>
          </cell>
          <cell r="GY48" t="e">
            <v>#DIV/0!</v>
          </cell>
          <cell r="GZ48" t="e">
            <v>#DIV/0!</v>
          </cell>
        </row>
        <row r="49">
          <cell r="A49">
            <v>3042</v>
          </cell>
          <cell r="B49">
            <v>5</v>
          </cell>
          <cell r="C49" t="str">
            <v>GREEN @ BECKHAM</v>
          </cell>
          <cell r="D49">
            <v>32042</v>
          </cell>
          <cell r="E49" t="str">
            <v>R</v>
          </cell>
          <cell r="F49">
            <v>845</v>
          </cell>
          <cell r="G49">
            <v>845</v>
          </cell>
          <cell r="H49">
            <v>845</v>
          </cell>
          <cell r="I49">
            <v>845</v>
          </cell>
          <cell r="J49">
            <v>845</v>
          </cell>
          <cell r="K49">
            <v>845</v>
          </cell>
          <cell r="L49">
            <v>845</v>
          </cell>
          <cell r="M49">
            <v>845</v>
          </cell>
          <cell r="N49">
            <v>845</v>
          </cell>
          <cell r="O49">
            <v>845</v>
          </cell>
          <cell r="P49">
            <v>845</v>
          </cell>
          <cell r="Q49">
            <v>845</v>
          </cell>
          <cell r="R49">
            <v>845</v>
          </cell>
          <cell r="S49">
            <v>845</v>
          </cell>
          <cell r="T49">
            <v>943</v>
          </cell>
          <cell r="U49">
            <v>943</v>
          </cell>
          <cell r="V49">
            <v>943</v>
          </cell>
          <cell r="W49">
            <v>943</v>
          </cell>
          <cell r="X49">
            <v>943</v>
          </cell>
          <cell r="Y49">
            <v>943</v>
          </cell>
          <cell r="Z49">
            <v>943</v>
          </cell>
          <cell r="AA49">
            <v>734</v>
          </cell>
          <cell r="AB49">
            <v>734</v>
          </cell>
          <cell r="AC49">
            <v>734</v>
          </cell>
          <cell r="AD49">
            <v>734</v>
          </cell>
          <cell r="AE49">
            <v>734</v>
          </cell>
          <cell r="AF49">
            <v>734</v>
          </cell>
          <cell r="AG49">
            <v>734</v>
          </cell>
          <cell r="AH49">
            <v>734</v>
          </cell>
          <cell r="AI49">
            <v>734</v>
          </cell>
          <cell r="AJ49">
            <v>734</v>
          </cell>
          <cell r="AK49">
            <v>734</v>
          </cell>
          <cell r="AL49">
            <v>734</v>
          </cell>
          <cell r="AM49">
            <v>734</v>
          </cell>
          <cell r="AN49">
            <v>734</v>
          </cell>
          <cell r="AO49">
            <v>734</v>
          </cell>
          <cell r="AP49">
            <v>734</v>
          </cell>
          <cell r="AQ49">
            <v>734</v>
          </cell>
          <cell r="AR49">
            <v>734</v>
          </cell>
          <cell r="AS49">
            <v>734</v>
          </cell>
          <cell r="AT49">
            <v>734</v>
          </cell>
          <cell r="AU49">
            <v>734</v>
          </cell>
          <cell r="AV49">
            <v>734</v>
          </cell>
          <cell r="AW49">
            <v>734</v>
          </cell>
          <cell r="AX49">
            <v>784</v>
          </cell>
          <cell r="AY49">
            <v>784</v>
          </cell>
          <cell r="AZ49">
            <v>784</v>
          </cell>
          <cell r="BA49">
            <v>784</v>
          </cell>
          <cell r="BB49">
            <v>784</v>
          </cell>
          <cell r="BC49">
            <v>784</v>
          </cell>
          <cell r="BD49">
            <v>784</v>
          </cell>
          <cell r="BE49">
            <v>784</v>
          </cell>
          <cell r="BF49">
            <v>784</v>
          </cell>
          <cell r="BG49">
            <v>784</v>
          </cell>
          <cell r="BH49">
            <v>784</v>
          </cell>
          <cell r="BI49">
            <v>784</v>
          </cell>
          <cell r="BJ49">
            <v>784</v>
          </cell>
          <cell r="BK49">
            <v>784</v>
          </cell>
          <cell r="BL49">
            <v>784</v>
          </cell>
          <cell r="BM49">
            <v>784</v>
          </cell>
          <cell r="BN49">
            <v>784</v>
          </cell>
          <cell r="BO49">
            <v>784</v>
          </cell>
          <cell r="BP49">
            <v>784</v>
          </cell>
          <cell r="BQ49">
            <v>784</v>
          </cell>
          <cell r="BR49">
            <v>784</v>
          </cell>
          <cell r="BS49">
            <v>784</v>
          </cell>
          <cell r="BT49">
            <v>784</v>
          </cell>
          <cell r="BU49">
            <v>784</v>
          </cell>
          <cell r="BV49">
            <v>784</v>
          </cell>
          <cell r="BW49">
            <v>784</v>
          </cell>
          <cell r="BX49">
            <v>784</v>
          </cell>
          <cell r="BY49">
            <v>784</v>
          </cell>
          <cell r="BZ49">
            <v>784</v>
          </cell>
          <cell r="CA49">
            <v>0</v>
          </cell>
          <cell r="CB49">
            <v>0</v>
          </cell>
          <cell r="CC49">
            <v>784</v>
          </cell>
          <cell r="CD49">
            <v>784</v>
          </cell>
          <cell r="CE49">
            <v>784</v>
          </cell>
          <cell r="CF49">
            <v>784</v>
          </cell>
          <cell r="CG49">
            <v>784</v>
          </cell>
          <cell r="CH49">
            <v>784</v>
          </cell>
          <cell r="CI49">
            <v>784</v>
          </cell>
          <cell r="CJ49">
            <v>784</v>
          </cell>
          <cell r="CK49">
            <v>784</v>
          </cell>
          <cell r="CL49">
            <v>784</v>
          </cell>
          <cell r="CM49">
            <v>784</v>
          </cell>
          <cell r="CN49">
            <v>784</v>
          </cell>
          <cell r="CO49">
            <v>784</v>
          </cell>
          <cell r="CP49">
            <v>784</v>
          </cell>
          <cell r="CQ49">
            <v>784</v>
          </cell>
          <cell r="CR49">
            <v>784</v>
          </cell>
          <cell r="CS49">
            <v>784</v>
          </cell>
          <cell r="CT49">
            <v>784</v>
          </cell>
          <cell r="CU49">
            <v>784</v>
          </cell>
          <cell r="CV49">
            <v>784</v>
          </cell>
          <cell r="CW49">
            <v>784</v>
          </cell>
          <cell r="CX49">
            <v>784</v>
          </cell>
          <cell r="CY49">
            <v>784</v>
          </cell>
          <cell r="CZ49">
            <v>784</v>
          </cell>
          <cell r="DA49">
            <v>784</v>
          </cell>
          <cell r="DB49">
            <v>784</v>
          </cell>
          <cell r="DC49">
            <v>784</v>
          </cell>
          <cell r="DD49">
            <v>784</v>
          </cell>
          <cell r="DE49">
            <v>784</v>
          </cell>
          <cell r="DF49">
            <v>784</v>
          </cell>
          <cell r="DG49">
            <v>784</v>
          </cell>
          <cell r="DH49">
            <v>784</v>
          </cell>
          <cell r="DI49">
            <v>784</v>
          </cell>
          <cell r="DJ49">
            <v>784</v>
          </cell>
          <cell r="DK49">
            <v>784</v>
          </cell>
          <cell r="DL49">
            <v>784</v>
          </cell>
          <cell r="DM49">
            <v>784</v>
          </cell>
          <cell r="DN49">
            <v>784</v>
          </cell>
          <cell r="DO49">
            <v>784</v>
          </cell>
          <cell r="DP49">
            <v>784</v>
          </cell>
          <cell r="DQ49">
            <v>784</v>
          </cell>
          <cell r="DR49">
            <v>784</v>
          </cell>
          <cell r="DS49">
            <v>784</v>
          </cell>
          <cell r="DT49">
            <v>784</v>
          </cell>
          <cell r="DU49">
            <v>784</v>
          </cell>
          <cell r="DV49">
            <v>784</v>
          </cell>
          <cell r="DW49">
            <v>784</v>
          </cell>
          <cell r="DX49">
            <v>784</v>
          </cell>
          <cell r="DY49">
            <v>784</v>
          </cell>
          <cell r="DZ49">
            <v>784</v>
          </cell>
          <cell r="EA49">
            <v>784</v>
          </cell>
          <cell r="EB49">
            <v>784</v>
          </cell>
          <cell r="EC49">
            <v>784</v>
          </cell>
          <cell r="ED49">
            <v>784</v>
          </cell>
          <cell r="EE49">
            <v>784</v>
          </cell>
          <cell r="EF49">
            <v>784</v>
          </cell>
          <cell r="EG49">
            <v>784</v>
          </cell>
          <cell r="EH49">
            <v>784</v>
          </cell>
          <cell r="EI49">
            <v>784</v>
          </cell>
          <cell r="EJ49">
            <v>784</v>
          </cell>
          <cell r="EK49">
            <v>784</v>
          </cell>
          <cell r="EL49">
            <v>784</v>
          </cell>
          <cell r="EM49">
            <v>784</v>
          </cell>
          <cell r="EN49">
            <v>784</v>
          </cell>
          <cell r="EO49">
            <v>784</v>
          </cell>
          <cell r="EP49">
            <v>784</v>
          </cell>
          <cell r="EQ49">
            <v>784</v>
          </cell>
          <cell r="ER49">
            <v>784</v>
          </cell>
          <cell r="ES49">
            <v>784</v>
          </cell>
          <cell r="ET49">
            <v>784</v>
          </cell>
          <cell r="EU49">
            <v>784</v>
          </cell>
          <cell r="EV49">
            <v>784</v>
          </cell>
          <cell r="EW49">
            <v>784</v>
          </cell>
          <cell r="EX49">
            <v>784</v>
          </cell>
          <cell r="EY49">
            <v>784</v>
          </cell>
          <cell r="EZ49">
            <v>784</v>
          </cell>
          <cell r="FA49">
            <v>784</v>
          </cell>
          <cell r="FB49">
            <v>784</v>
          </cell>
          <cell r="FC49">
            <v>784</v>
          </cell>
          <cell r="FD49">
            <v>0</v>
          </cell>
          <cell r="FE49">
            <v>0</v>
          </cell>
          <cell r="FF49">
            <v>0</v>
          </cell>
          <cell r="FG49">
            <v>0</v>
          </cell>
          <cell r="FH49">
            <v>0</v>
          </cell>
          <cell r="FI49">
            <v>0</v>
          </cell>
          <cell r="FJ49">
            <v>0</v>
          </cell>
          <cell r="FK49">
            <v>0</v>
          </cell>
          <cell r="FL49">
            <v>0</v>
          </cell>
          <cell r="FM49">
            <v>0</v>
          </cell>
          <cell r="FN49">
            <v>0</v>
          </cell>
          <cell r="FO49">
            <v>784</v>
          </cell>
          <cell r="FP49">
            <v>784</v>
          </cell>
          <cell r="FQ49">
            <v>784</v>
          </cell>
          <cell r="FR49">
            <v>784</v>
          </cell>
          <cell r="FS49">
            <v>784</v>
          </cell>
          <cell r="FT49">
            <v>784</v>
          </cell>
          <cell r="FU49">
            <v>784</v>
          </cell>
          <cell r="FV49">
            <v>784</v>
          </cell>
          <cell r="FW49">
            <v>784</v>
          </cell>
          <cell r="FX49">
            <v>784</v>
          </cell>
          <cell r="FY49">
            <v>784</v>
          </cell>
          <cell r="FZ49">
            <v>784</v>
          </cell>
          <cell r="GA49">
            <v>784</v>
          </cell>
          <cell r="GB49">
            <v>784</v>
          </cell>
          <cell r="GC49">
            <v>784</v>
          </cell>
          <cell r="GD49">
            <v>784</v>
          </cell>
          <cell r="GE49">
            <v>784</v>
          </cell>
          <cell r="GF49">
            <v>784</v>
          </cell>
          <cell r="GG49">
            <v>784</v>
          </cell>
          <cell r="GH49">
            <v>784</v>
          </cell>
          <cell r="GI49">
            <v>784</v>
          </cell>
          <cell r="GJ49">
            <v>784</v>
          </cell>
          <cell r="GK49">
            <v>784</v>
          </cell>
          <cell r="GL49">
            <v>784</v>
          </cell>
          <cell r="GM49">
            <v>784</v>
          </cell>
          <cell r="GN49">
            <v>784</v>
          </cell>
          <cell r="GO49">
            <v>784</v>
          </cell>
          <cell r="GP49">
            <v>784</v>
          </cell>
          <cell r="GQ49">
            <v>784</v>
          </cell>
          <cell r="GR49">
            <v>784</v>
          </cell>
          <cell r="GS49">
            <v>784</v>
          </cell>
          <cell r="GW49">
            <v>3042</v>
          </cell>
          <cell r="GX49" t="e">
            <v>#DIV/0!</v>
          </cell>
          <cell r="GY49" t="e">
            <v>#DIV/0!</v>
          </cell>
          <cell r="GZ49" t="e">
            <v>#DIV/0!</v>
          </cell>
        </row>
        <row r="50">
          <cell r="A50">
            <v>3044</v>
          </cell>
          <cell r="B50">
            <v>2</v>
          </cell>
          <cell r="C50" t="str">
            <v>TRANSOK @ CADDO</v>
          </cell>
          <cell r="D50">
            <v>64063</v>
          </cell>
          <cell r="E50" t="str">
            <v>R</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cell r="AX50">
            <v>0</v>
          </cell>
          <cell r="AY50">
            <v>0</v>
          </cell>
          <cell r="AZ50">
            <v>0</v>
          </cell>
          <cell r="BA50">
            <v>0</v>
          </cell>
          <cell r="BB50">
            <v>0</v>
          </cell>
          <cell r="BC50">
            <v>0</v>
          </cell>
          <cell r="BD50">
            <v>0</v>
          </cell>
          <cell r="BE50">
            <v>0</v>
          </cell>
          <cell r="BF50">
            <v>0</v>
          </cell>
          <cell r="BG50">
            <v>0</v>
          </cell>
          <cell r="BH50">
            <v>0</v>
          </cell>
          <cell r="BI50">
            <v>0</v>
          </cell>
          <cell r="BJ50">
            <v>0</v>
          </cell>
          <cell r="BK50">
            <v>0</v>
          </cell>
          <cell r="BL50">
            <v>0</v>
          </cell>
          <cell r="BM50">
            <v>0</v>
          </cell>
          <cell r="BN50">
            <v>0</v>
          </cell>
          <cell r="BO50">
            <v>0</v>
          </cell>
          <cell r="BP50">
            <v>0</v>
          </cell>
          <cell r="BQ50">
            <v>0</v>
          </cell>
          <cell r="BR50">
            <v>0</v>
          </cell>
          <cell r="BS50">
            <v>0</v>
          </cell>
          <cell r="BT50">
            <v>0</v>
          </cell>
          <cell r="BU50">
            <v>0</v>
          </cell>
          <cell r="BV50">
            <v>0</v>
          </cell>
          <cell r="BW50">
            <v>0</v>
          </cell>
          <cell r="BX50">
            <v>0</v>
          </cell>
          <cell r="BY50">
            <v>0</v>
          </cell>
          <cell r="BZ50">
            <v>0</v>
          </cell>
          <cell r="CA50">
            <v>0</v>
          </cell>
          <cell r="CB50">
            <v>0</v>
          </cell>
          <cell r="CC50">
            <v>0</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v>0</v>
          </cell>
          <cell r="CY50">
            <v>0</v>
          </cell>
          <cell r="CZ50">
            <v>0</v>
          </cell>
          <cell r="DA50">
            <v>0</v>
          </cell>
          <cell r="DB50">
            <v>0</v>
          </cell>
          <cell r="DC50">
            <v>0</v>
          </cell>
          <cell r="DD50">
            <v>0</v>
          </cell>
          <cell r="DE50">
            <v>0</v>
          </cell>
          <cell r="DF50">
            <v>0</v>
          </cell>
          <cell r="DG50">
            <v>0</v>
          </cell>
          <cell r="DH50">
            <v>0</v>
          </cell>
          <cell r="DI50">
            <v>0</v>
          </cell>
          <cell r="DJ50">
            <v>0</v>
          </cell>
          <cell r="DK50">
            <v>0</v>
          </cell>
          <cell r="DL50">
            <v>0</v>
          </cell>
          <cell r="DM50">
            <v>0</v>
          </cell>
          <cell r="DN50">
            <v>0</v>
          </cell>
          <cell r="DO50">
            <v>0</v>
          </cell>
          <cell r="DP50">
            <v>0</v>
          </cell>
          <cell r="DQ50">
            <v>0</v>
          </cell>
          <cell r="DR50">
            <v>0</v>
          </cell>
          <cell r="DS50">
            <v>0</v>
          </cell>
          <cell r="DT50">
            <v>0</v>
          </cell>
          <cell r="DU50">
            <v>0</v>
          </cell>
          <cell r="DV50">
            <v>0</v>
          </cell>
          <cell r="DW50">
            <v>0</v>
          </cell>
          <cell r="DX50">
            <v>0</v>
          </cell>
          <cell r="DY50">
            <v>0</v>
          </cell>
          <cell r="DZ50">
            <v>0</v>
          </cell>
          <cell r="EA50">
            <v>0</v>
          </cell>
          <cell r="EB50">
            <v>0</v>
          </cell>
          <cell r="EC50">
            <v>0</v>
          </cell>
          <cell r="ED50">
            <v>0</v>
          </cell>
          <cell r="EE50">
            <v>0</v>
          </cell>
          <cell r="EF50">
            <v>0</v>
          </cell>
          <cell r="EG50">
            <v>0</v>
          </cell>
          <cell r="EH50">
            <v>0</v>
          </cell>
          <cell r="EI50">
            <v>0</v>
          </cell>
          <cell r="EJ50">
            <v>0</v>
          </cell>
          <cell r="EK50">
            <v>0</v>
          </cell>
          <cell r="EL50">
            <v>0</v>
          </cell>
          <cell r="EM50">
            <v>0</v>
          </cell>
          <cell r="EN50">
            <v>0</v>
          </cell>
          <cell r="EO50">
            <v>0</v>
          </cell>
          <cell r="EP50">
            <v>0</v>
          </cell>
          <cell r="EQ50">
            <v>0</v>
          </cell>
          <cell r="ER50">
            <v>0</v>
          </cell>
          <cell r="ES50">
            <v>0</v>
          </cell>
          <cell r="ET50">
            <v>0</v>
          </cell>
          <cell r="EU50">
            <v>0</v>
          </cell>
          <cell r="EV50">
            <v>0</v>
          </cell>
          <cell r="EW50">
            <v>0</v>
          </cell>
          <cell r="EX50">
            <v>0</v>
          </cell>
          <cell r="EY50">
            <v>0</v>
          </cell>
          <cell r="EZ50">
            <v>0</v>
          </cell>
          <cell r="FA50">
            <v>0</v>
          </cell>
          <cell r="FB50">
            <v>0</v>
          </cell>
          <cell r="FC50">
            <v>0</v>
          </cell>
          <cell r="FD50">
            <v>0</v>
          </cell>
          <cell r="FE50">
            <v>0</v>
          </cell>
          <cell r="FF50">
            <v>0</v>
          </cell>
          <cell r="FG50">
            <v>0</v>
          </cell>
          <cell r="FH50">
            <v>0</v>
          </cell>
          <cell r="FI50">
            <v>0</v>
          </cell>
          <cell r="FJ50">
            <v>0</v>
          </cell>
          <cell r="FK50">
            <v>0</v>
          </cell>
          <cell r="FL50">
            <v>0</v>
          </cell>
          <cell r="FM50">
            <v>0</v>
          </cell>
          <cell r="FN50">
            <v>0</v>
          </cell>
          <cell r="FO50">
            <v>0</v>
          </cell>
          <cell r="FP50">
            <v>0</v>
          </cell>
          <cell r="FQ50">
            <v>0</v>
          </cell>
          <cell r="FR50">
            <v>0</v>
          </cell>
          <cell r="FS50">
            <v>0</v>
          </cell>
          <cell r="FT50">
            <v>0</v>
          </cell>
          <cell r="FU50">
            <v>0</v>
          </cell>
          <cell r="FV50">
            <v>0</v>
          </cell>
          <cell r="FW50">
            <v>0</v>
          </cell>
          <cell r="FX50">
            <v>0</v>
          </cell>
          <cell r="FY50">
            <v>0</v>
          </cell>
          <cell r="FZ50">
            <v>0</v>
          </cell>
          <cell r="GA50">
            <v>0</v>
          </cell>
          <cell r="GB50">
            <v>0</v>
          </cell>
          <cell r="GC50">
            <v>0</v>
          </cell>
          <cell r="GD50">
            <v>0</v>
          </cell>
          <cell r="GE50">
            <v>0</v>
          </cell>
          <cell r="GF50">
            <v>0</v>
          </cell>
          <cell r="GG50">
            <v>0</v>
          </cell>
          <cell r="GH50">
            <v>0</v>
          </cell>
          <cell r="GI50">
            <v>0</v>
          </cell>
          <cell r="GJ50">
            <v>0</v>
          </cell>
          <cell r="GK50">
            <v>0</v>
          </cell>
          <cell r="GL50">
            <v>0</v>
          </cell>
          <cell r="GM50">
            <v>0</v>
          </cell>
          <cell r="GN50">
            <v>0</v>
          </cell>
          <cell r="GO50">
            <v>0</v>
          </cell>
          <cell r="GP50">
            <v>0</v>
          </cell>
          <cell r="GQ50">
            <v>0</v>
          </cell>
          <cell r="GR50">
            <v>0</v>
          </cell>
          <cell r="GS50">
            <v>0</v>
          </cell>
          <cell r="GW50">
            <v>3044</v>
          </cell>
          <cell r="GX50" t="e">
            <v>#DIV/0!</v>
          </cell>
          <cell r="GY50" t="e">
            <v>#DIV/0!</v>
          </cell>
          <cell r="GZ50" t="e">
            <v>#DIV/0!</v>
          </cell>
        </row>
        <row r="51">
          <cell r="A51">
            <v>3046</v>
          </cell>
          <cell r="B51">
            <v>2</v>
          </cell>
          <cell r="C51" t="str">
            <v>TRANSOK @ CADDO</v>
          </cell>
          <cell r="D51">
            <v>64084</v>
          </cell>
          <cell r="E51" t="str">
            <v>R</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X51">
            <v>0</v>
          </cell>
          <cell r="AY51">
            <v>0</v>
          </cell>
          <cell r="AZ51">
            <v>0</v>
          </cell>
          <cell r="BA51">
            <v>0</v>
          </cell>
          <cell r="BB51">
            <v>0</v>
          </cell>
          <cell r="BC51">
            <v>0</v>
          </cell>
          <cell r="BD51">
            <v>0</v>
          </cell>
          <cell r="BE51">
            <v>0</v>
          </cell>
          <cell r="BF51">
            <v>0</v>
          </cell>
          <cell r="BG51">
            <v>0</v>
          </cell>
          <cell r="BH51">
            <v>0</v>
          </cell>
          <cell r="BI51">
            <v>0</v>
          </cell>
          <cell r="BJ51">
            <v>0</v>
          </cell>
          <cell r="BK51">
            <v>0</v>
          </cell>
          <cell r="BL51">
            <v>0</v>
          </cell>
          <cell r="BM51">
            <v>0</v>
          </cell>
          <cell r="BN51">
            <v>0</v>
          </cell>
          <cell r="BO51">
            <v>0</v>
          </cell>
          <cell r="BP51">
            <v>0</v>
          </cell>
          <cell r="BQ51">
            <v>0</v>
          </cell>
          <cell r="BR51">
            <v>0</v>
          </cell>
          <cell r="BS51">
            <v>0</v>
          </cell>
          <cell r="BT51">
            <v>0</v>
          </cell>
          <cell r="BU51">
            <v>0</v>
          </cell>
          <cell r="BV51">
            <v>0</v>
          </cell>
          <cell r="BW51">
            <v>0</v>
          </cell>
          <cell r="BX51">
            <v>0</v>
          </cell>
          <cell r="BY51">
            <v>0</v>
          </cell>
          <cell r="BZ51">
            <v>0</v>
          </cell>
          <cell r="CA51">
            <v>0</v>
          </cell>
          <cell r="CB51">
            <v>0</v>
          </cell>
          <cell r="CC51">
            <v>0</v>
          </cell>
          <cell r="CD51">
            <v>0</v>
          </cell>
          <cell r="CE51">
            <v>0</v>
          </cell>
          <cell r="CF51">
            <v>0</v>
          </cell>
          <cell r="CG51">
            <v>0</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v>0</v>
          </cell>
          <cell r="CY51">
            <v>0</v>
          </cell>
          <cell r="CZ51">
            <v>0</v>
          </cell>
          <cell r="DA51">
            <v>0</v>
          </cell>
          <cell r="DB51">
            <v>0</v>
          </cell>
          <cell r="DC51">
            <v>0</v>
          </cell>
          <cell r="DD51">
            <v>0</v>
          </cell>
          <cell r="DE51">
            <v>0</v>
          </cell>
          <cell r="DF51">
            <v>0</v>
          </cell>
          <cell r="DG51">
            <v>0</v>
          </cell>
          <cell r="DH51">
            <v>0</v>
          </cell>
          <cell r="DI51">
            <v>0</v>
          </cell>
          <cell r="DJ51">
            <v>0</v>
          </cell>
          <cell r="DK51">
            <v>0</v>
          </cell>
          <cell r="DL51">
            <v>0</v>
          </cell>
          <cell r="DM51">
            <v>0</v>
          </cell>
          <cell r="DN51">
            <v>0</v>
          </cell>
          <cell r="DO51">
            <v>0</v>
          </cell>
          <cell r="DP51">
            <v>0</v>
          </cell>
          <cell r="DQ51">
            <v>0</v>
          </cell>
          <cell r="DR51">
            <v>0</v>
          </cell>
          <cell r="DS51">
            <v>0</v>
          </cell>
          <cell r="DT51">
            <v>0</v>
          </cell>
          <cell r="DU51">
            <v>0</v>
          </cell>
          <cell r="DV51">
            <v>0</v>
          </cell>
          <cell r="DW51">
            <v>0</v>
          </cell>
          <cell r="DX51">
            <v>0</v>
          </cell>
          <cell r="DY51">
            <v>0</v>
          </cell>
          <cell r="DZ51">
            <v>0</v>
          </cell>
          <cell r="EA51">
            <v>0</v>
          </cell>
          <cell r="EB51">
            <v>0</v>
          </cell>
          <cell r="EC51">
            <v>0</v>
          </cell>
          <cell r="ED51">
            <v>0</v>
          </cell>
          <cell r="EE51">
            <v>0</v>
          </cell>
          <cell r="EF51">
            <v>0</v>
          </cell>
          <cell r="EG51">
            <v>0</v>
          </cell>
          <cell r="EH51">
            <v>0</v>
          </cell>
          <cell r="EI51">
            <v>0</v>
          </cell>
          <cell r="EJ51">
            <v>0</v>
          </cell>
          <cell r="EK51">
            <v>0</v>
          </cell>
          <cell r="EL51">
            <v>0</v>
          </cell>
          <cell r="EM51">
            <v>0</v>
          </cell>
          <cell r="EN51">
            <v>0</v>
          </cell>
          <cell r="EO51">
            <v>0</v>
          </cell>
          <cell r="EP51">
            <v>0</v>
          </cell>
          <cell r="EQ51">
            <v>0</v>
          </cell>
          <cell r="ER51">
            <v>0</v>
          </cell>
          <cell r="ES51">
            <v>0</v>
          </cell>
          <cell r="ET51">
            <v>0</v>
          </cell>
          <cell r="EU51">
            <v>0</v>
          </cell>
          <cell r="EV51">
            <v>0</v>
          </cell>
          <cell r="EW51">
            <v>0</v>
          </cell>
          <cell r="EX51">
            <v>0</v>
          </cell>
          <cell r="EY51">
            <v>0</v>
          </cell>
          <cell r="EZ51">
            <v>0</v>
          </cell>
          <cell r="FA51">
            <v>0</v>
          </cell>
          <cell r="FB51">
            <v>0</v>
          </cell>
          <cell r="FC51">
            <v>0</v>
          </cell>
          <cell r="FD51">
            <v>0</v>
          </cell>
          <cell r="FE51">
            <v>0</v>
          </cell>
          <cell r="FF51">
            <v>0</v>
          </cell>
          <cell r="FG51">
            <v>0</v>
          </cell>
          <cell r="FH51">
            <v>0</v>
          </cell>
          <cell r="FI51">
            <v>0</v>
          </cell>
          <cell r="FJ51">
            <v>0</v>
          </cell>
          <cell r="FK51">
            <v>0</v>
          </cell>
          <cell r="FL51">
            <v>0</v>
          </cell>
          <cell r="FM51">
            <v>0</v>
          </cell>
          <cell r="FN51">
            <v>0</v>
          </cell>
          <cell r="FO51">
            <v>0</v>
          </cell>
          <cell r="FP51">
            <v>0</v>
          </cell>
          <cell r="FQ51">
            <v>0</v>
          </cell>
          <cell r="FR51">
            <v>0</v>
          </cell>
          <cell r="FS51">
            <v>0</v>
          </cell>
          <cell r="FT51">
            <v>0</v>
          </cell>
          <cell r="FU51">
            <v>0</v>
          </cell>
          <cell r="FV51">
            <v>0</v>
          </cell>
          <cell r="FW51">
            <v>0</v>
          </cell>
          <cell r="FX51">
            <v>0</v>
          </cell>
          <cell r="FY51">
            <v>0</v>
          </cell>
          <cell r="FZ51">
            <v>0</v>
          </cell>
          <cell r="GA51">
            <v>0</v>
          </cell>
          <cell r="GB51">
            <v>0</v>
          </cell>
          <cell r="GC51">
            <v>0</v>
          </cell>
          <cell r="GD51">
            <v>0</v>
          </cell>
          <cell r="GE51">
            <v>0</v>
          </cell>
          <cell r="GF51">
            <v>0</v>
          </cell>
          <cell r="GG51">
            <v>0</v>
          </cell>
          <cell r="GH51">
            <v>0</v>
          </cell>
          <cell r="GI51">
            <v>0</v>
          </cell>
          <cell r="GJ51">
            <v>0</v>
          </cell>
          <cell r="GK51">
            <v>0</v>
          </cell>
          <cell r="GL51">
            <v>0</v>
          </cell>
          <cell r="GM51">
            <v>0</v>
          </cell>
          <cell r="GN51">
            <v>0</v>
          </cell>
          <cell r="GO51">
            <v>0</v>
          </cell>
          <cell r="GP51">
            <v>0</v>
          </cell>
          <cell r="GQ51">
            <v>0</v>
          </cell>
          <cell r="GR51">
            <v>0</v>
          </cell>
          <cell r="GS51">
            <v>0</v>
          </cell>
          <cell r="GW51">
            <v>3046</v>
          </cell>
          <cell r="GX51" t="e">
            <v>#DIV/0!</v>
          </cell>
          <cell r="GY51" t="e">
            <v>#DIV/0!</v>
          </cell>
          <cell r="GZ51" t="e">
            <v>#DIV/0!</v>
          </cell>
        </row>
        <row r="52">
          <cell r="A52">
            <v>3049</v>
          </cell>
          <cell r="B52">
            <v>2</v>
          </cell>
          <cell r="C52" t="str">
            <v>BAXTER @ GRADY</v>
          </cell>
          <cell r="D52">
            <v>8242</v>
          </cell>
          <cell r="E52" t="str">
            <v>R</v>
          </cell>
          <cell r="F52">
            <v>104</v>
          </cell>
          <cell r="G52">
            <v>104</v>
          </cell>
          <cell r="H52">
            <v>104</v>
          </cell>
          <cell r="I52">
            <v>104</v>
          </cell>
          <cell r="J52">
            <v>104</v>
          </cell>
          <cell r="K52">
            <v>104</v>
          </cell>
          <cell r="L52">
            <v>104</v>
          </cell>
          <cell r="M52">
            <v>104</v>
          </cell>
          <cell r="N52">
            <v>104</v>
          </cell>
          <cell r="O52">
            <v>104</v>
          </cell>
          <cell r="P52">
            <v>104</v>
          </cell>
          <cell r="Q52">
            <v>104</v>
          </cell>
          <cell r="R52">
            <v>104</v>
          </cell>
          <cell r="S52">
            <v>104</v>
          </cell>
          <cell r="T52">
            <v>204</v>
          </cell>
          <cell r="U52">
            <v>204</v>
          </cell>
          <cell r="V52">
            <v>204</v>
          </cell>
          <cell r="W52">
            <v>204</v>
          </cell>
          <cell r="X52">
            <v>204</v>
          </cell>
          <cell r="Y52">
            <v>204</v>
          </cell>
          <cell r="Z52">
            <v>204</v>
          </cell>
          <cell r="AA52">
            <v>204</v>
          </cell>
          <cell r="AB52">
            <v>204</v>
          </cell>
          <cell r="AC52">
            <v>204</v>
          </cell>
          <cell r="AD52">
            <v>204</v>
          </cell>
          <cell r="AE52">
            <v>204</v>
          </cell>
          <cell r="AF52">
            <v>204</v>
          </cell>
          <cell r="AG52">
            <v>204</v>
          </cell>
          <cell r="AH52">
            <v>204</v>
          </cell>
          <cell r="AI52">
            <v>204</v>
          </cell>
          <cell r="AJ52">
            <v>204</v>
          </cell>
          <cell r="AK52">
            <v>204</v>
          </cell>
          <cell r="AL52">
            <v>204</v>
          </cell>
          <cell r="AM52">
            <v>204</v>
          </cell>
          <cell r="AN52">
            <v>204</v>
          </cell>
          <cell r="AO52">
            <v>204</v>
          </cell>
          <cell r="AP52">
            <v>204</v>
          </cell>
          <cell r="AQ52">
            <v>204</v>
          </cell>
          <cell r="AR52">
            <v>204</v>
          </cell>
          <cell r="AS52">
            <v>204</v>
          </cell>
          <cell r="AT52">
            <v>204</v>
          </cell>
          <cell r="AU52">
            <v>204</v>
          </cell>
          <cell r="AV52">
            <v>204</v>
          </cell>
          <cell r="AW52">
            <v>204</v>
          </cell>
          <cell r="AX52">
            <v>204</v>
          </cell>
          <cell r="AY52">
            <v>101</v>
          </cell>
          <cell r="AZ52">
            <v>101</v>
          </cell>
          <cell r="BA52">
            <v>101</v>
          </cell>
          <cell r="BB52">
            <v>101</v>
          </cell>
          <cell r="BC52">
            <v>101</v>
          </cell>
          <cell r="BD52">
            <v>101</v>
          </cell>
          <cell r="BE52">
            <v>101</v>
          </cell>
          <cell r="BF52">
            <v>101</v>
          </cell>
          <cell r="BG52">
            <v>101</v>
          </cell>
          <cell r="BH52">
            <v>101</v>
          </cell>
          <cell r="BI52">
            <v>101</v>
          </cell>
          <cell r="BJ52">
            <v>101</v>
          </cell>
          <cell r="BK52">
            <v>101</v>
          </cell>
          <cell r="BL52">
            <v>101</v>
          </cell>
          <cell r="BM52">
            <v>101</v>
          </cell>
          <cell r="BN52">
            <v>101</v>
          </cell>
          <cell r="BO52">
            <v>101</v>
          </cell>
          <cell r="BP52">
            <v>101</v>
          </cell>
          <cell r="BQ52">
            <v>101</v>
          </cell>
          <cell r="BR52">
            <v>101</v>
          </cell>
          <cell r="BS52">
            <v>101</v>
          </cell>
          <cell r="BT52">
            <v>101</v>
          </cell>
          <cell r="BU52">
            <v>101</v>
          </cell>
          <cell r="BV52">
            <v>101</v>
          </cell>
          <cell r="BW52">
            <v>101</v>
          </cell>
          <cell r="BX52">
            <v>101</v>
          </cell>
          <cell r="BY52">
            <v>101</v>
          </cell>
          <cell r="BZ52">
            <v>101</v>
          </cell>
          <cell r="CA52">
            <v>101</v>
          </cell>
          <cell r="CB52">
            <v>101</v>
          </cell>
          <cell r="CC52">
            <v>24</v>
          </cell>
          <cell r="CD52">
            <v>24</v>
          </cell>
          <cell r="CE52">
            <v>24</v>
          </cell>
          <cell r="CF52">
            <v>24</v>
          </cell>
          <cell r="CG52">
            <v>24</v>
          </cell>
          <cell r="CH52">
            <v>24</v>
          </cell>
          <cell r="CI52">
            <v>24</v>
          </cell>
          <cell r="CJ52">
            <v>24</v>
          </cell>
          <cell r="CK52">
            <v>24</v>
          </cell>
          <cell r="CL52">
            <v>24</v>
          </cell>
          <cell r="CM52">
            <v>24</v>
          </cell>
          <cell r="CN52">
            <v>24</v>
          </cell>
          <cell r="CO52">
            <v>24</v>
          </cell>
          <cell r="CP52">
            <v>24</v>
          </cell>
          <cell r="CQ52">
            <v>24</v>
          </cell>
          <cell r="CR52">
            <v>24</v>
          </cell>
          <cell r="CS52">
            <v>24</v>
          </cell>
          <cell r="CT52">
            <v>24</v>
          </cell>
          <cell r="CU52">
            <v>24</v>
          </cell>
          <cell r="CV52">
            <v>24</v>
          </cell>
          <cell r="CW52">
            <v>24</v>
          </cell>
          <cell r="CX52">
            <v>24</v>
          </cell>
          <cell r="CY52">
            <v>24</v>
          </cell>
          <cell r="CZ52">
            <v>24</v>
          </cell>
          <cell r="DA52">
            <v>24</v>
          </cell>
          <cell r="DB52">
            <v>24</v>
          </cell>
          <cell r="DC52">
            <v>24</v>
          </cell>
          <cell r="DD52">
            <v>24</v>
          </cell>
          <cell r="DE52">
            <v>24</v>
          </cell>
          <cell r="DF52">
            <v>24</v>
          </cell>
          <cell r="DG52">
            <v>24</v>
          </cell>
          <cell r="DH52">
            <v>66</v>
          </cell>
          <cell r="DI52">
            <v>66</v>
          </cell>
          <cell r="DJ52">
            <v>66</v>
          </cell>
          <cell r="DK52">
            <v>66</v>
          </cell>
          <cell r="DL52">
            <v>66</v>
          </cell>
          <cell r="DM52">
            <v>66</v>
          </cell>
          <cell r="DN52">
            <v>66</v>
          </cell>
          <cell r="DO52">
            <v>66</v>
          </cell>
          <cell r="DP52">
            <v>66</v>
          </cell>
          <cell r="DQ52">
            <v>66</v>
          </cell>
          <cell r="DR52">
            <v>66</v>
          </cell>
          <cell r="DS52">
            <v>66</v>
          </cell>
          <cell r="DT52">
            <v>66</v>
          </cell>
          <cell r="DU52">
            <v>66</v>
          </cell>
          <cell r="DV52">
            <v>66</v>
          </cell>
          <cell r="DW52">
            <v>66</v>
          </cell>
          <cell r="DX52">
            <v>66</v>
          </cell>
          <cell r="DY52">
            <v>66</v>
          </cell>
          <cell r="DZ52">
            <v>66</v>
          </cell>
          <cell r="EA52">
            <v>66</v>
          </cell>
          <cell r="EB52">
            <v>66</v>
          </cell>
          <cell r="EC52">
            <v>66</v>
          </cell>
          <cell r="ED52">
            <v>66</v>
          </cell>
          <cell r="EE52">
            <v>66</v>
          </cell>
          <cell r="EF52">
            <v>66</v>
          </cell>
          <cell r="EG52">
            <v>66</v>
          </cell>
          <cell r="EH52">
            <v>66</v>
          </cell>
          <cell r="EI52">
            <v>66</v>
          </cell>
          <cell r="EJ52">
            <v>66</v>
          </cell>
          <cell r="EK52">
            <v>66</v>
          </cell>
          <cell r="EL52">
            <v>66</v>
          </cell>
          <cell r="EM52">
            <v>66</v>
          </cell>
          <cell r="EN52">
            <v>66</v>
          </cell>
          <cell r="EO52">
            <v>66</v>
          </cell>
          <cell r="EP52">
            <v>66</v>
          </cell>
          <cell r="EQ52">
            <v>66</v>
          </cell>
          <cell r="ER52">
            <v>66</v>
          </cell>
          <cell r="ES52">
            <v>66</v>
          </cell>
          <cell r="ET52">
            <v>66</v>
          </cell>
          <cell r="EU52">
            <v>66</v>
          </cell>
          <cell r="EV52">
            <v>66</v>
          </cell>
          <cell r="EW52">
            <v>66</v>
          </cell>
          <cell r="EX52">
            <v>66</v>
          </cell>
          <cell r="EY52">
            <v>66</v>
          </cell>
          <cell r="EZ52">
            <v>66</v>
          </cell>
          <cell r="FA52">
            <v>66</v>
          </cell>
          <cell r="FB52">
            <v>66</v>
          </cell>
          <cell r="FC52">
            <v>66</v>
          </cell>
          <cell r="FD52">
            <v>66</v>
          </cell>
          <cell r="FE52">
            <v>66</v>
          </cell>
          <cell r="FF52">
            <v>66</v>
          </cell>
          <cell r="FG52">
            <v>66</v>
          </cell>
          <cell r="FH52">
            <v>66</v>
          </cell>
          <cell r="FI52">
            <v>66</v>
          </cell>
          <cell r="FJ52">
            <v>66</v>
          </cell>
          <cell r="FK52">
            <v>66</v>
          </cell>
          <cell r="FL52">
            <v>66</v>
          </cell>
          <cell r="FM52">
            <v>66</v>
          </cell>
          <cell r="FN52">
            <v>66</v>
          </cell>
          <cell r="FO52">
            <v>86</v>
          </cell>
          <cell r="FP52">
            <v>86</v>
          </cell>
          <cell r="FQ52">
            <v>86</v>
          </cell>
          <cell r="FR52">
            <v>86</v>
          </cell>
          <cell r="FS52">
            <v>86</v>
          </cell>
          <cell r="FT52">
            <v>86</v>
          </cell>
          <cell r="FU52">
            <v>86</v>
          </cell>
          <cell r="FV52">
            <v>86</v>
          </cell>
          <cell r="FW52">
            <v>86</v>
          </cell>
          <cell r="FX52">
            <v>86</v>
          </cell>
          <cell r="FY52">
            <v>86</v>
          </cell>
          <cell r="FZ52">
            <v>86</v>
          </cell>
          <cell r="GA52">
            <v>86</v>
          </cell>
          <cell r="GB52">
            <v>86</v>
          </cell>
          <cell r="GC52">
            <v>86</v>
          </cell>
          <cell r="GD52">
            <v>86</v>
          </cell>
          <cell r="GE52">
            <v>86</v>
          </cell>
          <cell r="GF52">
            <v>86</v>
          </cell>
          <cell r="GG52">
            <v>86</v>
          </cell>
          <cell r="GH52">
            <v>86</v>
          </cell>
          <cell r="GI52">
            <v>86</v>
          </cell>
          <cell r="GJ52">
            <v>86</v>
          </cell>
          <cell r="GK52">
            <v>86</v>
          </cell>
          <cell r="GL52">
            <v>86</v>
          </cell>
          <cell r="GM52">
            <v>86</v>
          </cell>
          <cell r="GN52">
            <v>86</v>
          </cell>
          <cell r="GO52">
            <v>86</v>
          </cell>
          <cell r="GP52">
            <v>86</v>
          </cell>
          <cell r="GQ52">
            <v>86</v>
          </cell>
          <cell r="GR52">
            <v>86</v>
          </cell>
          <cell r="GS52">
            <v>86</v>
          </cell>
          <cell r="GW52">
            <v>3049</v>
          </cell>
          <cell r="GX52" t="e">
            <v>#DIV/0!</v>
          </cell>
          <cell r="GY52" t="e">
            <v>#DIV/0!</v>
          </cell>
          <cell r="GZ52" t="e">
            <v>#DIV/0!</v>
          </cell>
        </row>
        <row r="53">
          <cell r="A53">
            <v>3050</v>
          </cell>
          <cell r="B53">
            <v>3</v>
          </cell>
          <cell r="C53" t="str">
            <v>TRANSOK @ CUSTER</v>
          </cell>
          <cell r="D53">
            <v>405820</v>
          </cell>
          <cell r="E53" t="str">
            <v>R</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cell r="AO53">
            <v>0</v>
          </cell>
          <cell r="AP53">
            <v>0</v>
          </cell>
          <cell r="AQ53">
            <v>0</v>
          </cell>
          <cell r="AR53">
            <v>0</v>
          </cell>
          <cell r="AS53">
            <v>0</v>
          </cell>
          <cell r="AT53">
            <v>0</v>
          </cell>
          <cell r="AU53">
            <v>0</v>
          </cell>
          <cell r="AV53">
            <v>0</v>
          </cell>
          <cell r="AW53">
            <v>0</v>
          </cell>
          <cell r="AX53">
            <v>0</v>
          </cell>
          <cell r="AY53">
            <v>0</v>
          </cell>
          <cell r="AZ53">
            <v>0</v>
          </cell>
          <cell r="BA53">
            <v>0</v>
          </cell>
          <cell r="BB53">
            <v>0</v>
          </cell>
          <cell r="BC53">
            <v>0</v>
          </cell>
          <cell r="BD53">
            <v>0</v>
          </cell>
          <cell r="BE53">
            <v>0</v>
          </cell>
          <cell r="BF53">
            <v>0</v>
          </cell>
          <cell r="BG53">
            <v>0</v>
          </cell>
          <cell r="BH53">
            <v>0</v>
          </cell>
          <cell r="BI53">
            <v>0</v>
          </cell>
          <cell r="BJ53">
            <v>0</v>
          </cell>
          <cell r="BK53">
            <v>0</v>
          </cell>
          <cell r="BL53">
            <v>0</v>
          </cell>
          <cell r="BM53">
            <v>0</v>
          </cell>
          <cell r="BN53">
            <v>0</v>
          </cell>
          <cell r="BO53">
            <v>0</v>
          </cell>
          <cell r="BP53">
            <v>0</v>
          </cell>
          <cell r="BQ53">
            <v>0</v>
          </cell>
          <cell r="BR53">
            <v>0</v>
          </cell>
          <cell r="BS53">
            <v>0</v>
          </cell>
          <cell r="BT53">
            <v>0</v>
          </cell>
          <cell r="BU53">
            <v>0</v>
          </cell>
          <cell r="BV53">
            <v>0</v>
          </cell>
          <cell r="BW53">
            <v>0</v>
          </cell>
          <cell r="BX53">
            <v>0</v>
          </cell>
          <cell r="BY53">
            <v>0</v>
          </cell>
          <cell r="BZ53">
            <v>0</v>
          </cell>
          <cell r="CA53">
            <v>0</v>
          </cell>
          <cell r="CB53">
            <v>0</v>
          </cell>
          <cell r="CC53">
            <v>0</v>
          </cell>
          <cell r="CD53">
            <v>0</v>
          </cell>
          <cell r="CE53">
            <v>0</v>
          </cell>
          <cell r="CF53">
            <v>0</v>
          </cell>
          <cell r="CG53">
            <v>0</v>
          </cell>
          <cell r="CH53">
            <v>0</v>
          </cell>
          <cell r="CI53">
            <v>0</v>
          </cell>
          <cell r="CJ53">
            <v>0</v>
          </cell>
          <cell r="CK53">
            <v>0</v>
          </cell>
          <cell r="CL53">
            <v>0</v>
          </cell>
          <cell r="CM53">
            <v>0</v>
          </cell>
          <cell r="CN53">
            <v>0</v>
          </cell>
          <cell r="CO53">
            <v>0</v>
          </cell>
          <cell r="CP53">
            <v>0</v>
          </cell>
          <cell r="CQ53">
            <v>0</v>
          </cell>
          <cell r="CR53">
            <v>0</v>
          </cell>
          <cell r="CS53">
            <v>0</v>
          </cell>
          <cell r="CT53">
            <v>0</v>
          </cell>
          <cell r="CU53">
            <v>0</v>
          </cell>
          <cell r="CV53">
            <v>0</v>
          </cell>
          <cell r="CW53">
            <v>0</v>
          </cell>
          <cell r="CX53">
            <v>0</v>
          </cell>
          <cell r="CY53">
            <v>0</v>
          </cell>
          <cell r="CZ53">
            <v>0</v>
          </cell>
          <cell r="DA53">
            <v>0</v>
          </cell>
          <cell r="DB53">
            <v>0</v>
          </cell>
          <cell r="DC53">
            <v>0</v>
          </cell>
          <cell r="DD53">
            <v>0</v>
          </cell>
          <cell r="DE53">
            <v>0</v>
          </cell>
          <cell r="DF53">
            <v>0</v>
          </cell>
          <cell r="DG53">
            <v>0</v>
          </cell>
          <cell r="DH53">
            <v>0</v>
          </cell>
          <cell r="DI53">
            <v>0</v>
          </cell>
          <cell r="DJ53">
            <v>0</v>
          </cell>
          <cell r="DK53">
            <v>0</v>
          </cell>
          <cell r="DL53">
            <v>0</v>
          </cell>
          <cell r="DM53">
            <v>0</v>
          </cell>
          <cell r="DN53">
            <v>0</v>
          </cell>
          <cell r="DO53">
            <v>0</v>
          </cell>
          <cell r="DP53">
            <v>0</v>
          </cell>
          <cell r="DQ53">
            <v>0</v>
          </cell>
          <cell r="DR53">
            <v>0</v>
          </cell>
          <cell r="DS53">
            <v>0</v>
          </cell>
          <cell r="DT53">
            <v>0</v>
          </cell>
          <cell r="DU53">
            <v>0</v>
          </cell>
          <cell r="DV53">
            <v>0</v>
          </cell>
          <cell r="DW53">
            <v>0</v>
          </cell>
          <cell r="DX53">
            <v>0</v>
          </cell>
          <cell r="DY53">
            <v>0</v>
          </cell>
          <cell r="DZ53">
            <v>0</v>
          </cell>
          <cell r="EA53">
            <v>0</v>
          </cell>
          <cell r="EB53">
            <v>0</v>
          </cell>
          <cell r="EC53">
            <v>0</v>
          </cell>
          <cell r="ED53">
            <v>0</v>
          </cell>
          <cell r="EE53">
            <v>0</v>
          </cell>
          <cell r="EF53">
            <v>0</v>
          </cell>
          <cell r="EG53">
            <v>0</v>
          </cell>
          <cell r="EH53">
            <v>0</v>
          </cell>
          <cell r="EI53">
            <v>0</v>
          </cell>
          <cell r="EJ53">
            <v>0</v>
          </cell>
          <cell r="EK53">
            <v>0</v>
          </cell>
          <cell r="EL53">
            <v>0</v>
          </cell>
          <cell r="EM53">
            <v>0</v>
          </cell>
          <cell r="EN53">
            <v>0</v>
          </cell>
          <cell r="EO53">
            <v>0</v>
          </cell>
          <cell r="EP53">
            <v>0</v>
          </cell>
          <cell r="EQ53">
            <v>0</v>
          </cell>
          <cell r="ER53">
            <v>0</v>
          </cell>
          <cell r="ES53">
            <v>0</v>
          </cell>
          <cell r="ET53">
            <v>0</v>
          </cell>
          <cell r="EU53">
            <v>0</v>
          </cell>
          <cell r="EV53">
            <v>0</v>
          </cell>
          <cell r="EW53">
            <v>0</v>
          </cell>
          <cell r="EX53">
            <v>0</v>
          </cell>
          <cell r="EY53">
            <v>0</v>
          </cell>
          <cell r="EZ53">
            <v>0</v>
          </cell>
          <cell r="FA53">
            <v>0</v>
          </cell>
          <cell r="FB53">
            <v>0</v>
          </cell>
          <cell r="FC53">
            <v>0</v>
          </cell>
          <cell r="FD53">
            <v>0</v>
          </cell>
          <cell r="FE53">
            <v>0</v>
          </cell>
          <cell r="FF53">
            <v>0</v>
          </cell>
          <cell r="FG53">
            <v>0</v>
          </cell>
          <cell r="FH53">
            <v>0</v>
          </cell>
          <cell r="FI53">
            <v>0</v>
          </cell>
          <cell r="FJ53">
            <v>0</v>
          </cell>
          <cell r="FK53">
            <v>0</v>
          </cell>
          <cell r="FL53">
            <v>0</v>
          </cell>
          <cell r="FM53">
            <v>0</v>
          </cell>
          <cell r="FN53">
            <v>0</v>
          </cell>
          <cell r="FO53">
            <v>0</v>
          </cell>
          <cell r="FP53">
            <v>0</v>
          </cell>
          <cell r="FQ53">
            <v>0</v>
          </cell>
          <cell r="FR53">
            <v>0</v>
          </cell>
          <cell r="FS53">
            <v>0</v>
          </cell>
          <cell r="FT53">
            <v>0</v>
          </cell>
          <cell r="FU53">
            <v>0</v>
          </cell>
          <cell r="FV53">
            <v>0</v>
          </cell>
          <cell r="FW53">
            <v>0</v>
          </cell>
          <cell r="FX53">
            <v>0</v>
          </cell>
          <cell r="FY53">
            <v>0</v>
          </cell>
          <cell r="FZ53">
            <v>0</v>
          </cell>
          <cell r="GA53">
            <v>0</v>
          </cell>
          <cell r="GB53">
            <v>0</v>
          </cell>
          <cell r="GC53">
            <v>0</v>
          </cell>
          <cell r="GD53">
            <v>0</v>
          </cell>
          <cell r="GE53">
            <v>0</v>
          </cell>
          <cell r="GF53">
            <v>0</v>
          </cell>
          <cell r="GG53">
            <v>0</v>
          </cell>
          <cell r="GH53">
            <v>0</v>
          </cell>
          <cell r="GI53">
            <v>0</v>
          </cell>
          <cell r="GJ53">
            <v>0</v>
          </cell>
          <cell r="GK53">
            <v>0</v>
          </cell>
          <cell r="GL53">
            <v>0</v>
          </cell>
          <cell r="GM53">
            <v>0</v>
          </cell>
          <cell r="GN53">
            <v>0</v>
          </cell>
          <cell r="GO53">
            <v>0</v>
          </cell>
          <cell r="GP53">
            <v>0</v>
          </cell>
          <cell r="GQ53">
            <v>0</v>
          </cell>
          <cell r="GR53">
            <v>0</v>
          </cell>
          <cell r="GS53">
            <v>0</v>
          </cell>
          <cell r="GW53">
            <v>3050</v>
          </cell>
          <cell r="GX53" t="e">
            <v>#DIV/0!</v>
          </cell>
          <cell r="GY53" t="e">
            <v>#DIV/0!</v>
          </cell>
          <cell r="GZ53" t="e">
            <v>#DIV/0!</v>
          </cell>
        </row>
        <row r="54">
          <cell r="A54">
            <v>3062</v>
          </cell>
          <cell r="B54">
            <v>9</v>
          </cell>
          <cell r="C54" t="str">
            <v>LONESTAR @  WARD</v>
          </cell>
          <cell r="D54">
            <v>39343</v>
          </cell>
          <cell r="E54" t="str">
            <v>B</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0</v>
          </cell>
          <cell r="BC54">
            <v>0</v>
          </cell>
          <cell r="BD54">
            <v>0</v>
          </cell>
          <cell r="BE54">
            <v>0</v>
          </cell>
          <cell r="BF54">
            <v>0</v>
          </cell>
          <cell r="BG54">
            <v>0</v>
          </cell>
          <cell r="BH54">
            <v>0</v>
          </cell>
          <cell r="BI54">
            <v>0</v>
          </cell>
          <cell r="BJ54">
            <v>0</v>
          </cell>
          <cell r="BK54">
            <v>0</v>
          </cell>
          <cell r="BL54">
            <v>0</v>
          </cell>
          <cell r="BM54">
            <v>0</v>
          </cell>
          <cell r="BN54">
            <v>0</v>
          </cell>
          <cell r="BO54">
            <v>0</v>
          </cell>
          <cell r="BP54">
            <v>0</v>
          </cell>
          <cell r="BQ54">
            <v>0</v>
          </cell>
          <cell r="BR54">
            <v>0</v>
          </cell>
          <cell r="BS54">
            <v>0</v>
          </cell>
          <cell r="BT54">
            <v>0</v>
          </cell>
          <cell r="BU54">
            <v>0</v>
          </cell>
          <cell r="BV54">
            <v>0</v>
          </cell>
          <cell r="BW54">
            <v>0</v>
          </cell>
          <cell r="BX54">
            <v>0</v>
          </cell>
          <cell r="BY54">
            <v>0</v>
          </cell>
          <cell r="BZ54">
            <v>0</v>
          </cell>
          <cell r="CA54">
            <v>0</v>
          </cell>
          <cell r="CB54">
            <v>0</v>
          </cell>
          <cell r="CC54">
            <v>0</v>
          </cell>
          <cell r="CD54">
            <v>0</v>
          </cell>
          <cell r="CE54">
            <v>0</v>
          </cell>
          <cell r="CF54">
            <v>0</v>
          </cell>
          <cell r="CG54">
            <v>0</v>
          </cell>
          <cell r="CH54">
            <v>0</v>
          </cell>
          <cell r="CI54">
            <v>0</v>
          </cell>
          <cell r="CJ54">
            <v>0</v>
          </cell>
          <cell r="CK54">
            <v>0</v>
          </cell>
          <cell r="CL54">
            <v>0</v>
          </cell>
          <cell r="CM54">
            <v>0</v>
          </cell>
          <cell r="CN54">
            <v>0</v>
          </cell>
          <cell r="CO54">
            <v>0</v>
          </cell>
          <cell r="CP54">
            <v>0</v>
          </cell>
          <cell r="CQ54">
            <v>0</v>
          </cell>
          <cell r="CR54">
            <v>0</v>
          </cell>
          <cell r="CS54">
            <v>0</v>
          </cell>
          <cell r="CT54">
            <v>0</v>
          </cell>
          <cell r="CU54">
            <v>0</v>
          </cell>
          <cell r="CV54">
            <v>0</v>
          </cell>
          <cell r="CW54">
            <v>0</v>
          </cell>
          <cell r="CX54">
            <v>0</v>
          </cell>
          <cell r="CY54">
            <v>0</v>
          </cell>
          <cell r="CZ54">
            <v>0</v>
          </cell>
          <cell r="DA54">
            <v>0</v>
          </cell>
          <cell r="DB54">
            <v>0</v>
          </cell>
          <cell r="DC54">
            <v>0</v>
          </cell>
          <cell r="DD54">
            <v>0</v>
          </cell>
          <cell r="DE54">
            <v>0</v>
          </cell>
          <cell r="DF54">
            <v>0</v>
          </cell>
          <cell r="DG54">
            <v>0</v>
          </cell>
          <cell r="DH54">
            <v>0</v>
          </cell>
          <cell r="DI54">
            <v>0</v>
          </cell>
          <cell r="DJ54">
            <v>0</v>
          </cell>
          <cell r="DK54">
            <v>0</v>
          </cell>
          <cell r="DL54">
            <v>0</v>
          </cell>
          <cell r="DM54">
            <v>0</v>
          </cell>
          <cell r="DN54">
            <v>0</v>
          </cell>
          <cell r="DO54">
            <v>0</v>
          </cell>
          <cell r="DP54">
            <v>0</v>
          </cell>
          <cell r="DQ54">
            <v>0</v>
          </cell>
          <cell r="DR54">
            <v>0</v>
          </cell>
          <cell r="DS54">
            <v>0</v>
          </cell>
          <cell r="DT54">
            <v>0</v>
          </cell>
          <cell r="DU54">
            <v>0</v>
          </cell>
          <cell r="DV54">
            <v>0</v>
          </cell>
          <cell r="DW54">
            <v>0</v>
          </cell>
          <cell r="DX54">
            <v>0</v>
          </cell>
          <cell r="DY54">
            <v>0</v>
          </cell>
          <cell r="DZ54">
            <v>0</v>
          </cell>
          <cell r="EA54">
            <v>0</v>
          </cell>
          <cell r="EB54">
            <v>0</v>
          </cell>
          <cell r="EC54">
            <v>0</v>
          </cell>
          <cell r="ED54">
            <v>0</v>
          </cell>
          <cell r="EE54">
            <v>0</v>
          </cell>
          <cell r="EF54">
            <v>0</v>
          </cell>
          <cell r="EG54">
            <v>0</v>
          </cell>
          <cell r="EH54">
            <v>0</v>
          </cell>
          <cell r="EI54">
            <v>0</v>
          </cell>
          <cell r="EJ54">
            <v>0</v>
          </cell>
          <cell r="EK54">
            <v>0</v>
          </cell>
          <cell r="EL54">
            <v>0</v>
          </cell>
          <cell r="EM54">
            <v>0</v>
          </cell>
          <cell r="EN54">
            <v>0</v>
          </cell>
          <cell r="EO54">
            <v>0</v>
          </cell>
          <cell r="EP54">
            <v>0</v>
          </cell>
          <cell r="EQ54">
            <v>0</v>
          </cell>
          <cell r="ER54">
            <v>0</v>
          </cell>
          <cell r="ES54">
            <v>0</v>
          </cell>
          <cell r="ET54">
            <v>0</v>
          </cell>
          <cell r="EU54">
            <v>0</v>
          </cell>
          <cell r="EV54">
            <v>0</v>
          </cell>
          <cell r="EW54">
            <v>0</v>
          </cell>
          <cell r="EX54">
            <v>0</v>
          </cell>
          <cell r="EY54">
            <v>0</v>
          </cell>
          <cell r="EZ54">
            <v>0</v>
          </cell>
          <cell r="FA54">
            <v>0</v>
          </cell>
          <cell r="FB54">
            <v>0</v>
          </cell>
          <cell r="FC54">
            <v>0</v>
          </cell>
          <cell r="FD54">
            <v>0</v>
          </cell>
          <cell r="FE54">
            <v>0</v>
          </cell>
          <cell r="FF54">
            <v>0</v>
          </cell>
          <cell r="FG54">
            <v>0</v>
          </cell>
          <cell r="FH54">
            <v>0</v>
          </cell>
          <cell r="FI54">
            <v>0</v>
          </cell>
          <cell r="FJ54">
            <v>0</v>
          </cell>
          <cell r="FK54">
            <v>0</v>
          </cell>
          <cell r="FL54">
            <v>0</v>
          </cell>
          <cell r="FM54">
            <v>0</v>
          </cell>
          <cell r="FN54">
            <v>0</v>
          </cell>
          <cell r="FO54">
            <v>0</v>
          </cell>
          <cell r="FP54">
            <v>0</v>
          </cell>
          <cell r="FQ54">
            <v>0</v>
          </cell>
          <cell r="FR54">
            <v>0</v>
          </cell>
          <cell r="FS54">
            <v>0</v>
          </cell>
          <cell r="FT54">
            <v>0</v>
          </cell>
          <cell r="FU54">
            <v>0</v>
          </cell>
          <cell r="FV54">
            <v>0</v>
          </cell>
          <cell r="FW54">
            <v>0</v>
          </cell>
          <cell r="FX54">
            <v>0</v>
          </cell>
          <cell r="FY54">
            <v>0</v>
          </cell>
          <cell r="FZ54">
            <v>0</v>
          </cell>
          <cell r="GA54">
            <v>0</v>
          </cell>
          <cell r="GB54">
            <v>0</v>
          </cell>
          <cell r="GC54">
            <v>0</v>
          </cell>
          <cell r="GD54">
            <v>0</v>
          </cell>
          <cell r="GE54">
            <v>0</v>
          </cell>
          <cell r="GF54">
            <v>0</v>
          </cell>
          <cell r="GG54">
            <v>0</v>
          </cell>
          <cell r="GH54">
            <v>0</v>
          </cell>
          <cell r="GI54">
            <v>0</v>
          </cell>
          <cell r="GJ54">
            <v>0</v>
          </cell>
          <cell r="GK54">
            <v>0</v>
          </cell>
          <cell r="GL54">
            <v>0</v>
          </cell>
          <cell r="GM54">
            <v>0</v>
          </cell>
          <cell r="GN54">
            <v>0</v>
          </cell>
          <cell r="GO54">
            <v>0</v>
          </cell>
          <cell r="GP54">
            <v>0</v>
          </cell>
          <cell r="GQ54">
            <v>0</v>
          </cell>
          <cell r="GR54">
            <v>0</v>
          </cell>
          <cell r="GS54">
            <v>0</v>
          </cell>
          <cell r="GW54">
            <v>3062</v>
          </cell>
          <cell r="GX54" t="e">
            <v>#DIV/0!</v>
          </cell>
          <cell r="GY54" t="e">
            <v>#DIV/0!</v>
          </cell>
          <cell r="GZ54" t="e">
            <v>#DIV/0!</v>
          </cell>
        </row>
        <row r="55">
          <cell r="A55">
            <v>3063</v>
          </cell>
          <cell r="B55">
            <v>11</v>
          </cell>
          <cell r="C55" t="str">
            <v>MCMC @ FORD</v>
          </cell>
          <cell r="D55">
            <v>117562</v>
          </cell>
          <cell r="E55" t="str">
            <v>B</v>
          </cell>
          <cell r="F55">
            <v>443</v>
          </cell>
          <cell r="G55">
            <v>443</v>
          </cell>
          <cell r="H55">
            <v>443</v>
          </cell>
          <cell r="I55">
            <v>443</v>
          </cell>
          <cell r="J55">
            <v>443</v>
          </cell>
          <cell r="K55">
            <v>443</v>
          </cell>
          <cell r="L55">
            <v>443</v>
          </cell>
          <cell r="M55">
            <v>443</v>
          </cell>
          <cell r="N55">
            <v>443</v>
          </cell>
          <cell r="O55">
            <v>443</v>
          </cell>
          <cell r="P55">
            <v>-2000</v>
          </cell>
          <cell r="Q55">
            <v>-2000</v>
          </cell>
          <cell r="R55">
            <v>-2000</v>
          </cell>
          <cell r="S55">
            <v>-10453</v>
          </cell>
          <cell r="T55">
            <v>-3000</v>
          </cell>
          <cell r="U55">
            <v>-3000</v>
          </cell>
          <cell r="V55">
            <v>-21761</v>
          </cell>
          <cell r="W55">
            <v>-21761</v>
          </cell>
          <cell r="X55">
            <v>-21761</v>
          </cell>
          <cell r="Y55">
            <v>-21761</v>
          </cell>
          <cell r="Z55">
            <v>-4802</v>
          </cell>
          <cell r="AA55">
            <v>-9696</v>
          </cell>
          <cell r="AB55">
            <v>-4802</v>
          </cell>
          <cell r="AC55">
            <v>-1802</v>
          </cell>
          <cell r="AD55">
            <v>-6696</v>
          </cell>
          <cell r="AE55">
            <v>-6696</v>
          </cell>
          <cell r="AF55">
            <v>-6696</v>
          </cell>
          <cell r="AG55">
            <v>-7620</v>
          </cell>
          <cell r="AH55">
            <v>-1802</v>
          </cell>
          <cell r="AI55">
            <v>-1802</v>
          </cell>
          <cell r="AJ55">
            <v>0</v>
          </cell>
          <cell r="AK55">
            <v>0</v>
          </cell>
          <cell r="AL55">
            <v>0</v>
          </cell>
          <cell r="AM55">
            <v>0</v>
          </cell>
          <cell r="AN55">
            <v>0</v>
          </cell>
          <cell r="AO55">
            <v>0</v>
          </cell>
          <cell r="AP55">
            <v>0</v>
          </cell>
          <cell r="AQ55">
            <v>0</v>
          </cell>
          <cell r="AR55">
            <v>0</v>
          </cell>
          <cell r="AS55">
            <v>0</v>
          </cell>
          <cell r="AT55">
            <v>0</v>
          </cell>
          <cell r="AU55">
            <v>0</v>
          </cell>
          <cell r="AV55">
            <v>2000</v>
          </cell>
          <cell r="AW55">
            <v>-3057</v>
          </cell>
          <cell r="AX55">
            <v>0</v>
          </cell>
          <cell r="AY55">
            <v>0</v>
          </cell>
          <cell r="AZ55">
            <v>0</v>
          </cell>
          <cell r="BA55">
            <v>0</v>
          </cell>
          <cell r="BB55">
            <v>0</v>
          </cell>
          <cell r="BC55">
            <v>0</v>
          </cell>
          <cell r="BD55">
            <v>0</v>
          </cell>
          <cell r="BE55">
            <v>0</v>
          </cell>
          <cell r="BF55">
            <v>0</v>
          </cell>
          <cell r="BG55">
            <v>0</v>
          </cell>
          <cell r="BH55">
            <v>0</v>
          </cell>
          <cell r="BI55">
            <v>0</v>
          </cell>
          <cell r="BJ55">
            <v>0</v>
          </cell>
          <cell r="BK55">
            <v>0</v>
          </cell>
          <cell r="BL55">
            <v>0</v>
          </cell>
          <cell r="BM55">
            <v>0</v>
          </cell>
          <cell r="BN55">
            <v>0</v>
          </cell>
          <cell r="BO55">
            <v>0</v>
          </cell>
          <cell r="BP55">
            <v>0</v>
          </cell>
          <cell r="BQ55">
            <v>0</v>
          </cell>
          <cell r="BR55">
            <v>0</v>
          </cell>
          <cell r="BS55">
            <v>0</v>
          </cell>
          <cell r="BT55">
            <v>0</v>
          </cell>
          <cell r="BU55">
            <v>0</v>
          </cell>
          <cell r="BV55">
            <v>0</v>
          </cell>
          <cell r="BW55">
            <v>0</v>
          </cell>
          <cell r="BX55">
            <v>0</v>
          </cell>
          <cell r="BY55">
            <v>0</v>
          </cell>
          <cell r="BZ55">
            <v>0</v>
          </cell>
          <cell r="CA55">
            <v>0</v>
          </cell>
          <cell r="CB55">
            <v>0</v>
          </cell>
          <cell r="CC55">
            <v>0</v>
          </cell>
          <cell r="CD55">
            <v>0</v>
          </cell>
          <cell r="CE55">
            <v>0</v>
          </cell>
          <cell r="CF55">
            <v>0</v>
          </cell>
          <cell r="CG55">
            <v>0</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0</v>
          </cell>
          <cell r="CW55">
            <v>0</v>
          </cell>
          <cell r="CX55">
            <v>0</v>
          </cell>
          <cell r="CY55">
            <v>0</v>
          </cell>
          <cell r="CZ55">
            <v>0</v>
          </cell>
          <cell r="DA55">
            <v>0</v>
          </cell>
          <cell r="DB55">
            <v>0</v>
          </cell>
          <cell r="DC55">
            <v>0</v>
          </cell>
          <cell r="DD55">
            <v>0</v>
          </cell>
          <cell r="DE55">
            <v>0</v>
          </cell>
          <cell r="DF55">
            <v>0</v>
          </cell>
          <cell r="DG55">
            <v>0</v>
          </cell>
          <cell r="DH55">
            <v>0</v>
          </cell>
          <cell r="DI55">
            <v>0</v>
          </cell>
          <cell r="DJ55">
            <v>0</v>
          </cell>
          <cell r="DK55">
            <v>0</v>
          </cell>
          <cell r="DL55">
            <v>0</v>
          </cell>
          <cell r="DM55">
            <v>0</v>
          </cell>
          <cell r="DN55">
            <v>4950</v>
          </cell>
          <cell r="DO55">
            <v>10989</v>
          </cell>
          <cell r="DP55">
            <v>6039</v>
          </cell>
          <cell r="DQ55">
            <v>6039</v>
          </cell>
          <cell r="DR55">
            <v>6039</v>
          </cell>
          <cell r="DS55">
            <v>6039</v>
          </cell>
          <cell r="DT55">
            <v>1337</v>
          </cell>
          <cell r="DU55">
            <v>0</v>
          </cell>
          <cell r="DV55">
            <v>0</v>
          </cell>
          <cell r="DW55">
            <v>1955</v>
          </cell>
          <cell r="DX55">
            <v>4649</v>
          </cell>
          <cell r="DY55">
            <v>4649</v>
          </cell>
          <cell r="DZ55">
            <v>4649</v>
          </cell>
          <cell r="EA55">
            <v>0</v>
          </cell>
          <cell r="EB55">
            <v>0</v>
          </cell>
          <cell r="EC55">
            <v>0</v>
          </cell>
          <cell r="ED55">
            <v>11171</v>
          </cell>
          <cell r="EE55">
            <v>11102</v>
          </cell>
          <cell r="EF55">
            <v>11102</v>
          </cell>
          <cell r="EG55">
            <v>-829</v>
          </cell>
          <cell r="EH55">
            <v>0</v>
          </cell>
          <cell r="EI55">
            <v>15993</v>
          </cell>
          <cell r="EJ55">
            <v>8483</v>
          </cell>
          <cell r="EK55">
            <v>8531</v>
          </cell>
          <cell r="EL55">
            <v>3306</v>
          </cell>
          <cell r="EM55">
            <v>3306</v>
          </cell>
          <cell r="EN55">
            <v>3306</v>
          </cell>
          <cell r="EO55">
            <v>5808</v>
          </cell>
          <cell r="EP55">
            <v>4908</v>
          </cell>
          <cell r="EQ55">
            <v>5908</v>
          </cell>
          <cell r="ER55">
            <v>5308</v>
          </cell>
          <cell r="ES55">
            <v>5308</v>
          </cell>
          <cell r="ET55">
            <v>5308</v>
          </cell>
          <cell r="EU55">
            <v>5308</v>
          </cell>
          <cell r="EV55">
            <v>1145</v>
          </cell>
          <cell r="EW55">
            <v>4479</v>
          </cell>
          <cell r="EX55">
            <v>5119</v>
          </cell>
          <cell r="EY55">
            <v>5000</v>
          </cell>
          <cell r="EZ55">
            <v>-35525</v>
          </cell>
          <cell r="FA55">
            <v>-35525</v>
          </cell>
          <cell r="FB55">
            <v>-35525</v>
          </cell>
          <cell r="FC55">
            <v>5000</v>
          </cell>
          <cell r="FD55">
            <v>5000</v>
          </cell>
          <cell r="FE55">
            <v>10802</v>
          </cell>
          <cell r="FF55">
            <v>3944</v>
          </cell>
          <cell r="FG55">
            <v>-29379</v>
          </cell>
          <cell r="FH55">
            <v>-29379</v>
          </cell>
          <cell r="FI55">
            <v>-29379</v>
          </cell>
          <cell r="FJ55">
            <v>410</v>
          </cell>
          <cell r="FK55">
            <v>4275</v>
          </cell>
          <cell r="FL55">
            <v>40995</v>
          </cell>
          <cell r="FM55">
            <v>10395</v>
          </cell>
          <cell r="FN55">
            <v>10395</v>
          </cell>
          <cell r="FO55">
            <v>2713</v>
          </cell>
          <cell r="FP55">
            <v>2713</v>
          </cell>
          <cell r="FQ55">
            <v>10361</v>
          </cell>
          <cell r="FR55">
            <v>10418</v>
          </cell>
          <cell r="FS55">
            <v>-13502</v>
          </cell>
          <cell r="FT55">
            <v>-20353</v>
          </cell>
          <cell r="FU55">
            <v>-20353</v>
          </cell>
          <cell r="FV55">
            <v>-20353</v>
          </cell>
          <cell r="FW55">
            <v>-7998</v>
          </cell>
          <cell r="FX55">
            <v>-7998</v>
          </cell>
          <cell r="FY55">
            <v>33320</v>
          </cell>
          <cell r="FZ55">
            <v>-28630</v>
          </cell>
          <cell r="GA55">
            <v>2036</v>
          </cell>
          <cell r="GB55">
            <v>-36760</v>
          </cell>
          <cell r="GC55">
            <v>-36760</v>
          </cell>
          <cell r="GD55">
            <v>-36760</v>
          </cell>
          <cell r="GE55">
            <v>-24628</v>
          </cell>
          <cell r="GF55">
            <v>1895</v>
          </cell>
          <cell r="GG55">
            <v>4148</v>
          </cell>
          <cell r="GH55">
            <v>28750</v>
          </cell>
          <cell r="GI55">
            <v>31420</v>
          </cell>
          <cell r="GJ55">
            <v>31420</v>
          </cell>
          <cell r="GK55">
            <v>-2722</v>
          </cell>
          <cell r="GL55">
            <v>-2722</v>
          </cell>
          <cell r="GM55">
            <v>-2577</v>
          </cell>
          <cell r="GN55">
            <v>5200</v>
          </cell>
          <cell r="GO55">
            <v>1537</v>
          </cell>
          <cell r="GP55">
            <v>1902</v>
          </cell>
          <cell r="GQ55">
            <v>1902</v>
          </cell>
          <cell r="GR55">
            <v>1902</v>
          </cell>
          <cell r="GS55">
            <v>3471</v>
          </cell>
          <cell r="GW55">
            <v>3063</v>
          </cell>
          <cell r="GX55" t="e">
            <v>#DIV/0!</v>
          </cell>
          <cell r="GY55" t="e">
            <v>#DIV/0!</v>
          </cell>
          <cell r="GZ55" t="e">
            <v>#DIV/0!</v>
          </cell>
        </row>
        <row r="56">
          <cell r="A56">
            <v>3068</v>
          </cell>
          <cell r="B56">
            <v>6</v>
          </cell>
          <cell r="C56" t="str">
            <v>VASTRES @ BECKHA</v>
          </cell>
          <cell r="D56">
            <v>28183</v>
          </cell>
          <cell r="E56" t="str">
            <v>R</v>
          </cell>
          <cell r="F56">
            <v>41325</v>
          </cell>
          <cell r="G56">
            <v>41325</v>
          </cell>
          <cell r="H56">
            <v>41325</v>
          </cell>
          <cell r="I56">
            <v>41325</v>
          </cell>
          <cell r="J56">
            <v>41325</v>
          </cell>
          <cell r="K56">
            <v>41325</v>
          </cell>
          <cell r="L56">
            <v>28183</v>
          </cell>
          <cell r="M56">
            <v>28183</v>
          </cell>
          <cell r="N56">
            <v>28183</v>
          </cell>
          <cell r="O56">
            <v>28183</v>
          </cell>
          <cell r="P56">
            <v>28183</v>
          </cell>
          <cell r="Q56">
            <v>28183</v>
          </cell>
          <cell r="R56">
            <v>28183</v>
          </cell>
          <cell r="S56">
            <v>28183</v>
          </cell>
          <cell r="T56">
            <v>28183</v>
          </cell>
          <cell r="U56">
            <v>28183</v>
          </cell>
          <cell r="V56">
            <v>28183</v>
          </cell>
          <cell r="W56">
            <v>28183</v>
          </cell>
          <cell r="X56">
            <v>28183</v>
          </cell>
          <cell r="Y56">
            <v>28183</v>
          </cell>
          <cell r="Z56">
            <v>28183</v>
          </cell>
          <cell r="AA56">
            <v>28183</v>
          </cell>
          <cell r="AB56">
            <v>28183</v>
          </cell>
          <cell r="AC56">
            <v>28183</v>
          </cell>
          <cell r="AD56">
            <v>21685</v>
          </cell>
          <cell r="AE56">
            <v>21685</v>
          </cell>
          <cell r="AF56">
            <v>21685</v>
          </cell>
          <cell r="AG56">
            <v>28183</v>
          </cell>
          <cell r="AH56">
            <v>28183</v>
          </cell>
          <cell r="AI56">
            <v>28183</v>
          </cell>
          <cell r="AJ56">
            <v>28183</v>
          </cell>
          <cell r="AK56">
            <v>28183</v>
          </cell>
          <cell r="AL56">
            <v>28183</v>
          </cell>
          <cell r="AM56">
            <v>28183</v>
          </cell>
          <cell r="AN56">
            <v>28183</v>
          </cell>
          <cell r="AO56">
            <v>28183</v>
          </cell>
          <cell r="AP56">
            <v>27385</v>
          </cell>
          <cell r="AQ56">
            <v>22985</v>
          </cell>
          <cell r="AR56">
            <v>22985</v>
          </cell>
          <cell r="AS56">
            <v>22985</v>
          </cell>
          <cell r="AT56">
            <v>22985</v>
          </cell>
          <cell r="AU56">
            <v>22985</v>
          </cell>
          <cell r="AV56">
            <v>22985</v>
          </cell>
          <cell r="AW56">
            <v>22985</v>
          </cell>
          <cell r="AX56">
            <v>27824</v>
          </cell>
          <cell r="AY56">
            <v>28183</v>
          </cell>
          <cell r="AZ56">
            <v>28183</v>
          </cell>
          <cell r="BA56">
            <v>28183</v>
          </cell>
          <cell r="BB56">
            <v>28183</v>
          </cell>
          <cell r="BC56">
            <v>28183</v>
          </cell>
          <cell r="BD56">
            <v>25110</v>
          </cell>
          <cell r="BE56">
            <v>22110</v>
          </cell>
          <cell r="BF56">
            <v>19109</v>
          </cell>
          <cell r="BG56">
            <v>19109</v>
          </cell>
          <cell r="BH56">
            <v>19109</v>
          </cell>
          <cell r="BI56">
            <v>15967</v>
          </cell>
          <cell r="BJ56">
            <v>15967</v>
          </cell>
          <cell r="BK56">
            <v>15967</v>
          </cell>
          <cell r="BL56">
            <v>15967</v>
          </cell>
          <cell r="BM56">
            <v>1</v>
          </cell>
          <cell r="BN56">
            <v>1</v>
          </cell>
          <cell r="BO56">
            <v>1</v>
          </cell>
          <cell r="BP56">
            <v>1</v>
          </cell>
          <cell r="BQ56">
            <v>1</v>
          </cell>
          <cell r="BR56">
            <v>1</v>
          </cell>
          <cell r="BS56">
            <v>1</v>
          </cell>
          <cell r="BT56">
            <v>1</v>
          </cell>
          <cell r="BU56">
            <v>1</v>
          </cell>
          <cell r="BV56">
            <v>1</v>
          </cell>
          <cell r="BW56">
            <v>1</v>
          </cell>
          <cell r="BX56">
            <v>1</v>
          </cell>
          <cell r="BY56">
            <v>1</v>
          </cell>
          <cell r="BZ56">
            <v>12967</v>
          </cell>
          <cell r="CA56">
            <v>12967</v>
          </cell>
          <cell r="CB56">
            <v>12967</v>
          </cell>
          <cell r="CC56">
            <v>13427</v>
          </cell>
          <cell r="CD56">
            <v>13447</v>
          </cell>
          <cell r="CE56">
            <v>13447</v>
          </cell>
          <cell r="CF56">
            <v>13901</v>
          </cell>
          <cell r="CG56">
            <v>13901</v>
          </cell>
          <cell r="CH56">
            <v>13901</v>
          </cell>
          <cell r="CI56">
            <v>13901</v>
          </cell>
          <cell r="CJ56">
            <v>13901</v>
          </cell>
          <cell r="CK56">
            <v>11045</v>
          </cell>
          <cell r="CL56">
            <v>11045</v>
          </cell>
          <cell r="CM56">
            <v>8045</v>
          </cell>
          <cell r="CN56">
            <v>8001</v>
          </cell>
          <cell r="CO56">
            <v>17715</v>
          </cell>
          <cell r="CP56">
            <v>17715</v>
          </cell>
          <cell r="CQ56">
            <v>17715</v>
          </cell>
          <cell r="CR56">
            <v>2715</v>
          </cell>
          <cell r="CS56">
            <v>2715</v>
          </cell>
          <cell r="CT56">
            <v>2715</v>
          </cell>
          <cell r="CU56">
            <v>2715</v>
          </cell>
          <cell r="CV56">
            <v>2715</v>
          </cell>
          <cell r="CW56">
            <v>2715</v>
          </cell>
          <cell r="CX56">
            <v>2715</v>
          </cell>
          <cell r="CY56">
            <v>3148</v>
          </cell>
          <cell r="CZ56">
            <v>2715</v>
          </cell>
          <cell r="DA56">
            <v>3344</v>
          </cell>
          <cell r="DB56">
            <v>3084</v>
          </cell>
          <cell r="DC56">
            <v>2715</v>
          </cell>
          <cell r="DD56">
            <v>2715</v>
          </cell>
          <cell r="DE56">
            <v>2715</v>
          </cell>
          <cell r="DF56">
            <v>2716</v>
          </cell>
          <cell r="DG56">
            <v>2715</v>
          </cell>
          <cell r="DH56">
            <v>2015</v>
          </cell>
          <cell r="DI56">
            <v>2015</v>
          </cell>
          <cell r="DJ56">
            <v>2015</v>
          </cell>
          <cell r="DK56">
            <v>2015</v>
          </cell>
          <cell r="DL56">
            <v>2015</v>
          </cell>
          <cell r="DM56">
            <v>2015</v>
          </cell>
          <cell r="DN56">
            <v>2015</v>
          </cell>
          <cell r="DO56">
            <v>2015</v>
          </cell>
          <cell r="DP56">
            <v>1838</v>
          </cell>
          <cell r="DQ56">
            <v>1838</v>
          </cell>
          <cell r="DR56">
            <v>1838</v>
          </cell>
          <cell r="DS56">
            <v>1838</v>
          </cell>
          <cell r="DT56">
            <v>2015</v>
          </cell>
          <cell r="DU56">
            <v>3290</v>
          </cell>
          <cell r="DV56">
            <v>3290</v>
          </cell>
          <cell r="DW56">
            <v>3290</v>
          </cell>
          <cell r="DX56">
            <v>3290</v>
          </cell>
          <cell r="DY56">
            <v>3290</v>
          </cell>
          <cell r="DZ56">
            <v>3290</v>
          </cell>
          <cell r="EA56">
            <v>3290</v>
          </cell>
          <cell r="EB56">
            <v>3290</v>
          </cell>
          <cell r="EC56">
            <v>3290</v>
          </cell>
          <cell r="ED56">
            <v>3290</v>
          </cell>
          <cell r="EE56">
            <v>3290</v>
          </cell>
          <cell r="EF56">
            <v>3290</v>
          </cell>
          <cell r="EG56">
            <v>3290</v>
          </cell>
          <cell r="EH56">
            <v>3290</v>
          </cell>
          <cell r="EI56">
            <v>3290</v>
          </cell>
          <cell r="EJ56">
            <v>3262</v>
          </cell>
          <cell r="EK56">
            <v>3262</v>
          </cell>
          <cell r="EL56">
            <v>3262</v>
          </cell>
          <cell r="EM56">
            <v>3262</v>
          </cell>
          <cell r="EN56">
            <v>3262</v>
          </cell>
          <cell r="EO56">
            <v>3262</v>
          </cell>
          <cell r="EP56">
            <v>3262</v>
          </cell>
          <cell r="EQ56">
            <v>3262</v>
          </cell>
          <cell r="ER56">
            <v>3262</v>
          </cell>
          <cell r="ES56">
            <v>3262</v>
          </cell>
          <cell r="ET56">
            <v>3262</v>
          </cell>
          <cell r="EU56">
            <v>3262</v>
          </cell>
          <cell r="EV56">
            <v>3262</v>
          </cell>
          <cell r="EW56">
            <v>3262</v>
          </cell>
          <cell r="EX56">
            <v>3262</v>
          </cell>
          <cell r="EY56">
            <v>3262</v>
          </cell>
          <cell r="EZ56">
            <v>3262</v>
          </cell>
          <cell r="FA56">
            <v>3262</v>
          </cell>
          <cell r="FB56">
            <v>3262</v>
          </cell>
          <cell r="FC56">
            <v>3262</v>
          </cell>
          <cell r="FD56">
            <v>3262</v>
          </cell>
          <cell r="FE56">
            <v>3262</v>
          </cell>
          <cell r="FF56">
            <v>3262</v>
          </cell>
          <cell r="FG56">
            <v>3262</v>
          </cell>
          <cell r="FH56">
            <v>3262</v>
          </cell>
          <cell r="FI56">
            <v>3262</v>
          </cell>
          <cell r="FJ56">
            <v>3262</v>
          </cell>
          <cell r="FK56">
            <v>3262</v>
          </cell>
          <cell r="FL56">
            <v>3262</v>
          </cell>
          <cell r="FM56">
            <v>3262</v>
          </cell>
          <cell r="FN56">
            <v>3262</v>
          </cell>
          <cell r="FO56">
            <v>3193</v>
          </cell>
          <cell r="FP56">
            <v>3193</v>
          </cell>
          <cell r="FQ56">
            <v>3193</v>
          </cell>
          <cell r="FR56">
            <v>3193</v>
          </cell>
          <cell r="FS56">
            <v>3300</v>
          </cell>
          <cell r="FT56">
            <v>3300</v>
          </cell>
          <cell r="FU56">
            <v>3300</v>
          </cell>
          <cell r="FV56">
            <v>3300</v>
          </cell>
          <cell r="FW56">
            <v>3300</v>
          </cell>
          <cell r="FX56">
            <v>3300</v>
          </cell>
          <cell r="FY56">
            <v>3914</v>
          </cell>
          <cell r="FZ56">
            <v>3914</v>
          </cell>
          <cell r="GA56">
            <v>3914</v>
          </cell>
          <cell r="GB56">
            <v>3914</v>
          </cell>
          <cell r="GC56">
            <v>3914</v>
          </cell>
          <cell r="GD56">
            <v>3914</v>
          </cell>
          <cell r="GE56">
            <v>3914</v>
          </cell>
          <cell r="GF56">
            <v>3914</v>
          </cell>
          <cell r="GG56">
            <v>3914</v>
          </cell>
          <cell r="GH56">
            <v>2718</v>
          </cell>
          <cell r="GI56">
            <v>2718</v>
          </cell>
          <cell r="GJ56">
            <v>2718</v>
          </cell>
          <cell r="GK56">
            <v>2718</v>
          </cell>
          <cell r="GL56">
            <v>3698</v>
          </cell>
          <cell r="GM56">
            <v>2718</v>
          </cell>
          <cell r="GN56">
            <v>2718</v>
          </cell>
          <cell r="GO56">
            <v>2718</v>
          </cell>
          <cell r="GP56">
            <v>2718</v>
          </cell>
          <cell r="GQ56">
            <v>2718</v>
          </cell>
          <cell r="GR56">
            <v>2718</v>
          </cell>
          <cell r="GS56">
            <v>2718</v>
          </cell>
          <cell r="GW56">
            <v>3068</v>
          </cell>
          <cell r="GX56" t="e">
            <v>#DIV/0!</v>
          </cell>
          <cell r="GY56" t="e">
            <v>#DIV/0!</v>
          </cell>
          <cell r="GZ56" t="e">
            <v>#DIV/0!</v>
          </cell>
        </row>
        <row r="57">
          <cell r="A57">
            <v>3083</v>
          </cell>
          <cell r="B57">
            <v>9</v>
          </cell>
          <cell r="C57" t="str">
            <v>EL PASO @ LEA</v>
          </cell>
          <cell r="D57">
            <v>200000</v>
          </cell>
          <cell r="E57" t="str">
            <v>D</v>
          </cell>
          <cell r="F57">
            <v>202788</v>
          </cell>
          <cell r="G57">
            <v>154299</v>
          </cell>
          <cell r="H57">
            <v>120765</v>
          </cell>
          <cell r="I57">
            <v>92379</v>
          </cell>
          <cell r="J57">
            <v>92379</v>
          </cell>
          <cell r="K57">
            <v>78965</v>
          </cell>
          <cell r="L57">
            <v>75557</v>
          </cell>
          <cell r="M57">
            <v>91284</v>
          </cell>
          <cell r="N57">
            <v>208161</v>
          </cell>
          <cell r="O57">
            <v>204355</v>
          </cell>
          <cell r="P57">
            <v>144998</v>
          </cell>
          <cell r="Q57">
            <v>138186</v>
          </cell>
          <cell r="R57">
            <v>131791</v>
          </cell>
          <cell r="S57">
            <v>73955</v>
          </cell>
          <cell r="T57">
            <v>64571</v>
          </cell>
          <cell r="U57">
            <v>94416</v>
          </cell>
          <cell r="V57">
            <v>67359</v>
          </cell>
          <cell r="W57">
            <v>60248</v>
          </cell>
          <cell r="X57">
            <v>60932</v>
          </cell>
          <cell r="Y57">
            <v>67459</v>
          </cell>
          <cell r="Z57">
            <v>82852</v>
          </cell>
          <cell r="AA57">
            <v>50931</v>
          </cell>
          <cell r="AB57">
            <v>79216</v>
          </cell>
          <cell r="AC57">
            <v>74567</v>
          </cell>
          <cell r="AD57">
            <v>63350</v>
          </cell>
          <cell r="AE57">
            <v>63309</v>
          </cell>
          <cell r="AF57">
            <v>64198</v>
          </cell>
          <cell r="AG57">
            <v>74623</v>
          </cell>
          <cell r="AH57">
            <v>110681</v>
          </cell>
          <cell r="AI57">
            <v>75871</v>
          </cell>
          <cell r="AJ57">
            <v>120920</v>
          </cell>
          <cell r="AK57">
            <v>73073</v>
          </cell>
          <cell r="AL57">
            <v>72771</v>
          </cell>
          <cell r="AM57">
            <v>70789</v>
          </cell>
          <cell r="AN57">
            <v>111432</v>
          </cell>
          <cell r="AO57">
            <v>131128</v>
          </cell>
          <cell r="AP57">
            <v>99889</v>
          </cell>
          <cell r="AQ57">
            <v>83477</v>
          </cell>
          <cell r="AR57">
            <v>102369</v>
          </cell>
          <cell r="AS57">
            <v>100621</v>
          </cell>
          <cell r="AT57">
            <v>104445</v>
          </cell>
          <cell r="AU57">
            <v>86690</v>
          </cell>
          <cell r="AV57">
            <v>111417</v>
          </cell>
          <cell r="AW57">
            <v>130397</v>
          </cell>
          <cell r="AX57">
            <v>120757</v>
          </cell>
          <cell r="AY57">
            <v>64452</v>
          </cell>
          <cell r="AZ57">
            <v>64731</v>
          </cell>
          <cell r="BA57">
            <v>64588</v>
          </cell>
          <cell r="BB57">
            <v>80700</v>
          </cell>
          <cell r="BC57">
            <v>69543</v>
          </cell>
          <cell r="BD57">
            <v>85418</v>
          </cell>
          <cell r="BE57">
            <v>87179</v>
          </cell>
          <cell r="BF57">
            <v>91192</v>
          </cell>
          <cell r="BG57">
            <v>91962</v>
          </cell>
          <cell r="BH57">
            <v>100135</v>
          </cell>
          <cell r="BI57">
            <v>101489</v>
          </cell>
          <cell r="BJ57">
            <v>77758</v>
          </cell>
          <cell r="BK57">
            <v>72696</v>
          </cell>
          <cell r="BL57">
            <v>62758</v>
          </cell>
          <cell r="BM57">
            <v>62684</v>
          </cell>
          <cell r="BN57">
            <v>62733</v>
          </cell>
          <cell r="BO57">
            <v>62737</v>
          </cell>
          <cell r="BP57">
            <v>62746</v>
          </cell>
          <cell r="BQ57">
            <v>60576</v>
          </cell>
          <cell r="BR57">
            <v>65646</v>
          </cell>
          <cell r="BS57">
            <v>92416</v>
          </cell>
          <cell r="BT57">
            <v>70269</v>
          </cell>
          <cell r="BU57">
            <v>72533</v>
          </cell>
          <cell r="BV57">
            <v>71062</v>
          </cell>
          <cell r="BW57">
            <v>58138</v>
          </cell>
          <cell r="BX57">
            <v>141941</v>
          </cell>
          <cell r="BY57">
            <v>116534</v>
          </cell>
          <cell r="BZ57">
            <v>164759</v>
          </cell>
          <cell r="CA57">
            <v>48626</v>
          </cell>
          <cell r="CB57">
            <v>52787</v>
          </cell>
          <cell r="CC57">
            <v>32371</v>
          </cell>
          <cell r="CD57">
            <v>33372</v>
          </cell>
          <cell r="CE57">
            <v>33427</v>
          </cell>
          <cell r="CF57">
            <v>51235</v>
          </cell>
          <cell r="CG57">
            <v>78904</v>
          </cell>
          <cell r="CH57">
            <v>27167</v>
          </cell>
          <cell r="CI57">
            <v>27272</v>
          </cell>
          <cell r="CJ57">
            <v>26624</v>
          </cell>
          <cell r="CK57">
            <v>33533</v>
          </cell>
          <cell r="CL57">
            <v>41156</v>
          </cell>
          <cell r="CM57">
            <v>43466</v>
          </cell>
          <cell r="CN57">
            <v>65929</v>
          </cell>
          <cell r="CO57">
            <v>68429</v>
          </cell>
          <cell r="CP57">
            <v>68364</v>
          </cell>
          <cell r="CQ57">
            <v>68429</v>
          </cell>
          <cell r="CR57">
            <v>54499</v>
          </cell>
          <cell r="CS57">
            <v>75303</v>
          </cell>
          <cell r="CT57">
            <v>76736</v>
          </cell>
          <cell r="CU57">
            <v>63071</v>
          </cell>
          <cell r="CV57">
            <v>70867</v>
          </cell>
          <cell r="CW57">
            <v>70939</v>
          </cell>
          <cell r="CX57">
            <v>70764</v>
          </cell>
          <cell r="CY57">
            <v>83829</v>
          </cell>
          <cell r="CZ57">
            <v>59070</v>
          </cell>
          <cell r="DA57">
            <v>65219</v>
          </cell>
          <cell r="DB57">
            <v>90097</v>
          </cell>
          <cell r="DC57">
            <v>192692</v>
          </cell>
          <cell r="DD57">
            <v>192693</v>
          </cell>
          <cell r="DE57">
            <v>192269</v>
          </cell>
          <cell r="DF57">
            <v>200000</v>
          </cell>
          <cell r="DG57">
            <v>125400</v>
          </cell>
          <cell r="DH57">
            <v>50644</v>
          </cell>
          <cell r="DI57">
            <v>61787</v>
          </cell>
          <cell r="DJ57">
            <v>44626</v>
          </cell>
          <cell r="DK57">
            <v>45820</v>
          </cell>
          <cell r="DL57">
            <v>57130</v>
          </cell>
          <cell r="DM57">
            <v>81188</v>
          </cell>
          <cell r="DN57">
            <v>71419</v>
          </cell>
          <cell r="DO57">
            <v>64172</v>
          </cell>
          <cell r="DP57">
            <v>40318</v>
          </cell>
          <cell r="DQ57">
            <v>30342</v>
          </cell>
          <cell r="DR57">
            <v>30421</v>
          </cell>
          <cell r="DS57">
            <v>30421</v>
          </cell>
          <cell r="DT57">
            <v>50950</v>
          </cell>
          <cell r="DU57">
            <v>60894</v>
          </cell>
          <cell r="DV57">
            <v>52898</v>
          </cell>
          <cell r="DW57">
            <v>83656</v>
          </cell>
          <cell r="DX57">
            <v>106678</v>
          </cell>
          <cell r="DY57">
            <v>108878</v>
          </cell>
          <cell r="DZ57">
            <v>108256</v>
          </cell>
          <cell r="EA57">
            <v>47829</v>
          </cell>
          <cell r="EB57">
            <v>110404</v>
          </cell>
          <cell r="EC57">
            <v>87107</v>
          </cell>
          <cell r="ED57">
            <v>64333</v>
          </cell>
          <cell r="EE57">
            <v>78544</v>
          </cell>
          <cell r="EF57">
            <v>70564</v>
          </cell>
          <cell r="EG57">
            <v>78721</v>
          </cell>
          <cell r="EH57">
            <v>133960</v>
          </cell>
          <cell r="EI57">
            <v>134991</v>
          </cell>
          <cell r="EJ57">
            <v>218784</v>
          </cell>
          <cell r="EK57">
            <v>218019</v>
          </cell>
          <cell r="EL57">
            <v>160594</v>
          </cell>
          <cell r="EM57">
            <v>160326</v>
          </cell>
          <cell r="EN57">
            <v>158944</v>
          </cell>
          <cell r="EO57">
            <v>152419</v>
          </cell>
          <cell r="EP57">
            <v>171043</v>
          </cell>
          <cell r="EQ57">
            <v>117908</v>
          </cell>
          <cell r="ER57">
            <v>219480</v>
          </cell>
          <cell r="ES57">
            <v>246705</v>
          </cell>
          <cell r="ET57">
            <v>242572</v>
          </cell>
          <cell r="EU57">
            <v>232212</v>
          </cell>
          <cell r="EV57">
            <v>272239</v>
          </cell>
          <cell r="EW57">
            <v>200000</v>
          </cell>
          <cell r="EX57">
            <v>200000</v>
          </cell>
          <cell r="EY57">
            <v>176181</v>
          </cell>
          <cell r="EZ57">
            <v>145300</v>
          </cell>
          <cell r="FA57">
            <v>144181</v>
          </cell>
          <cell r="FB57">
            <v>157194</v>
          </cell>
          <cell r="FC57">
            <v>91572</v>
          </cell>
          <cell r="FD57">
            <v>147212</v>
          </cell>
          <cell r="FE57">
            <v>131721</v>
          </cell>
          <cell r="FF57">
            <v>118840</v>
          </cell>
          <cell r="FG57">
            <v>93442</v>
          </cell>
          <cell r="FH57">
            <v>86655</v>
          </cell>
          <cell r="FI57">
            <v>94400</v>
          </cell>
          <cell r="FJ57">
            <v>101702</v>
          </cell>
          <cell r="FK57">
            <v>134325</v>
          </cell>
          <cell r="FL57">
            <v>200000</v>
          </cell>
          <cell r="FM57">
            <v>200000</v>
          </cell>
          <cell r="FN57">
            <v>200000</v>
          </cell>
          <cell r="FO57">
            <v>168413</v>
          </cell>
          <cell r="FP57">
            <v>168301</v>
          </cell>
          <cell r="FQ57">
            <v>166232</v>
          </cell>
          <cell r="FR57">
            <v>119873</v>
          </cell>
          <cell r="FS57">
            <v>115009</v>
          </cell>
          <cell r="FT57">
            <v>108089</v>
          </cell>
          <cell r="FU57">
            <v>112893</v>
          </cell>
          <cell r="FV57">
            <v>112150</v>
          </cell>
          <cell r="FW57">
            <v>132170</v>
          </cell>
          <cell r="FX57">
            <v>132170</v>
          </cell>
          <cell r="FY57">
            <v>164156</v>
          </cell>
          <cell r="FZ57">
            <v>124674</v>
          </cell>
          <cell r="GA57">
            <v>106856</v>
          </cell>
          <cell r="GB57">
            <v>144421</v>
          </cell>
          <cell r="GC57">
            <v>126362</v>
          </cell>
          <cell r="GD57">
            <v>125901</v>
          </cell>
          <cell r="GE57">
            <v>117873</v>
          </cell>
          <cell r="GF57">
            <v>114373</v>
          </cell>
          <cell r="GG57">
            <v>141758</v>
          </cell>
          <cell r="GH57">
            <v>187938</v>
          </cell>
          <cell r="GI57">
            <v>159413</v>
          </cell>
          <cell r="GJ57">
            <v>141345</v>
          </cell>
          <cell r="GK57">
            <v>127468</v>
          </cell>
          <cell r="GL57">
            <v>153357</v>
          </cell>
          <cell r="GM57">
            <v>200000</v>
          </cell>
          <cell r="GN57">
            <v>200000</v>
          </cell>
          <cell r="GO57">
            <v>173858</v>
          </cell>
          <cell r="GP57">
            <v>119970</v>
          </cell>
          <cell r="GQ57">
            <v>116742</v>
          </cell>
          <cell r="GR57">
            <v>117927</v>
          </cell>
          <cell r="GS57">
            <v>163813</v>
          </cell>
          <cell r="GW57">
            <v>3083</v>
          </cell>
          <cell r="GX57" t="e">
            <v>#DIV/0!</v>
          </cell>
          <cell r="GY57" t="e">
            <v>#DIV/0!</v>
          </cell>
          <cell r="GZ57" t="e">
            <v>#DIV/0!</v>
          </cell>
        </row>
        <row r="58">
          <cell r="A58">
            <v>3107</v>
          </cell>
          <cell r="B58">
            <v>18</v>
          </cell>
          <cell r="C58" t="str">
            <v>TEJAS @ JIM HOGG</v>
          </cell>
          <cell r="D58">
            <v>69562</v>
          </cell>
          <cell r="E58" t="str">
            <v>R</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cell r="BE58">
            <v>0</v>
          </cell>
          <cell r="BF58">
            <v>0</v>
          </cell>
          <cell r="BG58">
            <v>0</v>
          </cell>
          <cell r="BH58">
            <v>0</v>
          </cell>
          <cell r="BI58">
            <v>0</v>
          </cell>
          <cell r="BJ58">
            <v>0</v>
          </cell>
          <cell r="BK58">
            <v>0</v>
          </cell>
          <cell r="BL58">
            <v>0</v>
          </cell>
          <cell r="BM58">
            <v>0</v>
          </cell>
          <cell r="BN58">
            <v>0</v>
          </cell>
          <cell r="BO58">
            <v>0</v>
          </cell>
          <cell r="BP58">
            <v>0</v>
          </cell>
          <cell r="BQ58">
            <v>0</v>
          </cell>
          <cell r="BR58">
            <v>0</v>
          </cell>
          <cell r="BS58">
            <v>0</v>
          </cell>
          <cell r="BT58">
            <v>0</v>
          </cell>
          <cell r="BU58">
            <v>0</v>
          </cell>
          <cell r="BV58">
            <v>0</v>
          </cell>
          <cell r="BW58">
            <v>0</v>
          </cell>
          <cell r="BX58">
            <v>0</v>
          </cell>
          <cell r="BY58">
            <v>0</v>
          </cell>
          <cell r="BZ58">
            <v>0</v>
          </cell>
          <cell r="CA58">
            <v>0</v>
          </cell>
          <cell r="CB58">
            <v>0</v>
          </cell>
          <cell r="CC58">
            <v>0</v>
          </cell>
          <cell r="CD58">
            <v>0</v>
          </cell>
          <cell r="CE58">
            <v>0</v>
          </cell>
          <cell r="CF58">
            <v>0</v>
          </cell>
          <cell r="CG58">
            <v>0</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v>0</v>
          </cell>
          <cell r="CW58">
            <v>0</v>
          </cell>
          <cell r="CX58">
            <v>0</v>
          </cell>
          <cell r="CY58">
            <v>0</v>
          </cell>
          <cell r="CZ58">
            <v>0</v>
          </cell>
          <cell r="DA58">
            <v>0</v>
          </cell>
          <cell r="DB58">
            <v>0</v>
          </cell>
          <cell r="DC58">
            <v>0</v>
          </cell>
          <cell r="DD58">
            <v>0</v>
          </cell>
          <cell r="DE58">
            <v>0</v>
          </cell>
          <cell r="DF58">
            <v>0</v>
          </cell>
          <cell r="DG58">
            <v>0</v>
          </cell>
          <cell r="DH58">
            <v>0</v>
          </cell>
          <cell r="DI58">
            <v>0</v>
          </cell>
          <cell r="DJ58">
            <v>0</v>
          </cell>
          <cell r="DK58">
            <v>0</v>
          </cell>
          <cell r="DL58">
            <v>0</v>
          </cell>
          <cell r="DM58">
            <v>0</v>
          </cell>
          <cell r="DN58">
            <v>0</v>
          </cell>
          <cell r="DO58">
            <v>0</v>
          </cell>
          <cell r="DP58">
            <v>0</v>
          </cell>
          <cell r="DQ58">
            <v>0</v>
          </cell>
          <cell r="DR58">
            <v>0</v>
          </cell>
          <cell r="DS58">
            <v>0</v>
          </cell>
          <cell r="DT58">
            <v>0</v>
          </cell>
          <cell r="DU58">
            <v>0</v>
          </cell>
          <cell r="DV58">
            <v>0</v>
          </cell>
          <cell r="DW58">
            <v>0</v>
          </cell>
          <cell r="DX58">
            <v>0</v>
          </cell>
          <cell r="DY58">
            <v>0</v>
          </cell>
          <cell r="DZ58">
            <v>0</v>
          </cell>
          <cell r="EA58">
            <v>0</v>
          </cell>
          <cell r="EB58">
            <v>0</v>
          </cell>
          <cell r="EC58">
            <v>0</v>
          </cell>
          <cell r="ED58">
            <v>0</v>
          </cell>
          <cell r="EE58">
            <v>0</v>
          </cell>
          <cell r="EF58">
            <v>0</v>
          </cell>
          <cell r="EG58">
            <v>0</v>
          </cell>
          <cell r="EH58">
            <v>0</v>
          </cell>
          <cell r="EI58">
            <v>0</v>
          </cell>
          <cell r="EJ58">
            <v>0</v>
          </cell>
          <cell r="EK58">
            <v>0</v>
          </cell>
          <cell r="EL58">
            <v>0</v>
          </cell>
          <cell r="EM58">
            <v>0</v>
          </cell>
          <cell r="EN58">
            <v>0</v>
          </cell>
          <cell r="EO58">
            <v>0</v>
          </cell>
          <cell r="EP58">
            <v>0</v>
          </cell>
          <cell r="EQ58">
            <v>0</v>
          </cell>
          <cell r="ER58">
            <v>0</v>
          </cell>
          <cell r="ES58">
            <v>0</v>
          </cell>
          <cell r="ET58">
            <v>0</v>
          </cell>
          <cell r="EU58">
            <v>0</v>
          </cell>
          <cell r="EV58">
            <v>0</v>
          </cell>
          <cell r="EW58">
            <v>0</v>
          </cell>
          <cell r="EX58">
            <v>0</v>
          </cell>
          <cell r="EY58">
            <v>0</v>
          </cell>
          <cell r="EZ58">
            <v>0</v>
          </cell>
          <cell r="FA58">
            <v>0</v>
          </cell>
          <cell r="FB58">
            <v>0</v>
          </cell>
          <cell r="FC58">
            <v>0</v>
          </cell>
          <cell r="FD58">
            <v>0</v>
          </cell>
          <cell r="FE58">
            <v>0</v>
          </cell>
          <cell r="FF58">
            <v>0</v>
          </cell>
          <cell r="FG58">
            <v>0</v>
          </cell>
          <cell r="FH58">
            <v>0</v>
          </cell>
          <cell r="FI58">
            <v>0</v>
          </cell>
          <cell r="FJ58">
            <v>0</v>
          </cell>
          <cell r="FK58">
            <v>0</v>
          </cell>
          <cell r="FL58">
            <v>0</v>
          </cell>
          <cell r="FM58">
            <v>0</v>
          </cell>
          <cell r="FN58">
            <v>0</v>
          </cell>
          <cell r="FO58">
            <v>0</v>
          </cell>
          <cell r="FP58">
            <v>0</v>
          </cell>
          <cell r="FQ58">
            <v>0</v>
          </cell>
          <cell r="FR58">
            <v>0</v>
          </cell>
          <cell r="FS58">
            <v>0</v>
          </cell>
          <cell r="FT58">
            <v>0</v>
          </cell>
          <cell r="FU58">
            <v>0</v>
          </cell>
          <cell r="FV58">
            <v>0</v>
          </cell>
          <cell r="FW58">
            <v>0</v>
          </cell>
          <cell r="FX58">
            <v>0</v>
          </cell>
          <cell r="FY58">
            <v>0</v>
          </cell>
          <cell r="FZ58">
            <v>0</v>
          </cell>
          <cell r="GA58">
            <v>0</v>
          </cell>
          <cell r="GB58">
            <v>0</v>
          </cell>
          <cell r="GC58">
            <v>0</v>
          </cell>
          <cell r="GD58">
            <v>0</v>
          </cell>
          <cell r="GE58">
            <v>0</v>
          </cell>
          <cell r="GF58">
            <v>0</v>
          </cell>
          <cell r="GG58">
            <v>0</v>
          </cell>
          <cell r="GH58">
            <v>0</v>
          </cell>
          <cell r="GI58">
            <v>0</v>
          </cell>
          <cell r="GJ58">
            <v>0</v>
          </cell>
          <cell r="GK58">
            <v>0</v>
          </cell>
          <cell r="GL58">
            <v>0</v>
          </cell>
          <cell r="GM58">
            <v>0</v>
          </cell>
          <cell r="GN58">
            <v>0</v>
          </cell>
          <cell r="GO58">
            <v>0</v>
          </cell>
          <cell r="GP58">
            <v>0</v>
          </cell>
          <cell r="GQ58">
            <v>0</v>
          </cell>
          <cell r="GR58">
            <v>0</v>
          </cell>
          <cell r="GS58">
            <v>0</v>
          </cell>
          <cell r="GW58">
            <v>3107</v>
          </cell>
          <cell r="GX58" t="e">
            <v>#DIV/0!</v>
          </cell>
          <cell r="GY58" t="e">
            <v>#DIV/0!</v>
          </cell>
          <cell r="GZ58" t="e">
            <v>#DIV/0!</v>
          </cell>
        </row>
        <row r="59">
          <cell r="A59">
            <v>3212</v>
          </cell>
          <cell r="B59">
            <v>1</v>
          </cell>
          <cell r="C59" t="str">
            <v>SAGINAW @ WISE</v>
          </cell>
          <cell r="D59">
            <v>32443</v>
          </cell>
          <cell r="E59" t="str">
            <v>D</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U59">
            <v>0</v>
          </cell>
          <cell r="AV59">
            <v>0</v>
          </cell>
          <cell r="AW59">
            <v>0</v>
          </cell>
          <cell r="AX59">
            <v>0</v>
          </cell>
          <cell r="AY59">
            <v>0</v>
          </cell>
          <cell r="AZ59">
            <v>0</v>
          </cell>
          <cell r="BA59">
            <v>0</v>
          </cell>
          <cell r="BB59">
            <v>0</v>
          </cell>
          <cell r="BC59">
            <v>0</v>
          </cell>
          <cell r="BD59">
            <v>0</v>
          </cell>
          <cell r="BE59">
            <v>0</v>
          </cell>
          <cell r="BF59">
            <v>0</v>
          </cell>
          <cell r="BG59">
            <v>0</v>
          </cell>
          <cell r="BH59">
            <v>0</v>
          </cell>
          <cell r="BI59">
            <v>0</v>
          </cell>
          <cell r="BJ59">
            <v>0</v>
          </cell>
          <cell r="BK59">
            <v>0</v>
          </cell>
          <cell r="BL59">
            <v>0</v>
          </cell>
          <cell r="BM59">
            <v>0</v>
          </cell>
          <cell r="BN59">
            <v>0</v>
          </cell>
          <cell r="BO59">
            <v>0</v>
          </cell>
          <cell r="BP59">
            <v>0</v>
          </cell>
          <cell r="BQ59">
            <v>0</v>
          </cell>
          <cell r="BR59">
            <v>0</v>
          </cell>
          <cell r="BS59">
            <v>0</v>
          </cell>
          <cell r="BT59">
            <v>0</v>
          </cell>
          <cell r="BU59">
            <v>0</v>
          </cell>
          <cell r="BV59">
            <v>0</v>
          </cell>
          <cell r="BW59">
            <v>0</v>
          </cell>
          <cell r="BX59">
            <v>0</v>
          </cell>
          <cell r="BY59">
            <v>0</v>
          </cell>
          <cell r="BZ59">
            <v>0</v>
          </cell>
          <cell r="CA59">
            <v>0</v>
          </cell>
          <cell r="CB59">
            <v>0</v>
          </cell>
          <cell r="CC59">
            <v>0</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v>0</v>
          </cell>
          <cell r="CY59">
            <v>0</v>
          </cell>
          <cell r="CZ59">
            <v>0</v>
          </cell>
          <cell r="DA59">
            <v>0</v>
          </cell>
          <cell r="DB59">
            <v>0</v>
          </cell>
          <cell r="DC59">
            <v>0</v>
          </cell>
          <cell r="DD59">
            <v>0</v>
          </cell>
          <cell r="DE59">
            <v>0</v>
          </cell>
          <cell r="DF59">
            <v>0</v>
          </cell>
          <cell r="DG59">
            <v>0</v>
          </cell>
          <cell r="DH59">
            <v>0</v>
          </cell>
          <cell r="DI59">
            <v>0</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cell r="EA59">
            <v>0</v>
          </cell>
          <cell r="EB59">
            <v>0</v>
          </cell>
          <cell r="EC59">
            <v>0</v>
          </cell>
          <cell r="ED59">
            <v>0</v>
          </cell>
          <cell r="EE59">
            <v>0</v>
          </cell>
          <cell r="EF59">
            <v>0</v>
          </cell>
          <cell r="EG59">
            <v>0</v>
          </cell>
          <cell r="EH59">
            <v>0</v>
          </cell>
          <cell r="EI59">
            <v>0</v>
          </cell>
          <cell r="EJ59">
            <v>0</v>
          </cell>
          <cell r="EK59">
            <v>0</v>
          </cell>
          <cell r="EL59">
            <v>0</v>
          </cell>
          <cell r="EM59">
            <v>0</v>
          </cell>
          <cell r="EN59">
            <v>0</v>
          </cell>
          <cell r="EO59">
            <v>0</v>
          </cell>
          <cell r="EP59">
            <v>0</v>
          </cell>
          <cell r="EQ59">
            <v>0</v>
          </cell>
          <cell r="ER59">
            <v>0</v>
          </cell>
          <cell r="ES59">
            <v>0</v>
          </cell>
          <cell r="ET59">
            <v>0</v>
          </cell>
          <cell r="EU59">
            <v>0</v>
          </cell>
          <cell r="EV59">
            <v>0</v>
          </cell>
          <cell r="EW59">
            <v>0</v>
          </cell>
          <cell r="EX59">
            <v>0</v>
          </cell>
          <cell r="EY59">
            <v>0</v>
          </cell>
          <cell r="EZ59">
            <v>0</v>
          </cell>
          <cell r="FA59">
            <v>0</v>
          </cell>
          <cell r="FB59">
            <v>0</v>
          </cell>
          <cell r="FC59">
            <v>0</v>
          </cell>
          <cell r="FD59">
            <v>0</v>
          </cell>
          <cell r="FE59">
            <v>0</v>
          </cell>
          <cell r="FF59">
            <v>0</v>
          </cell>
          <cell r="FG59">
            <v>0</v>
          </cell>
          <cell r="FH59">
            <v>0</v>
          </cell>
          <cell r="FI59">
            <v>0</v>
          </cell>
          <cell r="FJ59">
            <v>0</v>
          </cell>
          <cell r="FK59">
            <v>0</v>
          </cell>
          <cell r="FL59">
            <v>0</v>
          </cell>
          <cell r="FM59">
            <v>0</v>
          </cell>
          <cell r="FN59">
            <v>0</v>
          </cell>
          <cell r="FO59">
            <v>0</v>
          </cell>
          <cell r="FP59">
            <v>0</v>
          </cell>
          <cell r="FQ59">
            <v>0</v>
          </cell>
          <cell r="FR59">
            <v>0</v>
          </cell>
          <cell r="FS59">
            <v>0</v>
          </cell>
          <cell r="FT59">
            <v>0</v>
          </cell>
          <cell r="FU59">
            <v>0</v>
          </cell>
          <cell r="FV59">
            <v>0</v>
          </cell>
          <cell r="FW59">
            <v>0</v>
          </cell>
          <cell r="FX59">
            <v>0</v>
          </cell>
          <cell r="FY59">
            <v>0</v>
          </cell>
          <cell r="FZ59">
            <v>0</v>
          </cell>
          <cell r="GA59">
            <v>0</v>
          </cell>
          <cell r="GB59">
            <v>0</v>
          </cell>
          <cell r="GC59">
            <v>0</v>
          </cell>
          <cell r="GD59">
            <v>0</v>
          </cell>
          <cell r="GE59">
            <v>0</v>
          </cell>
          <cell r="GF59">
            <v>0</v>
          </cell>
          <cell r="GG59">
            <v>0</v>
          </cell>
          <cell r="GH59">
            <v>0</v>
          </cell>
          <cell r="GI59">
            <v>0</v>
          </cell>
          <cell r="GJ59">
            <v>0</v>
          </cell>
          <cell r="GK59">
            <v>0</v>
          </cell>
          <cell r="GL59">
            <v>0</v>
          </cell>
          <cell r="GM59">
            <v>0</v>
          </cell>
          <cell r="GN59">
            <v>0</v>
          </cell>
          <cell r="GO59">
            <v>0</v>
          </cell>
          <cell r="GP59">
            <v>0</v>
          </cell>
          <cell r="GQ59">
            <v>0</v>
          </cell>
          <cell r="GR59">
            <v>0</v>
          </cell>
          <cell r="GS59">
            <v>0</v>
          </cell>
          <cell r="GW59">
            <v>3212</v>
          </cell>
          <cell r="GX59" t="e">
            <v>#DIV/0!</v>
          </cell>
          <cell r="GY59" t="e">
            <v>#DIV/0!</v>
          </cell>
          <cell r="GZ59" t="e">
            <v>#DIV/0!</v>
          </cell>
        </row>
        <row r="60">
          <cell r="A60">
            <v>3223</v>
          </cell>
          <cell r="B60">
            <v>2</v>
          </cell>
          <cell r="C60" t="str">
            <v>PORTER @ GRADY</v>
          </cell>
          <cell r="D60">
            <v>3484</v>
          </cell>
          <cell r="E60" t="str">
            <v>R</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cell r="AZ60">
            <v>0</v>
          </cell>
          <cell r="BA60">
            <v>0</v>
          </cell>
          <cell r="BB60">
            <v>0</v>
          </cell>
          <cell r="BC60">
            <v>0</v>
          </cell>
          <cell r="BD60">
            <v>0</v>
          </cell>
          <cell r="BE60">
            <v>0</v>
          </cell>
          <cell r="BF60">
            <v>0</v>
          </cell>
          <cell r="BG60">
            <v>0</v>
          </cell>
          <cell r="BH60">
            <v>0</v>
          </cell>
          <cell r="BI60">
            <v>0</v>
          </cell>
          <cell r="BJ60">
            <v>0</v>
          </cell>
          <cell r="BK60">
            <v>0</v>
          </cell>
          <cell r="BL60">
            <v>0</v>
          </cell>
          <cell r="BM60">
            <v>0</v>
          </cell>
          <cell r="BN60">
            <v>0</v>
          </cell>
          <cell r="BO60">
            <v>0</v>
          </cell>
          <cell r="BP60">
            <v>0</v>
          </cell>
          <cell r="BQ60">
            <v>0</v>
          </cell>
          <cell r="BR60">
            <v>0</v>
          </cell>
          <cell r="BS60">
            <v>0</v>
          </cell>
          <cell r="BT60">
            <v>0</v>
          </cell>
          <cell r="BU60">
            <v>0</v>
          </cell>
          <cell r="BV60">
            <v>0</v>
          </cell>
          <cell r="BW60">
            <v>0</v>
          </cell>
          <cell r="BX60">
            <v>0</v>
          </cell>
          <cell r="BY60">
            <v>0</v>
          </cell>
          <cell r="BZ60">
            <v>0</v>
          </cell>
          <cell r="CA60">
            <v>0</v>
          </cell>
          <cell r="CB60">
            <v>0</v>
          </cell>
          <cell r="CC60">
            <v>0</v>
          </cell>
          <cell r="CD60">
            <v>0</v>
          </cell>
          <cell r="CE60">
            <v>0</v>
          </cell>
          <cell r="CF60">
            <v>0</v>
          </cell>
          <cell r="CG60">
            <v>0</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v>0</v>
          </cell>
          <cell r="CY60">
            <v>0</v>
          </cell>
          <cell r="CZ60">
            <v>0</v>
          </cell>
          <cell r="DA60">
            <v>0</v>
          </cell>
          <cell r="DB60">
            <v>0</v>
          </cell>
          <cell r="DC60">
            <v>0</v>
          </cell>
          <cell r="DD60">
            <v>0</v>
          </cell>
          <cell r="DE60">
            <v>0</v>
          </cell>
          <cell r="DF60">
            <v>0</v>
          </cell>
          <cell r="DG60">
            <v>0</v>
          </cell>
          <cell r="DH60">
            <v>0</v>
          </cell>
          <cell r="DI60">
            <v>0</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cell r="EA60">
            <v>0</v>
          </cell>
          <cell r="EB60">
            <v>0</v>
          </cell>
          <cell r="EC60">
            <v>0</v>
          </cell>
          <cell r="ED60">
            <v>0</v>
          </cell>
          <cell r="EE60">
            <v>0</v>
          </cell>
          <cell r="EF60">
            <v>0</v>
          </cell>
          <cell r="EG60">
            <v>0</v>
          </cell>
          <cell r="EH60">
            <v>0</v>
          </cell>
          <cell r="EI60">
            <v>0</v>
          </cell>
          <cell r="EJ60">
            <v>0</v>
          </cell>
          <cell r="EK60">
            <v>0</v>
          </cell>
          <cell r="EL60">
            <v>0</v>
          </cell>
          <cell r="EM60">
            <v>0</v>
          </cell>
          <cell r="EN60">
            <v>0</v>
          </cell>
          <cell r="EO60">
            <v>0</v>
          </cell>
          <cell r="EP60">
            <v>0</v>
          </cell>
          <cell r="EQ60">
            <v>0</v>
          </cell>
          <cell r="ER60">
            <v>0</v>
          </cell>
          <cell r="ES60">
            <v>0</v>
          </cell>
          <cell r="ET60">
            <v>0</v>
          </cell>
          <cell r="EU60">
            <v>0</v>
          </cell>
          <cell r="EV60">
            <v>0</v>
          </cell>
          <cell r="EW60">
            <v>0</v>
          </cell>
          <cell r="EX60">
            <v>0</v>
          </cell>
          <cell r="EY60">
            <v>0</v>
          </cell>
          <cell r="EZ60">
            <v>0</v>
          </cell>
          <cell r="FA60">
            <v>0</v>
          </cell>
          <cell r="FB60">
            <v>0</v>
          </cell>
          <cell r="FC60">
            <v>0</v>
          </cell>
          <cell r="FD60">
            <v>0</v>
          </cell>
          <cell r="FE60">
            <v>0</v>
          </cell>
          <cell r="FF60">
            <v>0</v>
          </cell>
          <cell r="FG60">
            <v>0</v>
          </cell>
          <cell r="FH60">
            <v>0</v>
          </cell>
          <cell r="FI60">
            <v>0</v>
          </cell>
          <cell r="FJ60">
            <v>0</v>
          </cell>
          <cell r="FK60">
            <v>0</v>
          </cell>
          <cell r="FL60">
            <v>0</v>
          </cell>
          <cell r="FM60">
            <v>0</v>
          </cell>
          <cell r="FN60">
            <v>0</v>
          </cell>
          <cell r="FO60">
            <v>0</v>
          </cell>
          <cell r="FP60">
            <v>0</v>
          </cell>
          <cell r="FQ60">
            <v>0</v>
          </cell>
          <cell r="FR60">
            <v>0</v>
          </cell>
          <cell r="FS60">
            <v>0</v>
          </cell>
          <cell r="FT60">
            <v>0</v>
          </cell>
          <cell r="FU60">
            <v>0</v>
          </cell>
          <cell r="FV60">
            <v>0</v>
          </cell>
          <cell r="FW60">
            <v>0</v>
          </cell>
          <cell r="FX60">
            <v>0</v>
          </cell>
          <cell r="FY60">
            <v>0</v>
          </cell>
          <cell r="FZ60">
            <v>0</v>
          </cell>
          <cell r="GA60">
            <v>0</v>
          </cell>
          <cell r="GB60">
            <v>0</v>
          </cell>
          <cell r="GC60">
            <v>0</v>
          </cell>
          <cell r="GD60">
            <v>0</v>
          </cell>
          <cell r="GE60">
            <v>0</v>
          </cell>
          <cell r="GF60">
            <v>0</v>
          </cell>
          <cell r="GG60">
            <v>0</v>
          </cell>
          <cell r="GH60">
            <v>0</v>
          </cell>
          <cell r="GI60">
            <v>0</v>
          </cell>
          <cell r="GJ60">
            <v>0</v>
          </cell>
          <cell r="GK60">
            <v>0</v>
          </cell>
          <cell r="GL60">
            <v>0</v>
          </cell>
          <cell r="GM60">
            <v>0</v>
          </cell>
          <cell r="GN60">
            <v>0</v>
          </cell>
          <cell r="GO60">
            <v>0</v>
          </cell>
          <cell r="GP60">
            <v>0</v>
          </cell>
          <cell r="GQ60">
            <v>0</v>
          </cell>
          <cell r="GR60">
            <v>0</v>
          </cell>
          <cell r="GS60">
            <v>0</v>
          </cell>
          <cell r="GW60">
            <v>3223</v>
          </cell>
          <cell r="GX60" t="e">
            <v>#DIV/0!</v>
          </cell>
          <cell r="GY60" t="e">
            <v>#DIV/0!</v>
          </cell>
          <cell r="GZ60" t="e">
            <v>#DIV/0!</v>
          </cell>
        </row>
        <row r="61">
          <cell r="A61">
            <v>3251</v>
          </cell>
          <cell r="B61">
            <v>10</v>
          </cell>
          <cell r="C61" t="str">
            <v>EL PASO @ MOORE</v>
          </cell>
          <cell r="D61">
            <v>116963</v>
          </cell>
          <cell r="E61" t="str">
            <v>R</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20000</v>
          </cell>
          <cell r="W61">
            <v>20000</v>
          </cell>
          <cell r="X61">
            <v>20000</v>
          </cell>
          <cell r="Y61">
            <v>15444</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cell r="BE61">
            <v>0</v>
          </cell>
          <cell r="BF61">
            <v>9954</v>
          </cell>
          <cell r="BG61">
            <v>10000</v>
          </cell>
          <cell r="BH61">
            <v>10000</v>
          </cell>
          <cell r="BI61">
            <v>10000</v>
          </cell>
          <cell r="BJ61">
            <v>0</v>
          </cell>
          <cell r="BK61">
            <v>0</v>
          </cell>
          <cell r="BL61">
            <v>0</v>
          </cell>
          <cell r="BM61">
            <v>0</v>
          </cell>
          <cell r="BN61">
            <v>0</v>
          </cell>
          <cell r="BO61">
            <v>0</v>
          </cell>
          <cell r="BP61">
            <v>0</v>
          </cell>
          <cell r="BQ61">
            <v>0</v>
          </cell>
          <cell r="BR61">
            <v>0</v>
          </cell>
          <cell r="BS61">
            <v>0</v>
          </cell>
          <cell r="BT61">
            <v>0</v>
          </cell>
          <cell r="BU61">
            <v>0</v>
          </cell>
          <cell r="BV61">
            <v>0</v>
          </cell>
          <cell r="BW61">
            <v>0</v>
          </cell>
          <cell r="BX61">
            <v>0</v>
          </cell>
          <cell r="BY61">
            <v>0</v>
          </cell>
          <cell r="BZ61">
            <v>0</v>
          </cell>
          <cell r="CA61">
            <v>0</v>
          </cell>
          <cell r="CB61">
            <v>0</v>
          </cell>
          <cell r="CC61">
            <v>0</v>
          </cell>
          <cell r="CD61">
            <v>813</v>
          </cell>
          <cell r="CE61">
            <v>0</v>
          </cell>
          <cell r="CF61">
            <v>10000</v>
          </cell>
          <cell r="CG61">
            <v>0</v>
          </cell>
          <cell r="CH61">
            <v>0</v>
          </cell>
          <cell r="CI61">
            <v>9115</v>
          </cell>
          <cell r="CJ61">
            <v>0</v>
          </cell>
          <cell r="CK61">
            <v>0</v>
          </cell>
          <cell r="CL61">
            <v>8415</v>
          </cell>
          <cell r="CM61">
            <v>0</v>
          </cell>
          <cell r="CN61">
            <v>0</v>
          </cell>
          <cell r="CO61">
            <v>0</v>
          </cell>
          <cell r="CP61">
            <v>0</v>
          </cell>
          <cell r="CQ61">
            <v>0</v>
          </cell>
          <cell r="CR61">
            <v>0</v>
          </cell>
          <cell r="CS61">
            <v>0</v>
          </cell>
          <cell r="CT61">
            <v>0</v>
          </cell>
          <cell r="CU61">
            <v>0</v>
          </cell>
          <cell r="CV61">
            <v>0</v>
          </cell>
          <cell r="CW61">
            <v>0</v>
          </cell>
          <cell r="CX61">
            <v>0</v>
          </cell>
          <cell r="CY61">
            <v>0</v>
          </cell>
          <cell r="CZ61">
            <v>0</v>
          </cell>
          <cell r="DA61">
            <v>0</v>
          </cell>
          <cell r="DB61">
            <v>0</v>
          </cell>
          <cell r="DC61">
            <v>0</v>
          </cell>
          <cell r="DD61">
            <v>0</v>
          </cell>
          <cell r="DE61">
            <v>0</v>
          </cell>
          <cell r="DF61">
            <v>0</v>
          </cell>
          <cell r="DG61">
            <v>0</v>
          </cell>
          <cell r="DH61">
            <v>1460</v>
          </cell>
          <cell r="DI61">
            <v>0</v>
          </cell>
          <cell r="DJ61">
            <v>1460</v>
          </cell>
          <cell r="DK61">
            <v>1460</v>
          </cell>
          <cell r="DL61">
            <v>11284</v>
          </cell>
          <cell r="DM61">
            <v>11460</v>
          </cell>
          <cell r="DN61">
            <v>11460</v>
          </cell>
          <cell r="DO61">
            <v>11460</v>
          </cell>
          <cell r="DP61">
            <v>11460</v>
          </cell>
          <cell r="DQ61">
            <v>1460</v>
          </cell>
          <cell r="DR61">
            <v>1460</v>
          </cell>
          <cell r="DS61">
            <v>1460</v>
          </cell>
          <cell r="DT61">
            <v>1460</v>
          </cell>
          <cell r="DU61">
            <v>1460</v>
          </cell>
          <cell r="DV61">
            <v>1460</v>
          </cell>
          <cell r="DW61">
            <v>1460</v>
          </cell>
          <cell r="DX61">
            <v>1460</v>
          </cell>
          <cell r="DY61">
            <v>1460</v>
          </cell>
          <cell r="DZ61">
            <v>1460</v>
          </cell>
          <cell r="EA61">
            <v>1460</v>
          </cell>
          <cell r="EB61">
            <v>1460</v>
          </cell>
          <cell r="EC61">
            <v>1357</v>
          </cell>
          <cell r="ED61">
            <v>1357</v>
          </cell>
          <cell r="EE61">
            <v>1460</v>
          </cell>
          <cell r="EF61">
            <v>1460</v>
          </cell>
          <cell r="EG61">
            <v>1460</v>
          </cell>
          <cell r="EH61">
            <v>1357</v>
          </cell>
          <cell r="EI61">
            <v>1357</v>
          </cell>
          <cell r="EJ61">
            <v>716</v>
          </cell>
          <cell r="EK61">
            <v>716</v>
          </cell>
          <cell r="EL61">
            <v>716</v>
          </cell>
          <cell r="EM61">
            <v>716</v>
          </cell>
          <cell r="EN61">
            <v>716</v>
          </cell>
          <cell r="EO61">
            <v>716</v>
          </cell>
          <cell r="EP61">
            <v>716</v>
          </cell>
          <cell r="EQ61">
            <v>716</v>
          </cell>
          <cell r="ER61">
            <v>716</v>
          </cell>
          <cell r="ES61">
            <v>0</v>
          </cell>
          <cell r="ET61">
            <v>0</v>
          </cell>
          <cell r="EU61">
            <v>0</v>
          </cell>
          <cell r="EV61">
            <v>716</v>
          </cell>
          <cell r="EW61">
            <v>229</v>
          </cell>
          <cell r="EX61">
            <v>687</v>
          </cell>
          <cell r="EY61">
            <v>0</v>
          </cell>
          <cell r="EZ61">
            <v>0</v>
          </cell>
          <cell r="FA61">
            <v>0</v>
          </cell>
          <cell r="FB61">
            <v>0</v>
          </cell>
          <cell r="FC61">
            <v>1453</v>
          </cell>
          <cell r="FD61">
            <v>1508</v>
          </cell>
          <cell r="FE61">
            <v>1508</v>
          </cell>
          <cell r="FF61">
            <v>0</v>
          </cell>
          <cell r="FG61">
            <v>1508</v>
          </cell>
          <cell r="FH61">
            <v>1508</v>
          </cell>
          <cell r="FI61">
            <v>1508</v>
          </cell>
          <cell r="FJ61">
            <v>1160</v>
          </cell>
          <cell r="FK61">
            <v>1508</v>
          </cell>
          <cell r="FL61">
            <v>1525</v>
          </cell>
          <cell r="FM61">
            <v>0</v>
          </cell>
          <cell r="FN61">
            <v>0</v>
          </cell>
          <cell r="FO61">
            <v>0</v>
          </cell>
          <cell r="FP61">
            <v>0</v>
          </cell>
          <cell r="FQ61">
            <v>0</v>
          </cell>
          <cell r="FR61">
            <v>0</v>
          </cell>
          <cell r="FS61">
            <v>0</v>
          </cell>
          <cell r="FT61">
            <v>0</v>
          </cell>
          <cell r="FU61">
            <v>0</v>
          </cell>
          <cell r="FV61">
            <v>0</v>
          </cell>
          <cell r="FW61">
            <v>0</v>
          </cell>
          <cell r="FX61">
            <v>0</v>
          </cell>
          <cell r="FY61">
            <v>0</v>
          </cell>
          <cell r="FZ61">
            <v>0</v>
          </cell>
          <cell r="GA61">
            <v>0</v>
          </cell>
          <cell r="GB61">
            <v>0</v>
          </cell>
          <cell r="GC61">
            <v>0</v>
          </cell>
          <cell r="GD61">
            <v>0</v>
          </cell>
          <cell r="GE61">
            <v>0</v>
          </cell>
          <cell r="GF61">
            <v>0</v>
          </cell>
          <cell r="GG61">
            <v>0</v>
          </cell>
          <cell r="GH61">
            <v>0</v>
          </cell>
          <cell r="GI61">
            <v>1633</v>
          </cell>
          <cell r="GJ61">
            <v>544</v>
          </cell>
          <cell r="GK61">
            <v>544</v>
          </cell>
          <cell r="GL61">
            <v>1633</v>
          </cell>
          <cell r="GM61">
            <v>1485</v>
          </cell>
          <cell r="GN61">
            <v>1485</v>
          </cell>
          <cell r="GO61">
            <v>1485</v>
          </cell>
          <cell r="GP61">
            <v>150</v>
          </cell>
          <cell r="GQ61">
            <v>150</v>
          </cell>
          <cell r="GR61">
            <v>150</v>
          </cell>
          <cell r="GS61">
            <v>1487</v>
          </cell>
          <cell r="GW61">
            <v>3251</v>
          </cell>
          <cell r="GX61" t="e">
            <v>#DIV/0!</v>
          </cell>
          <cell r="GY61" t="e">
            <v>#DIV/0!</v>
          </cell>
          <cell r="GZ61" t="e">
            <v>#DIV/0!</v>
          </cell>
        </row>
        <row r="62">
          <cell r="A62">
            <v>3324</v>
          </cell>
          <cell r="B62">
            <v>7</v>
          </cell>
          <cell r="C62" t="str">
            <v>EL PASO @ LEA</v>
          </cell>
          <cell r="D62">
            <v>234732</v>
          </cell>
          <cell r="E62" t="str">
            <v>R</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X62">
            <v>0</v>
          </cell>
          <cell r="AY62">
            <v>0</v>
          </cell>
          <cell r="AZ62">
            <v>0</v>
          </cell>
          <cell r="BA62">
            <v>0</v>
          </cell>
          <cell r="BB62">
            <v>0</v>
          </cell>
          <cell r="BC62">
            <v>0</v>
          </cell>
          <cell r="BD62">
            <v>0</v>
          </cell>
          <cell r="BE62">
            <v>0</v>
          </cell>
          <cell r="BF62">
            <v>0</v>
          </cell>
          <cell r="BG62">
            <v>0</v>
          </cell>
          <cell r="BH62">
            <v>0</v>
          </cell>
          <cell r="BI62">
            <v>0</v>
          </cell>
          <cell r="BJ62">
            <v>0</v>
          </cell>
          <cell r="BK62">
            <v>0</v>
          </cell>
          <cell r="BL62">
            <v>0</v>
          </cell>
          <cell r="BM62">
            <v>0</v>
          </cell>
          <cell r="BN62">
            <v>0</v>
          </cell>
          <cell r="BO62">
            <v>0</v>
          </cell>
          <cell r="BP62">
            <v>0</v>
          </cell>
          <cell r="BQ62">
            <v>0</v>
          </cell>
          <cell r="BR62">
            <v>0</v>
          </cell>
          <cell r="BS62">
            <v>0</v>
          </cell>
          <cell r="BT62">
            <v>0</v>
          </cell>
          <cell r="BU62">
            <v>0</v>
          </cell>
          <cell r="BV62">
            <v>0</v>
          </cell>
          <cell r="BW62">
            <v>0</v>
          </cell>
          <cell r="BX62">
            <v>0</v>
          </cell>
          <cell r="BY62">
            <v>0</v>
          </cell>
          <cell r="BZ62">
            <v>0</v>
          </cell>
          <cell r="CA62">
            <v>0</v>
          </cell>
          <cell r="CB62">
            <v>0</v>
          </cell>
          <cell r="CC62">
            <v>0</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v>0</v>
          </cell>
          <cell r="CY62">
            <v>0</v>
          </cell>
          <cell r="CZ62">
            <v>0</v>
          </cell>
          <cell r="DA62">
            <v>0</v>
          </cell>
          <cell r="DB62">
            <v>0</v>
          </cell>
          <cell r="DC62">
            <v>0</v>
          </cell>
          <cell r="DD62">
            <v>0</v>
          </cell>
          <cell r="DE62">
            <v>0</v>
          </cell>
          <cell r="DF62">
            <v>0</v>
          </cell>
          <cell r="DG62">
            <v>0</v>
          </cell>
          <cell r="DH62">
            <v>0</v>
          </cell>
          <cell r="DI62">
            <v>0</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cell r="EA62">
            <v>0</v>
          </cell>
          <cell r="EB62">
            <v>0</v>
          </cell>
          <cell r="EC62">
            <v>0</v>
          </cell>
          <cell r="ED62">
            <v>0</v>
          </cell>
          <cell r="EE62">
            <v>0</v>
          </cell>
          <cell r="EF62">
            <v>0</v>
          </cell>
          <cell r="EG62">
            <v>0</v>
          </cell>
          <cell r="EH62">
            <v>0</v>
          </cell>
          <cell r="EI62">
            <v>0</v>
          </cell>
          <cell r="EJ62">
            <v>0</v>
          </cell>
          <cell r="EK62">
            <v>1395</v>
          </cell>
          <cell r="EL62">
            <v>1395</v>
          </cell>
          <cell r="EM62">
            <v>1395</v>
          </cell>
          <cell r="EN62">
            <v>1395</v>
          </cell>
          <cell r="EO62">
            <v>0</v>
          </cell>
          <cell r="EP62">
            <v>1395</v>
          </cell>
          <cell r="EQ62">
            <v>0</v>
          </cell>
          <cell r="ER62">
            <v>420</v>
          </cell>
          <cell r="ES62">
            <v>420</v>
          </cell>
          <cell r="ET62">
            <v>420</v>
          </cell>
          <cell r="EU62">
            <v>0</v>
          </cell>
          <cell r="EV62">
            <v>0</v>
          </cell>
          <cell r="EW62">
            <v>0</v>
          </cell>
          <cell r="EX62">
            <v>0</v>
          </cell>
          <cell r="EY62">
            <v>0</v>
          </cell>
          <cell r="EZ62">
            <v>0</v>
          </cell>
          <cell r="FA62">
            <v>0</v>
          </cell>
          <cell r="FB62">
            <v>0</v>
          </cell>
          <cell r="FC62">
            <v>0</v>
          </cell>
          <cell r="FD62">
            <v>0</v>
          </cell>
          <cell r="FE62">
            <v>0</v>
          </cell>
          <cell r="FF62">
            <v>0</v>
          </cell>
          <cell r="FG62">
            <v>0</v>
          </cell>
          <cell r="FH62">
            <v>0</v>
          </cell>
          <cell r="FI62">
            <v>0</v>
          </cell>
          <cell r="FJ62">
            <v>0</v>
          </cell>
          <cell r="FK62">
            <v>0</v>
          </cell>
          <cell r="FL62">
            <v>0</v>
          </cell>
          <cell r="FM62">
            <v>210</v>
          </cell>
          <cell r="FN62">
            <v>0</v>
          </cell>
          <cell r="FO62">
            <v>0</v>
          </cell>
          <cell r="FP62">
            <v>0</v>
          </cell>
          <cell r="FQ62">
            <v>0</v>
          </cell>
          <cell r="FR62">
            <v>380</v>
          </cell>
          <cell r="FS62">
            <v>0</v>
          </cell>
          <cell r="FT62">
            <v>0</v>
          </cell>
          <cell r="FU62">
            <v>0</v>
          </cell>
          <cell r="FV62">
            <v>0</v>
          </cell>
          <cell r="FW62">
            <v>0</v>
          </cell>
          <cell r="FX62">
            <v>0</v>
          </cell>
          <cell r="FY62">
            <v>0</v>
          </cell>
          <cell r="FZ62">
            <v>0</v>
          </cell>
          <cell r="GA62">
            <v>0</v>
          </cell>
          <cell r="GB62">
            <v>0</v>
          </cell>
          <cell r="GC62">
            <v>0</v>
          </cell>
          <cell r="GD62">
            <v>0</v>
          </cell>
          <cell r="GE62">
            <v>420</v>
          </cell>
          <cell r="GF62">
            <v>420</v>
          </cell>
          <cell r="GG62">
            <v>420</v>
          </cell>
          <cell r="GH62">
            <v>0</v>
          </cell>
          <cell r="GI62">
            <v>420</v>
          </cell>
          <cell r="GJ62">
            <v>140</v>
          </cell>
          <cell r="GK62">
            <v>140</v>
          </cell>
          <cell r="GL62">
            <v>420</v>
          </cell>
          <cell r="GM62">
            <v>420</v>
          </cell>
          <cell r="GN62">
            <v>420</v>
          </cell>
          <cell r="GO62">
            <v>420</v>
          </cell>
          <cell r="GP62">
            <v>420</v>
          </cell>
          <cell r="GQ62">
            <v>420</v>
          </cell>
          <cell r="GR62">
            <v>321</v>
          </cell>
          <cell r="GS62">
            <v>445</v>
          </cell>
          <cell r="GW62">
            <v>3324</v>
          </cell>
          <cell r="GX62" t="e">
            <v>#DIV/0!</v>
          </cell>
          <cell r="GY62" t="e">
            <v>#DIV/0!</v>
          </cell>
          <cell r="GZ62" t="e">
            <v>#DIV/0!</v>
          </cell>
        </row>
        <row r="63">
          <cell r="A63">
            <v>3326</v>
          </cell>
          <cell r="B63">
            <v>2</v>
          </cell>
          <cell r="C63" t="str">
            <v>PRES OIL @ STEPHENS</v>
          </cell>
          <cell r="D63">
            <v>4120</v>
          </cell>
          <cell r="E63" t="str">
            <v>R</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X63">
            <v>0</v>
          </cell>
          <cell r="AY63">
            <v>0</v>
          </cell>
          <cell r="AZ63">
            <v>0</v>
          </cell>
          <cell r="BA63">
            <v>0</v>
          </cell>
          <cell r="BB63">
            <v>0</v>
          </cell>
          <cell r="BC63">
            <v>0</v>
          </cell>
          <cell r="BD63">
            <v>0</v>
          </cell>
          <cell r="BE63">
            <v>0</v>
          </cell>
          <cell r="BF63">
            <v>0</v>
          </cell>
          <cell r="BG63">
            <v>0</v>
          </cell>
          <cell r="BH63">
            <v>0</v>
          </cell>
          <cell r="BI63">
            <v>0</v>
          </cell>
          <cell r="BJ63">
            <v>0</v>
          </cell>
          <cell r="BK63">
            <v>0</v>
          </cell>
          <cell r="BL63">
            <v>0</v>
          </cell>
          <cell r="BM63">
            <v>0</v>
          </cell>
          <cell r="BN63">
            <v>0</v>
          </cell>
          <cell r="BO63">
            <v>0</v>
          </cell>
          <cell r="BP63">
            <v>0</v>
          </cell>
          <cell r="BQ63">
            <v>0</v>
          </cell>
          <cell r="BR63">
            <v>0</v>
          </cell>
          <cell r="BS63">
            <v>0</v>
          </cell>
          <cell r="BT63">
            <v>0</v>
          </cell>
          <cell r="BU63">
            <v>0</v>
          </cell>
          <cell r="BV63">
            <v>0</v>
          </cell>
          <cell r="BW63">
            <v>0</v>
          </cell>
          <cell r="BX63">
            <v>0</v>
          </cell>
          <cell r="BY63">
            <v>0</v>
          </cell>
          <cell r="BZ63">
            <v>0</v>
          </cell>
          <cell r="CA63">
            <v>0</v>
          </cell>
          <cell r="CB63">
            <v>0</v>
          </cell>
          <cell r="CC63">
            <v>0</v>
          </cell>
          <cell r="CD63">
            <v>0</v>
          </cell>
          <cell r="CE63">
            <v>0</v>
          </cell>
          <cell r="CF63">
            <v>0</v>
          </cell>
          <cell r="CG63">
            <v>0</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v>0</v>
          </cell>
          <cell r="CY63">
            <v>0</v>
          </cell>
          <cell r="CZ63">
            <v>0</v>
          </cell>
          <cell r="DA63">
            <v>0</v>
          </cell>
          <cell r="DB63">
            <v>0</v>
          </cell>
          <cell r="DC63">
            <v>0</v>
          </cell>
          <cell r="DD63">
            <v>0</v>
          </cell>
          <cell r="DE63">
            <v>0</v>
          </cell>
          <cell r="DF63">
            <v>0</v>
          </cell>
          <cell r="DG63">
            <v>0</v>
          </cell>
          <cell r="DH63">
            <v>0</v>
          </cell>
          <cell r="DI63">
            <v>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cell r="EA63">
            <v>0</v>
          </cell>
          <cell r="EB63">
            <v>0</v>
          </cell>
          <cell r="EC63">
            <v>0</v>
          </cell>
          <cell r="ED63">
            <v>0</v>
          </cell>
          <cell r="EE63">
            <v>0</v>
          </cell>
          <cell r="EF63">
            <v>0</v>
          </cell>
          <cell r="EG63">
            <v>0</v>
          </cell>
          <cell r="EH63">
            <v>0</v>
          </cell>
          <cell r="EI63">
            <v>0</v>
          </cell>
          <cell r="EJ63">
            <v>0</v>
          </cell>
          <cell r="EK63">
            <v>0</v>
          </cell>
          <cell r="EL63">
            <v>0</v>
          </cell>
          <cell r="EM63">
            <v>0</v>
          </cell>
          <cell r="EN63">
            <v>0</v>
          </cell>
          <cell r="EO63">
            <v>0</v>
          </cell>
          <cell r="EP63">
            <v>0</v>
          </cell>
          <cell r="EQ63">
            <v>0</v>
          </cell>
          <cell r="ER63">
            <v>0</v>
          </cell>
          <cell r="ES63">
            <v>0</v>
          </cell>
          <cell r="ET63">
            <v>0</v>
          </cell>
          <cell r="EU63">
            <v>0</v>
          </cell>
          <cell r="EV63">
            <v>0</v>
          </cell>
          <cell r="EW63">
            <v>0</v>
          </cell>
          <cell r="EX63">
            <v>0</v>
          </cell>
          <cell r="EY63">
            <v>0</v>
          </cell>
          <cell r="EZ63">
            <v>0</v>
          </cell>
          <cell r="FA63">
            <v>0</v>
          </cell>
          <cell r="FB63">
            <v>0</v>
          </cell>
          <cell r="FC63">
            <v>0</v>
          </cell>
          <cell r="FD63">
            <v>0</v>
          </cell>
          <cell r="FE63">
            <v>0</v>
          </cell>
          <cell r="FF63">
            <v>0</v>
          </cell>
          <cell r="FG63">
            <v>0</v>
          </cell>
          <cell r="FH63">
            <v>0</v>
          </cell>
          <cell r="FI63">
            <v>0</v>
          </cell>
          <cell r="FJ63">
            <v>0</v>
          </cell>
          <cell r="FK63">
            <v>0</v>
          </cell>
          <cell r="FL63">
            <v>0</v>
          </cell>
          <cell r="FM63">
            <v>0</v>
          </cell>
          <cell r="FN63">
            <v>0</v>
          </cell>
          <cell r="FO63">
            <v>0</v>
          </cell>
          <cell r="FP63">
            <v>0</v>
          </cell>
          <cell r="FQ63">
            <v>0</v>
          </cell>
          <cell r="FR63">
            <v>0</v>
          </cell>
          <cell r="FS63">
            <v>0</v>
          </cell>
          <cell r="FT63">
            <v>0</v>
          </cell>
          <cell r="FU63">
            <v>0</v>
          </cell>
          <cell r="FV63">
            <v>0</v>
          </cell>
          <cell r="FW63">
            <v>0</v>
          </cell>
          <cell r="FX63">
            <v>0</v>
          </cell>
          <cell r="FY63">
            <v>0</v>
          </cell>
          <cell r="FZ63">
            <v>0</v>
          </cell>
          <cell r="GA63">
            <v>0</v>
          </cell>
          <cell r="GB63">
            <v>0</v>
          </cell>
          <cell r="GC63">
            <v>0</v>
          </cell>
          <cell r="GD63">
            <v>0</v>
          </cell>
          <cell r="GE63">
            <v>0</v>
          </cell>
          <cell r="GF63">
            <v>0</v>
          </cell>
          <cell r="GG63">
            <v>0</v>
          </cell>
          <cell r="GH63">
            <v>0</v>
          </cell>
          <cell r="GI63">
            <v>0</v>
          </cell>
          <cell r="GJ63">
            <v>0</v>
          </cell>
          <cell r="GK63">
            <v>0</v>
          </cell>
          <cell r="GL63">
            <v>0</v>
          </cell>
          <cell r="GM63">
            <v>0</v>
          </cell>
          <cell r="GN63">
            <v>0</v>
          </cell>
          <cell r="GO63">
            <v>0</v>
          </cell>
          <cell r="GP63">
            <v>0</v>
          </cell>
          <cell r="GQ63">
            <v>0</v>
          </cell>
          <cell r="GR63">
            <v>0</v>
          </cell>
          <cell r="GS63">
            <v>0</v>
          </cell>
          <cell r="GW63">
            <v>3326</v>
          </cell>
          <cell r="GX63" t="e">
            <v>#DIV/0!</v>
          </cell>
          <cell r="GY63" t="e">
            <v>#DIV/0!</v>
          </cell>
          <cell r="GZ63" t="e">
            <v>#DIV/0!</v>
          </cell>
        </row>
        <row r="64">
          <cell r="A64">
            <v>3349</v>
          </cell>
          <cell r="B64">
            <v>16</v>
          </cell>
          <cell r="C64" t="str">
            <v>ENOGEX @ LATIMER</v>
          </cell>
          <cell r="D64">
            <v>14860</v>
          </cell>
          <cell r="E64" t="str">
            <v>R</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cell r="BE64">
            <v>0</v>
          </cell>
          <cell r="BF64">
            <v>0</v>
          </cell>
          <cell r="BG64">
            <v>0</v>
          </cell>
          <cell r="BH64">
            <v>0</v>
          </cell>
          <cell r="BI64">
            <v>0</v>
          </cell>
          <cell r="BJ64">
            <v>0</v>
          </cell>
          <cell r="BK64">
            <v>0</v>
          </cell>
          <cell r="BL64">
            <v>0</v>
          </cell>
          <cell r="BM64">
            <v>0</v>
          </cell>
          <cell r="BN64">
            <v>0</v>
          </cell>
          <cell r="BO64">
            <v>0</v>
          </cell>
          <cell r="BP64">
            <v>0</v>
          </cell>
          <cell r="BQ64">
            <v>0</v>
          </cell>
          <cell r="BR64">
            <v>0</v>
          </cell>
          <cell r="BS64">
            <v>0</v>
          </cell>
          <cell r="BT64">
            <v>0</v>
          </cell>
          <cell r="BU64">
            <v>0</v>
          </cell>
          <cell r="BV64">
            <v>0</v>
          </cell>
          <cell r="BW64">
            <v>0</v>
          </cell>
          <cell r="BX64">
            <v>0</v>
          </cell>
          <cell r="BY64">
            <v>0</v>
          </cell>
          <cell r="BZ64">
            <v>0</v>
          </cell>
          <cell r="CA64">
            <v>0</v>
          </cell>
          <cell r="CB64">
            <v>0</v>
          </cell>
          <cell r="CC64">
            <v>0</v>
          </cell>
          <cell r="CD64">
            <v>0</v>
          </cell>
          <cell r="CE64">
            <v>0</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v>0</v>
          </cell>
          <cell r="CY64">
            <v>0</v>
          </cell>
          <cell r="CZ64">
            <v>0</v>
          </cell>
          <cell r="DA64">
            <v>0</v>
          </cell>
          <cell r="DB64">
            <v>0</v>
          </cell>
          <cell r="DC64">
            <v>0</v>
          </cell>
          <cell r="DD64">
            <v>0</v>
          </cell>
          <cell r="DE64">
            <v>0</v>
          </cell>
          <cell r="DF64">
            <v>0</v>
          </cell>
          <cell r="DG64">
            <v>0</v>
          </cell>
          <cell r="DH64">
            <v>0</v>
          </cell>
          <cell r="DI64">
            <v>0</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cell r="EA64">
            <v>0</v>
          </cell>
          <cell r="EB64">
            <v>0</v>
          </cell>
          <cell r="EC64">
            <v>0</v>
          </cell>
          <cell r="ED64">
            <v>0</v>
          </cell>
          <cell r="EE64">
            <v>0</v>
          </cell>
          <cell r="EF64">
            <v>0</v>
          </cell>
          <cell r="EG64">
            <v>0</v>
          </cell>
          <cell r="EH64">
            <v>0</v>
          </cell>
          <cell r="EI64">
            <v>0</v>
          </cell>
          <cell r="EJ64">
            <v>0</v>
          </cell>
          <cell r="EK64">
            <v>0</v>
          </cell>
          <cell r="EL64">
            <v>0</v>
          </cell>
          <cell r="EM64">
            <v>0</v>
          </cell>
          <cell r="EN64">
            <v>0</v>
          </cell>
          <cell r="EO64">
            <v>0</v>
          </cell>
          <cell r="EP64">
            <v>0</v>
          </cell>
          <cell r="EQ64">
            <v>0</v>
          </cell>
          <cell r="ER64">
            <v>0</v>
          </cell>
          <cell r="ES64">
            <v>0</v>
          </cell>
          <cell r="ET64">
            <v>0</v>
          </cell>
          <cell r="EU64">
            <v>0</v>
          </cell>
          <cell r="EV64">
            <v>0</v>
          </cell>
          <cell r="EW64">
            <v>0</v>
          </cell>
          <cell r="EX64">
            <v>0</v>
          </cell>
          <cell r="EY64">
            <v>0</v>
          </cell>
          <cell r="EZ64">
            <v>0</v>
          </cell>
          <cell r="FA64">
            <v>0</v>
          </cell>
          <cell r="FB64">
            <v>0</v>
          </cell>
          <cell r="FC64">
            <v>0</v>
          </cell>
          <cell r="FD64">
            <v>0</v>
          </cell>
          <cell r="FE64">
            <v>0</v>
          </cell>
          <cell r="FF64">
            <v>0</v>
          </cell>
          <cell r="FG64">
            <v>0</v>
          </cell>
          <cell r="FH64">
            <v>0</v>
          </cell>
          <cell r="FI64">
            <v>0</v>
          </cell>
          <cell r="FJ64">
            <v>0</v>
          </cell>
          <cell r="FK64">
            <v>0</v>
          </cell>
          <cell r="FL64">
            <v>0</v>
          </cell>
          <cell r="FM64">
            <v>0</v>
          </cell>
          <cell r="FN64">
            <v>0</v>
          </cell>
          <cell r="FO64">
            <v>0</v>
          </cell>
          <cell r="FP64">
            <v>0</v>
          </cell>
          <cell r="FQ64">
            <v>0</v>
          </cell>
          <cell r="FR64">
            <v>0</v>
          </cell>
          <cell r="FS64">
            <v>0</v>
          </cell>
          <cell r="FT64">
            <v>0</v>
          </cell>
          <cell r="FU64">
            <v>0</v>
          </cell>
          <cell r="FV64">
            <v>0</v>
          </cell>
          <cell r="FW64">
            <v>0</v>
          </cell>
          <cell r="FX64">
            <v>0</v>
          </cell>
          <cell r="FY64">
            <v>0</v>
          </cell>
          <cell r="FZ64">
            <v>0</v>
          </cell>
          <cell r="GA64">
            <v>0</v>
          </cell>
          <cell r="GB64">
            <v>0</v>
          </cell>
          <cell r="GC64">
            <v>0</v>
          </cell>
          <cell r="GD64">
            <v>0</v>
          </cell>
          <cell r="GE64">
            <v>0</v>
          </cell>
          <cell r="GF64">
            <v>0</v>
          </cell>
          <cell r="GG64">
            <v>0</v>
          </cell>
          <cell r="GH64">
            <v>0</v>
          </cell>
          <cell r="GI64">
            <v>0</v>
          </cell>
          <cell r="GJ64">
            <v>0</v>
          </cell>
          <cell r="GK64">
            <v>0</v>
          </cell>
          <cell r="GL64">
            <v>0</v>
          </cell>
          <cell r="GM64">
            <v>0</v>
          </cell>
          <cell r="GN64">
            <v>0</v>
          </cell>
          <cell r="GO64">
            <v>0</v>
          </cell>
          <cell r="GP64">
            <v>0</v>
          </cell>
          <cell r="GQ64">
            <v>0</v>
          </cell>
          <cell r="GR64">
            <v>0</v>
          </cell>
          <cell r="GS64">
            <v>0</v>
          </cell>
          <cell r="GW64">
            <v>3349</v>
          </cell>
          <cell r="GX64" t="e">
            <v>#DIV/0!</v>
          </cell>
          <cell r="GY64" t="e">
            <v>#DIV/0!</v>
          </cell>
          <cell r="GZ64" t="e">
            <v>#DIV/0!</v>
          </cell>
        </row>
        <row r="65">
          <cell r="A65">
            <v>3350</v>
          </cell>
          <cell r="B65">
            <v>16</v>
          </cell>
          <cell r="C65" t="str">
            <v>DUKEENGY @ PITTSBURG</v>
          </cell>
          <cell r="D65">
            <v>34762</v>
          </cell>
          <cell r="E65" t="str">
            <v>R</v>
          </cell>
          <cell r="F65">
            <v>2363</v>
          </cell>
          <cell r="G65">
            <v>2363</v>
          </cell>
          <cell r="H65">
            <v>569</v>
          </cell>
          <cell r="I65">
            <v>2363</v>
          </cell>
          <cell r="J65">
            <v>2363</v>
          </cell>
          <cell r="K65">
            <v>2363</v>
          </cell>
          <cell r="L65">
            <v>4569</v>
          </cell>
          <cell r="M65">
            <v>2363</v>
          </cell>
          <cell r="N65">
            <v>2369</v>
          </cell>
          <cell r="O65">
            <v>569</v>
          </cell>
          <cell r="P65">
            <v>2369</v>
          </cell>
          <cell r="Q65">
            <v>2369</v>
          </cell>
          <cell r="R65">
            <v>2369</v>
          </cell>
          <cell r="S65">
            <v>4569</v>
          </cell>
          <cell r="T65">
            <v>4586</v>
          </cell>
          <cell r="U65">
            <v>4586</v>
          </cell>
          <cell r="V65">
            <v>4586</v>
          </cell>
          <cell r="W65">
            <v>4586</v>
          </cell>
          <cell r="X65">
            <v>4586</v>
          </cell>
          <cell r="Y65">
            <v>4586</v>
          </cell>
          <cell r="Z65">
            <v>4586</v>
          </cell>
          <cell r="AA65">
            <v>4586</v>
          </cell>
          <cell r="AB65">
            <v>4586</v>
          </cell>
          <cell r="AC65">
            <v>4586</v>
          </cell>
          <cell r="AD65">
            <v>4586</v>
          </cell>
          <cell r="AE65">
            <v>4586</v>
          </cell>
          <cell r="AF65">
            <v>4586</v>
          </cell>
          <cell r="AG65">
            <v>4586</v>
          </cell>
          <cell r="AH65">
            <v>4586</v>
          </cell>
          <cell r="AI65">
            <v>4586</v>
          </cell>
          <cell r="AJ65">
            <v>4586</v>
          </cell>
          <cell r="AK65">
            <v>4586</v>
          </cell>
          <cell r="AL65">
            <v>4586</v>
          </cell>
          <cell r="AM65">
            <v>4586</v>
          </cell>
          <cell r="AN65">
            <v>4586</v>
          </cell>
          <cell r="AO65">
            <v>4586</v>
          </cell>
          <cell r="AP65">
            <v>4586</v>
          </cell>
          <cell r="AQ65">
            <v>4586</v>
          </cell>
          <cell r="AR65">
            <v>4586</v>
          </cell>
          <cell r="AS65">
            <v>4586</v>
          </cell>
          <cell r="AT65">
            <v>4586</v>
          </cell>
          <cell r="AU65">
            <v>4586</v>
          </cell>
          <cell r="AV65">
            <v>4586</v>
          </cell>
          <cell r="AW65">
            <v>4586</v>
          </cell>
          <cell r="AX65">
            <v>4586</v>
          </cell>
          <cell r="AY65">
            <v>4575</v>
          </cell>
          <cell r="AZ65">
            <v>4575</v>
          </cell>
          <cell r="BA65">
            <v>4575</v>
          </cell>
          <cell r="BB65">
            <v>4575</v>
          </cell>
          <cell r="BC65">
            <v>4575</v>
          </cell>
          <cell r="BD65">
            <v>4575</v>
          </cell>
          <cell r="BE65">
            <v>4575</v>
          </cell>
          <cell r="BF65">
            <v>4575</v>
          </cell>
          <cell r="BG65">
            <v>4575</v>
          </cell>
          <cell r="BH65">
            <v>4575</v>
          </cell>
          <cell r="BI65">
            <v>4575</v>
          </cell>
          <cell r="BJ65">
            <v>4575</v>
          </cell>
          <cell r="BK65">
            <v>4575</v>
          </cell>
          <cell r="BL65">
            <v>4575</v>
          </cell>
          <cell r="BM65">
            <v>4575</v>
          </cell>
          <cell r="BN65">
            <v>4575</v>
          </cell>
          <cell r="BO65">
            <v>4575</v>
          </cell>
          <cell r="BP65">
            <v>4575</v>
          </cell>
          <cell r="BQ65">
            <v>4575</v>
          </cell>
          <cell r="BR65">
            <v>4575</v>
          </cell>
          <cell r="BS65">
            <v>4575</v>
          </cell>
          <cell r="BT65">
            <v>4575</v>
          </cell>
          <cell r="BU65">
            <v>4575</v>
          </cell>
          <cell r="BV65">
            <v>4575</v>
          </cell>
          <cell r="BW65">
            <v>4575</v>
          </cell>
          <cell r="BX65">
            <v>4575</v>
          </cell>
          <cell r="BY65">
            <v>4575</v>
          </cell>
          <cell r="BZ65">
            <v>4575</v>
          </cell>
          <cell r="CA65">
            <v>4575</v>
          </cell>
          <cell r="CB65">
            <v>4575</v>
          </cell>
          <cell r="CC65">
            <v>596</v>
          </cell>
          <cell r="CD65">
            <v>596</v>
          </cell>
          <cell r="CE65">
            <v>596</v>
          </cell>
          <cell r="CF65">
            <v>596</v>
          </cell>
          <cell r="CG65">
            <v>596</v>
          </cell>
          <cell r="CH65">
            <v>596</v>
          </cell>
          <cell r="CI65">
            <v>596</v>
          </cell>
          <cell r="CJ65">
            <v>596</v>
          </cell>
          <cell r="CK65">
            <v>596</v>
          </cell>
          <cell r="CL65">
            <v>596</v>
          </cell>
          <cell r="CM65">
            <v>596</v>
          </cell>
          <cell r="CN65">
            <v>596</v>
          </cell>
          <cell r="CO65">
            <v>596</v>
          </cell>
          <cell r="CP65">
            <v>596</v>
          </cell>
          <cell r="CQ65">
            <v>596</v>
          </cell>
          <cell r="CR65">
            <v>596</v>
          </cell>
          <cell r="CS65">
            <v>596</v>
          </cell>
          <cell r="CT65">
            <v>596</v>
          </cell>
          <cell r="CU65">
            <v>596</v>
          </cell>
          <cell r="CV65">
            <v>596</v>
          </cell>
          <cell r="CW65">
            <v>596</v>
          </cell>
          <cell r="CX65">
            <v>596</v>
          </cell>
          <cell r="CY65">
            <v>596</v>
          </cell>
          <cell r="CZ65">
            <v>596</v>
          </cell>
          <cell r="DA65">
            <v>596</v>
          </cell>
          <cell r="DB65">
            <v>596</v>
          </cell>
          <cell r="DC65">
            <v>596</v>
          </cell>
          <cell r="DD65">
            <v>596</v>
          </cell>
          <cell r="DE65">
            <v>596</v>
          </cell>
          <cell r="DF65">
            <v>596</v>
          </cell>
          <cell r="DG65">
            <v>596</v>
          </cell>
          <cell r="DH65">
            <v>4540</v>
          </cell>
          <cell r="DI65">
            <v>4540</v>
          </cell>
          <cell r="DJ65">
            <v>4540</v>
          </cell>
          <cell r="DK65">
            <v>4540</v>
          </cell>
          <cell r="DL65">
            <v>4540</v>
          </cell>
          <cell r="DM65">
            <v>4540</v>
          </cell>
          <cell r="DN65">
            <v>4540</v>
          </cell>
          <cell r="DO65">
            <v>4540</v>
          </cell>
          <cell r="DP65">
            <v>4540</v>
          </cell>
          <cell r="DQ65">
            <v>4540</v>
          </cell>
          <cell r="DR65">
            <v>4540</v>
          </cell>
          <cell r="DS65">
            <v>4540</v>
          </cell>
          <cell r="DT65">
            <v>4540</v>
          </cell>
          <cell r="DU65">
            <v>4540</v>
          </cell>
          <cell r="DV65">
            <v>4540</v>
          </cell>
          <cell r="DW65">
            <v>4540</v>
          </cell>
          <cell r="DX65">
            <v>4540</v>
          </cell>
          <cell r="DY65">
            <v>4160</v>
          </cell>
          <cell r="DZ65">
            <v>4540</v>
          </cell>
          <cell r="EA65">
            <v>4540</v>
          </cell>
          <cell r="EB65">
            <v>4540</v>
          </cell>
          <cell r="EC65">
            <v>4540</v>
          </cell>
          <cell r="ED65">
            <v>4540</v>
          </cell>
          <cell r="EE65">
            <v>4540</v>
          </cell>
          <cell r="EF65">
            <v>4540</v>
          </cell>
          <cell r="EG65">
            <v>4540</v>
          </cell>
          <cell r="EH65">
            <v>4540</v>
          </cell>
          <cell r="EI65">
            <v>4540</v>
          </cell>
          <cell r="EJ65">
            <v>3631</v>
          </cell>
          <cell r="EK65">
            <v>3631</v>
          </cell>
          <cell r="EL65">
            <v>631</v>
          </cell>
          <cell r="EM65">
            <v>3631</v>
          </cell>
          <cell r="EN65">
            <v>3631</v>
          </cell>
          <cell r="EO65">
            <v>631</v>
          </cell>
          <cell r="EP65">
            <v>631</v>
          </cell>
          <cell r="EQ65">
            <v>631</v>
          </cell>
          <cell r="ER65">
            <v>631</v>
          </cell>
          <cell r="ES65">
            <v>631</v>
          </cell>
          <cell r="ET65">
            <v>631</v>
          </cell>
          <cell r="EU65">
            <v>631</v>
          </cell>
          <cell r="EV65">
            <v>631</v>
          </cell>
          <cell r="EW65">
            <v>631</v>
          </cell>
          <cell r="EX65">
            <v>631</v>
          </cell>
          <cell r="EY65">
            <v>631</v>
          </cell>
          <cell r="EZ65">
            <v>631</v>
          </cell>
          <cell r="FA65">
            <v>631</v>
          </cell>
          <cell r="FB65">
            <v>631</v>
          </cell>
          <cell r="FC65">
            <v>631</v>
          </cell>
          <cell r="FD65">
            <v>631</v>
          </cell>
          <cell r="FE65">
            <v>631</v>
          </cell>
          <cell r="FF65">
            <v>631</v>
          </cell>
          <cell r="FG65">
            <v>631</v>
          </cell>
          <cell r="FH65">
            <v>631</v>
          </cell>
          <cell r="FI65">
            <v>631</v>
          </cell>
          <cell r="FJ65">
            <v>631</v>
          </cell>
          <cell r="FK65">
            <v>631</v>
          </cell>
          <cell r="FL65">
            <v>631</v>
          </cell>
          <cell r="FM65">
            <v>631</v>
          </cell>
          <cell r="FN65">
            <v>4731</v>
          </cell>
          <cell r="FO65">
            <v>631</v>
          </cell>
          <cell r="FP65">
            <v>631</v>
          </cell>
          <cell r="FQ65">
            <v>631</v>
          </cell>
          <cell r="FR65">
            <v>631</v>
          </cell>
          <cell r="FS65">
            <v>631</v>
          </cell>
          <cell r="FT65">
            <v>631</v>
          </cell>
          <cell r="FU65">
            <v>631</v>
          </cell>
          <cell r="FV65">
            <v>631</v>
          </cell>
          <cell r="FW65">
            <v>4931</v>
          </cell>
          <cell r="FX65">
            <v>4931</v>
          </cell>
          <cell r="FY65">
            <v>4931</v>
          </cell>
          <cell r="FZ65">
            <v>631</v>
          </cell>
          <cell r="GA65">
            <v>4931</v>
          </cell>
          <cell r="GB65">
            <v>4931</v>
          </cell>
          <cell r="GC65">
            <v>4931</v>
          </cell>
          <cell r="GD65">
            <v>4931</v>
          </cell>
          <cell r="GE65">
            <v>4931</v>
          </cell>
          <cell r="GF65">
            <v>4931</v>
          </cell>
          <cell r="GG65">
            <v>4931</v>
          </cell>
          <cell r="GH65">
            <v>631</v>
          </cell>
          <cell r="GI65">
            <v>631</v>
          </cell>
          <cell r="GJ65">
            <v>631</v>
          </cell>
          <cell r="GK65">
            <v>631</v>
          </cell>
          <cell r="GL65">
            <v>631</v>
          </cell>
          <cell r="GM65">
            <v>631</v>
          </cell>
          <cell r="GN65">
            <v>631</v>
          </cell>
          <cell r="GO65">
            <v>4931</v>
          </cell>
          <cell r="GP65">
            <v>4931</v>
          </cell>
          <cell r="GQ65">
            <v>4931</v>
          </cell>
          <cell r="GR65">
            <v>4931</v>
          </cell>
          <cell r="GS65">
            <v>4931</v>
          </cell>
          <cell r="GW65">
            <v>3350</v>
          </cell>
          <cell r="GX65" t="e">
            <v>#DIV/0!</v>
          </cell>
          <cell r="GY65" t="e">
            <v>#DIV/0!</v>
          </cell>
          <cell r="GZ65" t="e">
            <v>#DIV/0!</v>
          </cell>
        </row>
        <row r="66">
          <cell r="A66">
            <v>3352</v>
          </cell>
          <cell r="B66">
            <v>26</v>
          </cell>
          <cell r="C66" t="str">
            <v>VALTRANS @ PANOLA</v>
          </cell>
          <cell r="D66">
            <v>269250</v>
          </cell>
          <cell r="E66" t="str">
            <v>B</v>
          </cell>
          <cell r="F66">
            <v>88308</v>
          </cell>
          <cell r="G66">
            <v>58300</v>
          </cell>
          <cell r="H66">
            <v>65883</v>
          </cell>
          <cell r="I66">
            <v>124698</v>
          </cell>
          <cell r="J66">
            <v>174698</v>
          </cell>
          <cell r="K66">
            <v>173762</v>
          </cell>
          <cell r="L66">
            <v>73706</v>
          </cell>
          <cell r="M66">
            <v>49282</v>
          </cell>
          <cell r="N66">
            <v>39391</v>
          </cell>
          <cell r="O66">
            <v>49760</v>
          </cell>
          <cell r="P66">
            <v>89287</v>
          </cell>
          <cell r="Q66">
            <v>89495</v>
          </cell>
          <cell r="R66">
            <v>91262</v>
          </cell>
          <cell r="S66">
            <v>15307</v>
          </cell>
          <cell r="T66">
            <v>37612</v>
          </cell>
          <cell r="U66">
            <v>34291</v>
          </cell>
          <cell r="V66">
            <v>125387</v>
          </cell>
          <cell r="W66">
            <v>125387</v>
          </cell>
          <cell r="X66">
            <v>125387</v>
          </cell>
          <cell r="Y66">
            <v>125387</v>
          </cell>
          <cell r="Z66">
            <v>70291</v>
          </cell>
          <cell r="AA66">
            <v>109213</v>
          </cell>
          <cell r="AB66">
            <v>112314</v>
          </cell>
          <cell r="AC66">
            <v>54291</v>
          </cell>
          <cell r="AD66">
            <v>59291</v>
          </cell>
          <cell r="AE66">
            <v>59291</v>
          </cell>
          <cell r="AF66">
            <v>59291</v>
          </cell>
          <cell r="AG66">
            <v>34291</v>
          </cell>
          <cell r="AH66">
            <v>29291</v>
          </cell>
          <cell r="AI66">
            <v>29291</v>
          </cell>
          <cell r="AJ66">
            <v>19291</v>
          </cell>
          <cell r="AK66">
            <v>101791</v>
          </cell>
          <cell r="AL66">
            <v>89063</v>
          </cell>
          <cell r="AM66">
            <v>90063</v>
          </cell>
          <cell r="AN66">
            <v>38995</v>
          </cell>
          <cell r="AO66">
            <v>91719</v>
          </cell>
          <cell r="AP66">
            <v>33001</v>
          </cell>
          <cell r="AQ66">
            <v>87538</v>
          </cell>
          <cell r="AR66">
            <v>104791</v>
          </cell>
          <cell r="AS66">
            <v>104791</v>
          </cell>
          <cell r="AT66">
            <v>104791</v>
          </cell>
          <cell r="AU66">
            <v>89291</v>
          </cell>
          <cell r="AV66">
            <v>29291</v>
          </cell>
          <cell r="AW66">
            <v>55429</v>
          </cell>
          <cell r="AX66">
            <v>96431</v>
          </cell>
          <cell r="AY66">
            <v>111148</v>
          </cell>
          <cell r="AZ66">
            <v>99268</v>
          </cell>
          <cell r="BA66">
            <v>99268</v>
          </cell>
          <cell r="BB66">
            <v>136768</v>
          </cell>
          <cell r="BC66">
            <v>177698</v>
          </cell>
          <cell r="BD66">
            <v>117698</v>
          </cell>
          <cell r="BE66">
            <v>58898</v>
          </cell>
          <cell r="BF66">
            <v>56698</v>
          </cell>
          <cell r="BG66">
            <v>56698</v>
          </cell>
          <cell r="BH66">
            <v>56698</v>
          </cell>
          <cell r="BI66">
            <v>74698</v>
          </cell>
          <cell r="BJ66">
            <v>78298</v>
          </cell>
          <cell r="BK66">
            <v>95698</v>
          </cell>
          <cell r="BL66">
            <v>91698</v>
          </cell>
          <cell r="BM66">
            <v>57698</v>
          </cell>
          <cell r="BN66">
            <v>57698</v>
          </cell>
          <cell r="BO66">
            <v>57698</v>
          </cell>
          <cell r="BP66">
            <v>57698</v>
          </cell>
          <cell r="BQ66">
            <v>66423</v>
          </cell>
          <cell r="BR66">
            <v>56745</v>
          </cell>
          <cell r="BS66">
            <v>101698</v>
          </cell>
          <cell r="BT66">
            <v>85698</v>
          </cell>
          <cell r="BU66">
            <v>85698</v>
          </cell>
          <cell r="BV66">
            <v>85698</v>
          </cell>
          <cell r="BW66">
            <v>85698</v>
          </cell>
          <cell r="BX66">
            <v>42220</v>
          </cell>
          <cell r="BY66">
            <v>35245</v>
          </cell>
          <cell r="BZ66">
            <v>58698</v>
          </cell>
          <cell r="CA66">
            <v>172198</v>
          </cell>
          <cell r="CB66">
            <v>172198</v>
          </cell>
          <cell r="CC66">
            <v>36534</v>
          </cell>
          <cell r="CD66">
            <v>33534</v>
          </cell>
          <cell r="CE66">
            <v>33534</v>
          </cell>
          <cell r="CF66">
            <v>32832</v>
          </cell>
          <cell r="CG66">
            <v>48534</v>
          </cell>
          <cell r="CH66">
            <v>97534</v>
          </cell>
          <cell r="CI66">
            <v>98574</v>
          </cell>
          <cell r="CJ66">
            <v>98574</v>
          </cell>
          <cell r="CK66">
            <v>170024</v>
          </cell>
          <cell r="CL66">
            <v>104877</v>
          </cell>
          <cell r="CM66">
            <v>105574</v>
          </cell>
          <cell r="CN66">
            <v>60574</v>
          </cell>
          <cell r="CO66">
            <v>65574</v>
          </cell>
          <cell r="CP66">
            <v>65574</v>
          </cell>
          <cell r="CQ66">
            <v>65574</v>
          </cell>
          <cell r="CR66">
            <v>254574</v>
          </cell>
          <cell r="CS66">
            <v>259323</v>
          </cell>
          <cell r="CT66">
            <v>186034</v>
          </cell>
          <cell r="CU66">
            <v>228134</v>
          </cell>
          <cell r="CV66">
            <v>232034</v>
          </cell>
          <cell r="CW66">
            <v>232034</v>
          </cell>
          <cell r="CX66">
            <v>232034</v>
          </cell>
          <cell r="CY66">
            <v>223651</v>
          </cell>
          <cell r="CZ66">
            <v>128151</v>
          </cell>
          <cell r="DA66">
            <v>161666</v>
          </cell>
          <cell r="DB66">
            <v>154831</v>
          </cell>
          <cell r="DC66">
            <v>77598</v>
          </cell>
          <cell r="DD66">
            <v>77598</v>
          </cell>
          <cell r="DE66">
            <v>77598</v>
          </cell>
          <cell r="DF66">
            <v>43534</v>
          </cell>
          <cell r="DG66">
            <v>46070</v>
          </cell>
          <cell r="DH66">
            <v>107716</v>
          </cell>
          <cell r="DI66">
            <v>92943</v>
          </cell>
          <cell r="DJ66">
            <v>135443</v>
          </cell>
          <cell r="DK66">
            <v>135443</v>
          </cell>
          <cell r="DL66">
            <v>134843</v>
          </cell>
          <cell r="DM66">
            <v>75773</v>
          </cell>
          <cell r="DN66">
            <v>54326</v>
          </cell>
          <cell r="DO66">
            <v>78223</v>
          </cell>
          <cell r="DP66">
            <v>92969</v>
          </cell>
          <cell r="DQ66">
            <v>92969</v>
          </cell>
          <cell r="DR66">
            <v>92969</v>
          </cell>
          <cell r="DS66">
            <v>92969</v>
          </cell>
          <cell r="DT66">
            <v>93469</v>
          </cell>
          <cell r="DU66">
            <v>152225</v>
          </cell>
          <cell r="DV66">
            <v>125294</v>
          </cell>
          <cell r="DW66">
            <v>93668</v>
          </cell>
          <cell r="DX66">
            <v>80294</v>
          </cell>
          <cell r="DY66">
            <v>80294</v>
          </cell>
          <cell r="DZ66">
            <v>80294</v>
          </cell>
          <cell r="EA66">
            <v>114609</v>
          </cell>
          <cell r="EB66">
            <v>89535</v>
          </cell>
          <cell r="EC66">
            <v>84696</v>
          </cell>
          <cell r="ED66">
            <v>78396</v>
          </cell>
          <cell r="EE66">
            <v>93204</v>
          </cell>
          <cell r="EF66">
            <v>93204</v>
          </cell>
          <cell r="EG66">
            <v>93204</v>
          </cell>
          <cell r="EH66">
            <v>60947</v>
          </cell>
          <cell r="EI66">
            <v>114947</v>
          </cell>
          <cell r="EJ66">
            <v>107462</v>
          </cell>
          <cell r="EK66">
            <v>95494</v>
          </cell>
          <cell r="EL66">
            <v>116548</v>
          </cell>
          <cell r="EM66">
            <v>117587</v>
          </cell>
          <cell r="EN66">
            <v>116548</v>
          </cell>
          <cell r="EO66">
            <v>71752</v>
          </cell>
          <cell r="EP66">
            <v>78233</v>
          </cell>
          <cell r="EQ66">
            <v>85518</v>
          </cell>
          <cell r="ER66">
            <v>73520</v>
          </cell>
          <cell r="ES66">
            <v>60753</v>
          </cell>
          <cell r="ET66">
            <v>62000</v>
          </cell>
          <cell r="EU66">
            <v>62104</v>
          </cell>
          <cell r="EV66">
            <v>95736</v>
          </cell>
          <cell r="EW66">
            <v>93354</v>
          </cell>
          <cell r="EX66">
            <v>98404</v>
          </cell>
          <cell r="EY66">
            <v>102934</v>
          </cell>
          <cell r="EZ66">
            <v>99816</v>
          </cell>
          <cell r="FA66">
            <v>105741</v>
          </cell>
          <cell r="FB66">
            <v>107612</v>
          </cell>
          <cell r="FC66">
            <v>135989</v>
          </cell>
          <cell r="FD66">
            <v>153120</v>
          </cell>
          <cell r="FE66">
            <v>131845</v>
          </cell>
          <cell r="FF66">
            <v>123104</v>
          </cell>
          <cell r="FG66">
            <v>120989</v>
          </cell>
          <cell r="FH66">
            <v>110781</v>
          </cell>
          <cell r="FI66">
            <v>111820</v>
          </cell>
          <cell r="FJ66">
            <v>35028</v>
          </cell>
          <cell r="FK66">
            <v>43471</v>
          </cell>
          <cell r="FL66">
            <v>57820</v>
          </cell>
          <cell r="FM66">
            <v>106601</v>
          </cell>
          <cell r="FN66">
            <v>106601</v>
          </cell>
          <cell r="FO66">
            <v>100710</v>
          </cell>
          <cell r="FP66">
            <v>100710</v>
          </cell>
          <cell r="FQ66">
            <v>66902</v>
          </cell>
          <cell r="FR66">
            <v>55869</v>
          </cell>
          <cell r="FS66">
            <v>109614</v>
          </cell>
          <cell r="FT66">
            <v>112768</v>
          </cell>
          <cell r="FU66">
            <v>112768</v>
          </cell>
          <cell r="FV66">
            <v>112768</v>
          </cell>
          <cell r="FW66">
            <v>107266</v>
          </cell>
          <cell r="FX66">
            <v>107266</v>
          </cell>
          <cell r="FY66">
            <v>127366</v>
          </cell>
          <cell r="FZ66">
            <v>132470</v>
          </cell>
          <cell r="GA66">
            <v>166274</v>
          </cell>
          <cell r="GB66">
            <v>188785</v>
          </cell>
          <cell r="GC66">
            <v>188785</v>
          </cell>
          <cell r="GD66">
            <v>188785</v>
          </cell>
          <cell r="GE66">
            <v>148302</v>
          </cell>
          <cell r="GF66">
            <v>93406</v>
          </cell>
          <cell r="GG66">
            <v>88406</v>
          </cell>
          <cell r="GH66">
            <v>119771</v>
          </cell>
          <cell r="GI66">
            <v>159059</v>
          </cell>
          <cell r="GJ66">
            <v>198955</v>
          </cell>
          <cell r="GK66">
            <v>197916</v>
          </cell>
          <cell r="GL66">
            <v>147555</v>
          </cell>
          <cell r="GM66">
            <v>126066</v>
          </cell>
          <cell r="GN66">
            <v>91170</v>
          </cell>
          <cell r="GO66">
            <v>93170</v>
          </cell>
          <cell r="GP66">
            <v>87355</v>
          </cell>
          <cell r="GQ66">
            <v>87459</v>
          </cell>
          <cell r="GR66">
            <v>86315</v>
          </cell>
          <cell r="GS66">
            <v>72111</v>
          </cell>
          <cell r="GW66">
            <v>3352</v>
          </cell>
          <cell r="GX66" t="e">
            <v>#DIV/0!</v>
          </cell>
          <cell r="GY66" t="e">
            <v>#DIV/0!</v>
          </cell>
          <cell r="GZ66" t="e">
            <v>#DIV/0!</v>
          </cell>
        </row>
        <row r="67">
          <cell r="A67">
            <v>3353</v>
          </cell>
          <cell r="B67">
            <v>23</v>
          </cell>
          <cell r="C67" t="str">
            <v>CHAKTRAN @ CAMERON</v>
          </cell>
          <cell r="D67">
            <v>77301</v>
          </cell>
          <cell r="E67" t="str">
            <v>B</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cell r="AU67">
            <v>0</v>
          </cell>
          <cell r="AV67">
            <v>0</v>
          </cell>
          <cell r="AW67">
            <v>0</v>
          </cell>
          <cell r="AX67">
            <v>0</v>
          </cell>
          <cell r="AY67">
            <v>0</v>
          </cell>
          <cell r="AZ67">
            <v>0</v>
          </cell>
          <cell r="BA67">
            <v>0</v>
          </cell>
          <cell r="BB67">
            <v>0</v>
          </cell>
          <cell r="BC67">
            <v>0</v>
          </cell>
          <cell r="BD67">
            <v>0</v>
          </cell>
          <cell r="BE67">
            <v>0</v>
          </cell>
          <cell r="BF67">
            <v>0</v>
          </cell>
          <cell r="BG67">
            <v>0</v>
          </cell>
          <cell r="BH67">
            <v>0</v>
          </cell>
          <cell r="BI67">
            <v>0</v>
          </cell>
          <cell r="BJ67">
            <v>0</v>
          </cell>
          <cell r="BK67">
            <v>0</v>
          </cell>
          <cell r="BL67">
            <v>0</v>
          </cell>
          <cell r="BM67">
            <v>0</v>
          </cell>
          <cell r="BN67">
            <v>0</v>
          </cell>
          <cell r="BO67">
            <v>0</v>
          </cell>
          <cell r="BP67">
            <v>0</v>
          </cell>
          <cell r="BQ67">
            <v>0</v>
          </cell>
          <cell r="BR67">
            <v>0</v>
          </cell>
          <cell r="BS67">
            <v>0</v>
          </cell>
          <cell r="BT67">
            <v>0</v>
          </cell>
          <cell r="BU67">
            <v>0</v>
          </cell>
          <cell r="BV67">
            <v>0</v>
          </cell>
          <cell r="BW67">
            <v>0</v>
          </cell>
          <cell r="BX67">
            <v>0</v>
          </cell>
          <cell r="BY67">
            <v>0</v>
          </cell>
          <cell r="BZ67">
            <v>0</v>
          </cell>
          <cell r="CA67">
            <v>0</v>
          </cell>
          <cell r="CB67">
            <v>0</v>
          </cell>
          <cell r="CC67">
            <v>0</v>
          </cell>
          <cell r="CD67">
            <v>0</v>
          </cell>
          <cell r="CE67">
            <v>0</v>
          </cell>
          <cell r="CF67">
            <v>0</v>
          </cell>
          <cell r="CG67">
            <v>0</v>
          </cell>
          <cell r="CH67">
            <v>0</v>
          </cell>
          <cell r="CI67">
            <v>0</v>
          </cell>
          <cell r="CJ67">
            <v>0</v>
          </cell>
          <cell r="CK67">
            <v>0</v>
          </cell>
          <cell r="CL67">
            <v>0</v>
          </cell>
          <cell r="CM67">
            <v>0</v>
          </cell>
          <cell r="CN67">
            <v>0</v>
          </cell>
          <cell r="CO67">
            <v>0</v>
          </cell>
          <cell r="CP67">
            <v>0</v>
          </cell>
          <cell r="CQ67">
            <v>0</v>
          </cell>
          <cell r="CR67">
            <v>0</v>
          </cell>
          <cell r="CS67">
            <v>0</v>
          </cell>
          <cell r="CT67">
            <v>0</v>
          </cell>
          <cell r="CU67">
            <v>0</v>
          </cell>
          <cell r="CV67">
            <v>0</v>
          </cell>
          <cell r="CW67">
            <v>0</v>
          </cell>
          <cell r="CX67">
            <v>0</v>
          </cell>
          <cell r="CY67">
            <v>0</v>
          </cell>
          <cell r="CZ67">
            <v>0</v>
          </cell>
          <cell r="DA67">
            <v>0</v>
          </cell>
          <cell r="DB67">
            <v>0</v>
          </cell>
          <cell r="DC67">
            <v>0</v>
          </cell>
          <cell r="DD67">
            <v>0</v>
          </cell>
          <cell r="DE67">
            <v>0</v>
          </cell>
          <cell r="DF67">
            <v>0</v>
          </cell>
          <cell r="DG67">
            <v>0</v>
          </cell>
          <cell r="DH67">
            <v>0</v>
          </cell>
          <cell r="DI67">
            <v>0</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cell r="EA67">
            <v>0</v>
          </cell>
          <cell r="EB67">
            <v>0</v>
          </cell>
          <cell r="EC67">
            <v>0</v>
          </cell>
          <cell r="ED67">
            <v>0</v>
          </cell>
          <cell r="EE67">
            <v>0</v>
          </cell>
          <cell r="EF67">
            <v>0</v>
          </cell>
          <cell r="EG67">
            <v>0</v>
          </cell>
          <cell r="EH67">
            <v>0</v>
          </cell>
          <cell r="EI67">
            <v>0</v>
          </cell>
          <cell r="EJ67">
            <v>0</v>
          </cell>
          <cell r="EK67">
            <v>0</v>
          </cell>
          <cell r="EL67">
            <v>0</v>
          </cell>
          <cell r="EM67">
            <v>0</v>
          </cell>
          <cell r="EN67">
            <v>0</v>
          </cell>
          <cell r="EO67">
            <v>0</v>
          </cell>
          <cell r="EP67">
            <v>0</v>
          </cell>
          <cell r="EQ67">
            <v>0</v>
          </cell>
          <cell r="ER67">
            <v>0</v>
          </cell>
          <cell r="ES67">
            <v>0</v>
          </cell>
          <cell r="ET67">
            <v>0</v>
          </cell>
          <cell r="EU67">
            <v>0</v>
          </cell>
          <cell r="EV67">
            <v>0</v>
          </cell>
          <cell r="EW67">
            <v>0</v>
          </cell>
          <cell r="EX67">
            <v>0</v>
          </cell>
          <cell r="EY67">
            <v>0</v>
          </cell>
          <cell r="EZ67">
            <v>0</v>
          </cell>
          <cell r="FA67">
            <v>0</v>
          </cell>
          <cell r="FB67">
            <v>0</v>
          </cell>
          <cell r="FC67">
            <v>0</v>
          </cell>
          <cell r="FD67">
            <v>0</v>
          </cell>
          <cell r="FE67">
            <v>0</v>
          </cell>
          <cell r="FF67">
            <v>0</v>
          </cell>
          <cell r="FG67">
            <v>0</v>
          </cell>
          <cell r="FH67">
            <v>0</v>
          </cell>
          <cell r="FI67">
            <v>0</v>
          </cell>
          <cell r="FJ67">
            <v>0</v>
          </cell>
          <cell r="FK67">
            <v>0</v>
          </cell>
          <cell r="FL67">
            <v>0</v>
          </cell>
          <cell r="FM67">
            <v>0</v>
          </cell>
          <cell r="FN67">
            <v>0</v>
          </cell>
          <cell r="FO67">
            <v>0</v>
          </cell>
          <cell r="FP67">
            <v>0</v>
          </cell>
          <cell r="FQ67">
            <v>0</v>
          </cell>
          <cell r="FR67">
            <v>0</v>
          </cell>
          <cell r="FS67">
            <v>0</v>
          </cell>
          <cell r="FT67">
            <v>0</v>
          </cell>
          <cell r="FU67">
            <v>0</v>
          </cell>
          <cell r="FV67">
            <v>0</v>
          </cell>
          <cell r="FW67">
            <v>0</v>
          </cell>
          <cell r="FX67">
            <v>0</v>
          </cell>
          <cell r="FY67">
            <v>0</v>
          </cell>
          <cell r="FZ67">
            <v>0</v>
          </cell>
          <cell r="GA67">
            <v>0</v>
          </cell>
          <cell r="GB67">
            <v>0</v>
          </cell>
          <cell r="GC67">
            <v>0</v>
          </cell>
          <cell r="GD67">
            <v>0</v>
          </cell>
          <cell r="GE67">
            <v>0</v>
          </cell>
          <cell r="GF67">
            <v>0</v>
          </cell>
          <cell r="GG67">
            <v>0</v>
          </cell>
          <cell r="GH67">
            <v>0</v>
          </cell>
          <cell r="GI67">
            <v>0</v>
          </cell>
          <cell r="GJ67">
            <v>0</v>
          </cell>
          <cell r="GK67">
            <v>0</v>
          </cell>
          <cell r="GL67">
            <v>0</v>
          </cell>
          <cell r="GM67">
            <v>0</v>
          </cell>
          <cell r="GN67">
            <v>0</v>
          </cell>
          <cell r="GO67">
            <v>0</v>
          </cell>
          <cell r="GP67">
            <v>0</v>
          </cell>
          <cell r="GQ67">
            <v>0</v>
          </cell>
          <cell r="GR67">
            <v>0</v>
          </cell>
          <cell r="GS67">
            <v>0</v>
          </cell>
          <cell r="GW67">
            <v>3353</v>
          </cell>
          <cell r="GX67" t="e">
            <v>#DIV/0!</v>
          </cell>
          <cell r="GY67" t="e">
            <v>#DIV/0!</v>
          </cell>
          <cell r="GZ67" t="e">
            <v>#DIV/0!</v>
          </cell>
        </row>
        <row r="68">
          <cell r="A68">
            <v>3414</v>
          </cell>
          <cell r="B68">
            <v>3</v>
          </cell>
          <cell r="C68" t="str">
            <v>SANGUINE @ CUSTER</v>
          </cell>
          <cell r="D68">
            <v>8226</v>
          </cell>
          <cell r="E68" t="str">
            <v>R</v>
          </cell>
          <cell r="F68">
            <v>175</v>
          </cell>
          <cell r="G68">
            <v>175</v>
          </cell>
          <cell r="H68">
            <v>175</v>
          </cell>
          <cell r="I68">
            <v>175</v>
          </cell>
          <cell r="J68">
            <v>175</v>
          </cell>
          <cell r="K68">
            <v>175</v>
          </cell>
          <cell r="L68">
            <v>175</v>
          </cell>
          <cell r="M68">
            <v>175</v>
          </cell>
          <cell r="N68">
            <v>175</v>
          </cell>
          <cell r="O68">
            <v>175</v>
          </cell>
          <cell r="P68">
            <v>175</v>
          </cell>
          <cell r="Q68">
            <v>175</v>
          </cell>
          <cell r="R68">
            <v>175</v>
          </cell>
          <cell r="S68">
            <v>175</v>
          </cell>
          <cell r="T68">
            <v>175</v>
          </cell>
          <cell r="U68">
            <v>175</v>
          </cell>
          <cell r="V68">
            <v>175</v>
          </cell>
          <cell r="W68">
            <v>175</v>
          </cell>
          <cell r="X68">
            <v>175</v>
          </cell>
          <cell r="Y68">
            <v>175</v>
          </cell>
          <cell r="Z68">
            <v>175</v>
          </cell>
          <cell r="AA68">
            <v>175</v>
          </cell>
          <cell r="AB68">
            <v>175</v>
          </cell>
          <cell r="AC68">
            <v>175</v>
          </cell>
          <cell r="AD68">
            <v>175</v>
          </cell>
          <cell r="AE68">
            <v>175</v>
          </cell>
          <cell r="AF68">
            <v>175</v>
          </cell>
          <cell r="AG68">
            <v>175</v>
          </cell>
          <cell r="AH68">
            <v>175</v>
          </cell>
          <cell r="AI68">
            <v>175</v>
          </cell>
          <cell r="AJ68">
            <v>175</v>
          </cell>
          <cell r="AK68">
            <v>175</v>
          </cell>
          <cell r="AL68">
            <v>175</v>
          </cell>
          <cell r="AM68">
            <v>175</v>
          </cell>
          <cell r="AN68">
            <v>175</v>
          </cell>
          <cell r="AO68">
            <v>175</v>
          </cell>
          <cell r="AP68">
            <v>175</v>
          </cell>
          <cell r="AQ68">
            <v>175</v>
          </cell>
          <cell r="AR68">
            <v>175</v>
          </cell>
          <cell r="AS68">
            <v>175</v>
          </cell>
          <cell r="AT68">
            <v>175</v>
          </cell>
          <cell r="AU68">
            <v>175</v>
          </cell>
          <cell r="AV68">
            <v>175</v>
          </cell>
          <cell r="AW68">
            <v>175</v>
          </cell>
          <cell r="AX68">
            <v>175</v>
          </cell>
          <cell r="AY68">
            <v>175</v>
          </cell>
          <cell r="AZ68">
            <v>175</v>
          </cell>
          <cell r="BA68">
            <v>175</v>
          </cell>
          <cell r="BB68">
            <v>175</v>
          </cell>
          <cell r="BC68">
            <v>175</v>
          </cell>
          <cell r="BD68">
            <v>175</v>
          </cell>
          <cell r="BE68">
            <v>175</v>
          </cell>
          <cell r="BF68">
            <v>3</v>
          </cell>
          <cell r="BG68">
            <v>3</v>
          </cell>
          <cell r="BH68">
            <v>3</v>
          </cell>
          <cell r="BI68">
            <v>3</v>
          </cell>
          <cell r="BJ68">
            <v>3</v>
          </cell>
          <cell r="BK68">
            <v>3</v>
          </cell>
          <cell r="BL68">
            <v>3</v>
          </cell>
          <cell r="BM68">
            <v>175</v>
          </cell>
          <cell r="BN68">
            <v>175</v>
          </cell>
          <cell r="BO68">
            <v>175</v>
          </cell>
          <cell r="BP68">
            <v>175</v>
          </cell>
          <cell r="BQ68">
            <v>175</v>
          </cell>
          <cell r="BR68">
            <v>175</v>
          </cell>
          <cell r="BS68">
            <v>175</v>
          </cell>
          <cell r="BT68">
            <v>175</v>
          </cell>
          <cell r="BU68">
            <v>175</v>
          </cell>
          <cell r="BV68">
            <v>175</v>
          </cell>
          <cell r="BW68">
            <v>175</v>
          </cell>
          <cell r="BX68">
            <v>175</v>
          </cell>
          <cell r="BY68">
            <v>175</v>
          </cell>
          <cell r="BZ68">
            <v>175</v>
          </cell>
          <cell r="CA68">
            <v>175</v>
          </cell>
          <cell r="CB68">
            <v>175</v>
          </cell>
          <cell r="CC68">
            <v>175</v>
          </cell>
          <cell r="CD68">
            <v>175</v>
          </cell>
          <cell r="CE68">
            <v>175</v>
          </cell>
          <cell r="CF68">
            <v>175</v>
          </cell>
          <cell r="CG68">
            <v>175</v>
          </cell>
          <cell r="CH68">
            <v>175</v>
          </cell>
          <cell r="CI68">
            <v>175</v>
          </cell>
          <cell r="CJ68">
            <v>175</v>
          </cell>
          <cell r="CK68">
            <v>175</v>
          </cell>
          <cell r="CL68">
            <v>175</v>
          </cell>
          <cell r="CM68">
            <v>175</v>
          </cell>
          <cell r="CN68">
            <v>175</v>
          </cell>
          <cell r="CO68">
            <v>175</v>
          </cell>
          <cell r="CP68">
            <v>175</v>
          </cell>
          <cell r="CQ68">
            <v>175</v>
          </cell>
          <cell r="CR68">
            <v>175</v>
          </cell>
          <cell r="CS68">
            <v>175</v>
          </cell>
          <cell r="CT68">
            <v>175</v>
          </cell>
          <cell r="CU68">
            <v>175</v>
          </cell>
          <cell r="CV68">
            <v>175</v>
          </cell>
          <cell r="CW68">
            <v>175</v>
          </cell>
          <cell r="CX68">
            <v>175</v>
          </cell>
          <cell r="CY68">
            <v>175</v>
          </cell>
          <cell r="CZ68">
            <v>175</v>
          </cell>
          <cell r="DA68">
            <v>175</v>
          </cell>
          <cell r="DB68">
            <v>175</v>
          </cell>
          <cell r="DC68">
            <v>175</v>
          </cell>
          <cell r="DD68">
            <v>175</v>
          </cell>
          <cell r="DE68">
            <v>175</v>
          </cell>
          <cell r="DF68">
            <v>175</v>
          </cell>
          <cell r="DG68">
            <v>175</v>
          </cell>
          <cell r="DH68">
            <v>175</v>
          </cell>
          <cell r="DI68">
            <v>175</v>
          </cell>
          <cell r="DJ68">
            <v>175</v>
          </cell>
          <cell r="DK68">
            <v>175</v>
          </cell>
          <cell r="DL68">
            <v>175</v>
          </cell>
          <cell r="DM68">
            <v>175</v>
          </cell>
          <cell r="DN68">
            <v>175</v>
          </cell>
          <cell r="DO68">
            <v>175</v>
          </cell>
          <cell r="DP68">
            <v>175</v>
          </cell>
          <cell r="DQ68">
            <v>175</v>
          </cell>
          <cell r="DR68">
            <v>175</v>
          </cell>
          <cell r="DS68">
            <v>175</v>
          </cell>
          <cell r="DT68">
            <v>175</v>
          </cell>
          <cell r="DU68">
            <v>175</v>
          </cell>
          <cell r="DV68">
            <v>175</v>
          </cell>
          <cell r="DW68">
            <v>175</v>
          </cell>
          <cell r="DX68">
            <v>175</v>
          </cell>
          <cell r="DY68">
            <v>175</v>
          </cell>
          <cell r="DZ68">
            <v>175</v>
          </cell>
          <cell r="EA68">
            <v>175</v>
          </cell>
          <cell r="EB68">
            <v>175</v>
          </cell>
          <cell r="EC68">
            <v>175</v>
          </cell>
          <cell r="ED68">
            <v>175</v>
          </cell>
          <cell r="EE68">
            <v>175</v>
          </cell>
          <cell r="EF68">
            <v>175</v>
          </cell>
          <cell r="EG68">
            <v>175</v>
          </cell>
          <cell r="EH68">
            <v>175</v>
          </cell>
          <cell r="EI68">
            <v>175</v>
          </cell>
          <cell r="EJ68">
            <v>175</v>
          </cell>
          <cell r="EK68">
            <v>175</v>
          </cell>
          <cell r="EL68">
            <v>175</v>
          </cell>
          <cell r="EM68">
            <v>175</v>
          </cell>
          <cell r="EN68">
            <v>175</v>
          </cell>
          <cell r="EO68">
            <v>175</v>
          </cell>
          <cell r="EP68">
            <v>175</v>
          </cell>
          <cell r="EQ68">
            <v>175</v>
          </cell>
          <cell r="ER68">
            <v>175</v>
          </cell>
          <cell r="ES68">
            <v>175</v>
          </cell>
          <cell r="ET68">
            <v>175</v>
          </cell>
          <cell r="EU68">
            <v>175</v>
          </cell>
          <cell r="EV68">
            <v>175</v>
          </cell>
          <cell r="EW68">
            <v>175</v>
          </cell>
          <cell r="EX68">
            <v>175</v>
          </cell>
          <cell r="EY68">
            <v>175</v>
          </cell>
          <cell r="EZ68">
            <v>175</v>
          </cell>
          <cell r="FA68">
            <v>175</v>
          </cell>
          <cell r="FB68">
            <v>175</v>
          </cell>
          <cell r="FC68">
            <v>175</v>
          </cell>
          <cell r="FD68">
            <v>175</v>
          </cell>
          <cell r="FE68">
            <v>175</v>
          </cell>
          <cell r="FF68">
            <v>175</v>
          </cell>
          <cell r="FG68">
            <v>175</v>
          </cell>
          <cell r="FH68">
            <v>175</v>
          </cell>
          <cell r="FI68">
            <v>175</v>
          </cell>
          <cell r="FJ68">
            <v>175</v>
          </cell>
          <cell r="FK68">
            <v>175</v>
          </cell>
          <cell r="FL68">
            <v>175</v>
          </cell>
          <cell r="FM68">
            <v>175</v>
          </cell>
          <cell r="FN68">
            <v>175</v>
          </cell>
          <cell r="FO68">
            <v>175</v>
          </cell>
          <cell r="FP68">
            <v>175</v>
          </cell>
          <cell r="FQ68">
            <v>175</v>
          </cell>
          <cell r="FR68">
            <v>175</v>
          </cell>
          <cell r="FS68">
            <v>175</v>
          </cell>
          <cell r="FT68">
            <v>175</v>
          </cell>
          <cell r="FU68">
            <v>175</v>
          </cell>
          <cell r="FV68">
            <v>175</v>
          </cell>
          <cell r="FW68">
            <v>175</v>
          </cell>
          <cell r="FX68">
            <v>175</v>
          </cell>
          <cell r="FY68">
            <v>175</v>
          </cell>
          <cell r="FZ68">
            <v>175</v>
          </cell>
          <cell r="GA68">
            <v>175</v>
          </cell>
          <cell r="GB68">
            <v>175</v>
          </cell>
          <cell r="GC68">
            <v>175</v>
          </cell>
          <cell r="GD68">
            <v>175</v>
          </cell>
          <cell r="GE68">
            <v>175</v>
          </cell>
          <cell r="GF68">
            <v>175</v>
          </cell>
          <cell r="GG68">
            <v>175</v>
          </cell>
          <cell r="GH68">
            <v>175</v>
          </cell>
          <cell r="GI68">
            <v>175</v>
          </cell>
          <cell r="GJ68">
            <v>175</v>
          </cell>
          <cell r="GK68">
            <v>175</v>
          </cell>
          <cell r="GL68">
            <v>175</v>
          </cell>
          <cell r="GM68">
            <v>175</v>
          </cell>
          <cell r="GN68">
            <v>175</v>
          </cell>
          <cell r="GO68">
            <v>175</v>
          </cell>
          <cell r="GP68">
            <v>175</v>
          </cell>
          <cell r="GQ68">
            <v>175</v>
          </cell>
          <cell r="GR68">
            <v>175</v>
          </cell>
          <cell r="GS68">
            <v>175</v>
          </cell>
          <cell r="GW68">
            <v>3414</v>
          </cell>
          <cell r="GX68" t="e">
            <v>#DIV/0!</v>
          </cell>
          <cell r="GY68" t="e">
            <v>#DIV/0!</v>
          </cell>
          <cell r="GZ68" t="e">
            <v>#DIV/0!</v>
          </cell>
        </row>
        <row r="69">
          <cell r="A69">
            <v>3592</v>
          </cell>
          <cell r="B69">
            <v>24</v>
          </cell>
          <cell r="C69" t="str">
            <v>HENRY HUB</v>
          </cell>
          <cell r="D69">
            <v>580000</v>
          </cell>
          <cell r="E69" t="str">
            <v>D</v>
          </cell>
          <cell r="F69">
            <v>35593</v>
          </cell>
          <cell r="G69">
            <v>593</v>
          </cell>
          <cell r="H69">
            <v>12316</v>
          </cell>
          <cell r="I69">
            <v>59119</v>
          </cell>
          <cell r="J69">
            <v>59119</v>
          </cell>
          <cell r="K69">
            <v>59119</v>
          </cell>
          <cell r="L69">
            <v>5593</v>
          </cell>
          <cell r="M69">
            <v>5480</v>
          </cell>
          <cell r="N69">
            <v>593</v>
          </cell>
          <cell r="O69">
            <v>10593</v>
          </cell>
          <cell r="P69">
            <v>15593</v>
          </cell>
          <cell r="Q69">
            <v>15593</v>
          </cell>
          <cell r="R69">
            <v>15593</v>
          </cell>
          <cell r="S69">
            <v>42571</v>
          </cell>
          <cell r="T69">
            <v>495</v>
          </cell>
          <cell r="U69">
            <v>495</v>
          </cell>
          <cell r="V69">
            <v>495</v>
          </cell>
          <cell r="W69">
            <v>495</v>
          </cell>
          <cell r="X69">
            <v>495</v>
          </cell>
          <cell r="Y69">
            <v>495</v>
          </cell>
          <cell r="Z69">
            <v>25495</v>
          </cell>
          <cell r="AA69">
            <v>495</v>
          </cell>
          <cell r="AB69">
            <v>3995</v>
          </cell>
          <cell r="AC69">
            <v>33770</v>
          </cell>
          <cell r="AD69">
            <v>27839</v>
          </cell>
          <cell r="AE69">
            <v>9839</v>
          </cell>
          <cell r="AF69">
            <v>9839</v>
          </cell>
          <cell r="AG69">
            <v>70121</v>
          </cell>
          <cell r="AH69">
            <v>46521</v>
          </cell>
          <cell r="AI69">
            <v>24817</v>
          </cell>
          <cell r="AJ69">
            <v>49465</v>
          </cell>
          <cell r="AK69">
            <v>43977</v>
          </cell>
          <cell r="AL69">
            <v>43977</v>
          </cell>
          <cell r="AM69">
            <v>43977</v>
          </cell>
          <cell r="AN69">
            <v>11619</v>
          </cell>
          <cell r="AO69">
            <v>10552</v>
          </cell>
          <cell r="AP69">
            <v>6678</v>
          </cell>
          <cell r="AQ69">
            <v>6354</v>
          </cell>
          <cell r="AR69">
            <v>50442</v>
          </cell>
          <cell r="AS69">
            <v>39442</v>
          </cell>
          <cell r="AT69">
            <v>39442</v>
          </cell>
          <cell r="AU69">
            <v>15495</v>
          </cell>
          <cell r="AV69">
            <v>795</v>
          </cell>
          <cell r="AW69">
            <v>11495</v>
          </cell>
          <cell r="AX69">
            <v>9042</v>
          </cell>
          <cell r="AY69">
            <v>37436</v>
          </cell>
          <cell r="AZ69">
            <v>37496</v>
          </cell>
          <cell r="BA69">
            <v>40473</v>
          </cell>
          <cell r="BB69">
            <v>74322</v>
          </cell>
          <cell r="BC69">
            <v>16822</v>
          </cell>
          <cell r="BD69">
            <v>67322</v>
          </cell>
          <cell r="BE69">
            <v>14322</v>
          </cell>
          <cell r="BF69">
            <v>13489</v>
          </cell>
          <cell r="BG69">
            <v>13489</v>
          </cell>
          <cell r="BH69">
            <v>13489</v>
          </cell>
          <cell r="BI69">
            <v>62628</v>
          </cell>
          <cell r="BJ69">
            <v>16822</v>
          </cell>
          <cell r="BK69">
            <v>7322</v>
          </cell>
          <cell r="BL69">
            <v>26624</v>
          </cell>
          <cell r="BM69">
            <v>16624</v>
          </cell>
          <cell r="BN69">
            <v>16624</v>
          </cell>
          <cell r="BO69">
            <v>16624</v>
          </cell>
          <cell r="BP69">
            <v>16624</v>
          </cell>
          <cell r="BQ69">
            <v>22791</v>
          </cell>
          <cell r="BR69">
            <v>40285</v>
          </cell>
          <cell r="BS69">
            <v>55822</v>
          </cell>
          <cell r="BT69">
            <v>38879</v>
          </cell>
          <cell r="BU69">
            <v>38879</v>
          </cell>
          <cell r="BV69">
            <v>38879</v>
          </cell>
          <cell r="BW69">
            <v>19322</v>
          </cell>
          <cell r="BX69">
            <v>37089</v>
          </cell>
          <cell r="BY69">
            <v>62353</v>
          </cell>
          <cell r="BZ69">
            <v>68663</v>
          </cell>
          <cell r="CA69">
            <v>6922</v>
          </cell>
          <cell r="CB69">
            <v>6922</v>
          </cell>
          <cell r="CC69">
            <v>91088</v>
          </cell>
          <cell r="CD69">
            <v>19764</v>
          </cell>
          <cell r="CE69">
            <v>19764</v>
          </cell>
          <cell r="CF69">
            <v>38663</v>
          </cell>
          <cell r="CG69">
            <v>25301</v>
          </cell>
          <cell r="CH69">
            <v>99998</v>
          </cell>
          <cell r="CI69">
            <v>99998</v>
          </cell>
          <cell r="CJ69">
            <v>98679</v>
          </cell>
          <cell r="CK69">
            <v>42013</v>
          </cell>
          <cell r="CL69">
            <v>34022</v>
          </cell>
          <cell r="CM69">
            <v>44723</v>
          </cell>
          <cell r="CN69">
            <v>44723</v>
          </cell>
          <cell r="CO69">
            <v>3670</v>
          </cell>
          <cell r="CP69">
            <v>6171</v>
          </cell>
          <cell r="CQ69">
            <v>3671</v>
          </cell>
          <cell r="CR69">
            <v>3489</v>
          </cell>
          <cell r="CS69">
            <v>10434</v>
          </cell>
          <cell r="CT69">
            <v>10257</v>
          </cell>
          <cell r="CU69">
            <v>61285</v>
          </cell>
          <cell r="CV69">
            <v>88778</v>
          </cell>
          <cell r="CW69">
            <v>88778</v>
          </cell>
          <cell r="CX69">
            <v>88778</v>
          </cell>
          <cell r="CY69">
            <v>82978</v>
          </cell>
          <cell r="CZ69">
            <v>63158</v>
          </cell>
          <cell r="DA69">
            <v>68390</v>
          </cell>
          <cell r="DB69">
            <v>68801</v>
          </cell>
          <cell r="DC69">
            <v>143140</v>
          </cell>
          <cell r="DD69">
            <v>143140</v>
          </cell>
          <cell r="DE69">
            <v>143140</v>
          </cell>
          <cell r="DF69">
            <v>124965</v>
          </cell>
          <cell r="DG69">
            <v>111000</v>
          </cell>
          <cell r="DH69">
            <v>0</v>
          </cell>
          <cell r="DI69">
            <v>0</v>
          </cell>
          <cell r="DJ69">
            <v>15226</v>
          </cell>
          <cell r="DK69">
            <v>15226</v>
          </cell>
          <cell r="DL69">
            <v>15226</v>
          </cell>
          <cell r="DM69">
            <v>40164</v>
          </cell>
          <cell r="DN69">
            <v>164</v>
          </cell>
          <cell r="DO69">
            <v>21988</v>
          </cell>
          <cell r="DP69">
            <v>21994</v>
          </cell>
          <cell r="DQ69">
            <v>21994</v>
          </cell>
          <cell r="DR69">
            <v>21994</v>
          </cell>
          <cell r="DS69">
            <v>21994</v>
          </cell>
          <cell r="DT69">
            <v>306</v>
          </cell>
          <cell r="DU69">
            <v>65221</v>
          </cell>
          <cell r="DV69">
            <v>59034</v>
          </cell>
          <cell r="DW69">
            <v>59489</v>
          </cell>
          <cell r="DX69">
            <v>47179</v>
          </cell>
          <cell r="DY69">
            <v>47179</v>
          </cell>
          <cell r="DZ69">
            <v>47179</v>
          </cell>
          <cell r="EA69">
            <v>72346</v>
          </cell>
          <cell r="EB69">
            <v>74898</v>
          </cell>
          <cell r="EC69">
            <v>46539</v>
          </cell>
          <cell r="ED69">
            <v>77992</v>
          </cell>
          <cell r="EE69">
            <v>86149</v>
          </cell>
          <cell r="EF69">
            <v>86149</v>
          </cell>
          <cell r="EG69">
            <v>86149</v>
          </cell>
          <cell r="EH69">
            <v>62681</v>
          </cell>
          <cell r="EI69">
            <v>96905</v>
          </cell>
          <cell r="EJ69">
            <v>107635</v>
          </cell>
          <cell r="EK69">
            <v>123792</v>
          </cell>
          <cell r="EL69">
            <v>112549</v>
          </cell>
          <cell r="EM69">
            <v>112549</v>
          </cell>
          <cell r="EN69">
            <v>112549</v>
          </cell>
          <cell r="EO69">
            <v>249220</v>
          </cell>
          <cell r="EP69">
            <v>96014</v>
          </cell>
          <cell r="EQ69">
            <v>73387</v>
          </cell>
          <cell r="ER69">
            <v>59487</v>
          </cell>
          <cell r="ES69">
            <v>63789</v>
          </cell>
          <cell r="ET69">
            <v>63789</v>
          </cell>
          <cell r="EU69">
            <v>63789</v>
          </cell>
          <cell r="EV69">
            <v>41811</v>
          </cell>
          <cell r="EW69">
            <v>63917</v>
          </cell>
          <cell r="EX69">
            <v>107461</v>
          </cell>
          <cell r="EY69">
            <v>64830</v>
          </cell>
          <cell r="EZ69">
            <v>85778</v>
          </cell>
          <cell r="FA69">
            <v>85778</v>
          </cell>
          <cell r="FB69">
            <v>85778</v>
          </cell>
          <cell r="FC69">
            <v>138161</v>
          </cell>
          <cell r="FD69">
            <v>205482</v>
          </cell>
          <cell r="FE69">
            <v>196157</v>
          </cell>
          <cell r="FF69">
            <v>152251</v>
          </cell>
          <cell r="FG69">
            <v>186491</v>
          </cell>
          <cell r="FH69">
            <v>186491</v>
          </cell>
          <cell r="FI69">
            <v>186491</v>
          </cell>
          <cell r="FJ69">
            <v>222335</v>
          </cell>
          <cell r="FK69">
            <v>192893</v>
          </cell>
          <cell r="FL69">
            <v>187578</v>
          </cell>
          <cell r="FM69">
            <v>64749</v>
          </cell>
          <cell r="FN69">
            <v>64749</v>
          </cell>
          <cell r="FO69">
            <v>95319</v>
          </cell>
          <cell r="FP69">
            <v>95319</v>
          </cell>
          <cell r="FQ69">
            <v>107891</v>
          </cell>
          <cell r="FR69">
            <v>13262</v>
          </cell>
          <cell r="FS69">
            <v>0</v>
          </cell>
          <cell r="FT69">
            <v>28541</v>
          </cell>
          <cell r="FU69">
            <v>54241</v>
          </cell>
          <cell r="FV69">
            <v>54241</v>
          </cell>
          <cell r="FW69">
            <v>36176</v>
          </cell>
          <cell r="FX69">
            <v>36176</v>
          </cell>
          <cell r="FY69">
            <v>45467</v>
          </cell>
          <cell r="FZ69">
            <v>53421</v>
          </cell>
          <cell r="GA69">
            <v>30896</v>
          </cell>
          <cell r="GB69">
            <v>51104</v>
          </cell>
          <cell r="GC69">
            <v>51104</v>
          </cell>
          <cell r="GD69">
            <v>51104</v>
          </cell>
          <cell r="GE69">
            <v>31298</v>
          </cell>
          <cell r="GF69">
            <v>-58751</v>
          </cell>
          <cell r="GG69">
            <v>42106</v>
          </cell>
          <cell r="GH69">
            <v>35845</v>
          </cell>
          <cell r="GI69">
            <v>17558</v>
          </cell>
          <cell r="GJ69">
            <v>17558</v>
          </cell>
          <cell r="GK69">
            <v>17558</v>
          </cell>
          <cell r="GL69">
            <v>-64753</v>
          </cell>
          <cell r="GM69">
            <v>-101038</v>
          </cell>
          <cell r="GN69">
            <v>10234</v>
          </cell>
          <cell r="GO69">
            <v>9949</v>
          </cell>
          <cell r="GP69">
            <v>10162</v>
          </cell>
          <cell r="GQ69">
            <v>10162</v>
          </cell>
          <cell r="GR69">
            <v>10162</v>
          </cell>
          <cell r="GS69">
            <v>21719</v>
          </cell>
          <cell r="GW69">
            <v>3592</v>
          </cell>
          <cell r="GX69" t="e">
            <v>#DIV/0!</v>
          </cell>
          <cell r="GY69" t="e">
            <v>#DIV/0!</v>
          </cell>
          <cell r="GZ69" t="e">
            <v>#DIV/0!</v>
          </cell>
        </row>
        <row r="70">
          <cell r="A70">
            <v>3618</v>
          </cell>
          <cell r="B70">
            <v>25</v>
          </cell>
          <cell r="C70" t="str">
            <v>FLA GAS @ JEFFERSON</v>
          </cell>
          <cell r="D70">
            <v>38223</v>
          </cell>
          <cell r="E70" t="str">
            <v>B</v>
          </cell>
          <cell r="F70">
            <v>0</v>
          </cell>
          <cell r="G70">
            <v>0</v>
          </cell>
          <cell r="H70">
            <v>0</v>
          </cell>
          <cell r="I70">
            <v>0</v>
          </cell>
          <cell r="J70">
            <v>0</v>
          </cell>
          <cell r="K70">
            <v>0</v>
          </cell>
          <cell r="L70">
            <v>0</v>
          </cell>
          <cell r="M70">
            <v>0</v>
          </cell>
          <cell r="N70">
            <v>0</v>
          </cell>
          <cell r="O70">
            <v>0</v>
          </cell>
          <cell r="P70">
            <v>0</v>
          </cell>
          <cell r="Q70">
            <v>0</v>
          </cell>
          <cell r="R70">
            <v>0</v>
          </cell>
          <cell r="S70">
            <v>-12516</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-7056</v>
          </cell>
          <cell r="AR70">
            <v>-5000</v>
          </cell>
          <cell r="AS70">
            <v>-5000</v>
          </cell>
          <cell r="AT70">
            <v>-5000</v>
          </cell>
          <cell r="AU70">
            <v>0</v>
          </cell>
          <cell r="AV70">
            <v>0</v>
          </cell>
          <cell r="AW70">
            <v>0</v>
          </cell>
          <cell r="AX70">
            <v>-4116</v>
          </cell>
          <cell r="AY70">
            <v>-19349</v>
          </cell>
          <cell r="AZ70">
            <v>-19349</v>
          </cell>
          <cell r="BA70">
            <v>-19023</v>
          </cell>
          <cell r="BB70">
            <v>0</v>
          </cell>
          <cell r="BC70">
            <v>-4446</v>
          </cell>
          <cell r="BD70">
            <v>0</v>
          </cell>
          <cell r="BE70">
            <v>0</v>
          </cell>
          <cell r="BF70">
            <v>0</v>
          </cell>
          <cell r="BG70">
            <v>-4964</v>
          </cell>
          <cell r="BH70">
            <v>-8638</v>
          </cell>
          <cell r="BI70">
            <v>0</v>
          </cell>
          <cell r="BJ70">
            <v>0</v>
          </cell>
          <cell r="BK70">
            <v>-5239</v>
          </cell>
          <cell r="BL70">
            <v>0</v>
          </cell>
          <cell r="BM70">
            <v>0</v>
          </cell>
          <cell r="BN70">
            <v>0</v>
          </cell>
          <cell r="BO70">
            <v>0</v>
          </cell>
          <cell r="BP70">
            <v>0</v>
          </cell>
          <cell r="BQ70">
            <v>-22035</v>
          </cell>
          <cell r="BR70">
            <v>-28728</v>
          </cell>
          <cell r="BS70">
            <v>-17783</v>
          </cell>
          <cell r="BT70">
            <v>-12310</v>
          </cell>
          <cell r="BU70">
            <v>-12310</v>
          </cell>
          <cell r="BV70">
            <v>-12310</v>
          </cell>
          <cell r="BW70">
            <v>-6728</v>
          </cell>
          <cell r="BX70">
            <v>-8437</v>
          </cell>
          <cell r="BY70">
            <v>-3004</v>
          </cell>
          <cell r="BZ70">
            <v>-4459</v>
          </cell>
          <cell r="CA70">
            <v>0</v>
          </cell>
          <cell r="CB70">
            <v>0</v>
          </cell>
          <cell r="CC70">
            <v>0</v>
          </cell>
          <cell r="CD70">
            <v>0</v>
          </cell>
          <cell r="CE70">
            <v>0</v>
          </cell>
          <cell r="CF70">
            <v>0</v>
          </cell>
          <cell r="CG70">
            <v>0</v>
          </cell>
          <cell r="CH70">
            <v>0</v>
          </cell>
          <cell r="CI70">
            <v>0</v>
          </cell>
          <cell r="CJ70">
            <v>0</v>
          </cell>
          <cell r="CK70">
            <v>-8458</v>
          </cell>
          <cell r="CL70">
            <v>-2732</v>
          </cell>
          <cell r="CM70">
            <v>-3298</v>
          </cell>
          <cell r="CN70">
            <v>-3298</v>
          </cell>
          <cell r="CO70">
            <v>-4212</v>
          </cell>
          <cell r="CP70">
            <v>-4212</v>
          </cell>
          <cell r="CQ70">
            <v>-4212</v>
          </cell>
          <cell r="CR70">
            <v>-4212</v>
          </cell>
          <cell r="CS70">
            <v>-3371</v>
          </cell>
          <cell r="CT70">
            <v>0</v>
          </cell>
          <cell r="CU70">
            <v>-12000</v>
          </cell>
          <cell r="CV70">
            <v>0</v>
          </cell>
          <cell r="CW70">
            <v>0</v>
          </cell>
          <cell r="CX70">
            <v>0</v>
          </cell>
          <cell r="CY70">
            <v>0</v>
          </cell>
          <cell r="CZ70">
            <v>0</v>
          </cell>
          <cell r="DA70">
            <v>0</v>
          </cell>
          <cell r="DB70">
            <v>0</v>
          </cell>
          <cell r="DC70">
            <v>0</v>
          </cell>
          <cell r="DD70">
            <v>0</v>
          </cell>
          <cell r="DE70">
            <v>-10000</v>
          </cell>
          <cell r="DF70">
            <v>-5765</v>
          </cell>
          <cell r="DG70">
            <v>0</v>
          </cell>
          <cell r="DH70">
            <v>-5457</v>
          </cell>
          <cell r="DI70">
            <v>0</v>
          </cell>
          <cell r="DJ70">
            <v>0</v>
          </cell>
          <cell r="DK70">
            <v>0</v>
          </cell>
          <cell r="DL70">
            <v>0</v>
          </cell>
          <cell r="DM70">
            <v>0</v>
          </cell>
          <cell r="DN70">
            <v>0</v>
          </cell>
          <cell r="DO70">
            <v>0</v>
          </cell>
          <cell r="DP70">
            <v>0</v>
          </cell>
          <cell r="DQ70">
            <v>0</v>
          </cell>
          <cell r="DR70">
            <v>0</v>
          </cell>
          <cell r="DS70">
            <v>0</v>
          </cell>
          <cell r="DT70">
            <v>0</v>
          </cell>
          <cell r="DU70">
            <v>0</v>
          </cell>
          <cell r="DV70">
            <v>0</v>
          </cell>
          <cell r="DW70">
            <v>0</v>
          </cell>
          <cell r="DX70">
            <v>0</v>
          </cell>
          <cell r="DY70">
            <v>0</v>
          </cell>
          <cell r="DZ70">
            <v>0</v>
          </cell>
          <cell r="EA70">
            <v>0</v>
          </cell>
          <cell r="EB70">
            <v>-164</v>
          </cell>
          <cell r="EC70">
            <v>-4655</v>
          </cell>
          <cell r="ED70">
            <v>-4655</v>
          </cell>
          <cell r="EE70">
            <v>-7679</v>
          </cell>
          <cell r="EF70">
            <v>-7679</v>
          </cell>
          <cell r="EG70">
            <v>-7679</v>
          </cell>
          <cell r="EH70">
            <v>-7679</v>
          </cell>
          <cell r="EI70">
            <v>-7679</v>
          </cell>
          <cell r="EJ70">
            <v>-25362</v>
          </cell>
          <cell r="EK70">
            <v>-25491</v>
          </cell>
          <cell r="EL70">
            <v>-25491</v>
          </cell>
          <cell r="EM70">
            <v>-25491</v>
          </cell>
          <cell r="EN70">
            <v>-25491</v>
          </cell>
          <cell r="EO70">
            <v>-30067</v>
          </cell>
          <cell r="EP70">
            <v>-30067</v>
          </cell>
          <cell r="EQ70">
            <v>-26967</v>
          </cell>
          <cell r="ER70">
            <v>-21967</v>
          </cell>
          <cell r="ES70">
            <v>-22583</v>
          </cell>
          <cell r="ET70">
            <v>-22583</v>
          </cell>
          <cell r="EU70">
            <v>-22583</v>
          </cell>
          <cell r="EV70">
            <v>-22475</v>
          </cell>
          <cell r="EW70">
            <v>-24085</v>
          </cell>
          <cell r="EX70">
            <v>-16135</v>
          </cell>
          <cell r="EY70">
            <v>-18529</v>
          </cell>
          <cell r="EZ70">
            <v>-18529</v>
          </cell>
          <cell r="FA70">
            <v>-18529</v>
          </cell>
          <cell r="FB70">
            <v>-18529</v>
          </cell>
          <cell r="FC70">
            <v>-20385</v>
          </cell>
          <cell r="FD70">
            <v>-15910</v>
          </cell>
          <cell r="FE70">
            <v>-22968</v>
          </cell>
          <cell r="FF70">
            <v>-18244</v>
          </cell>
          <cell r="FG70">
            <v>-30118</v>
          </cell>
          <cell r="FH70">
            <v>-30118</v>
          </cell>
          <cell r="FI70">
            <v>-30118</v>
          </cell>
          <cell r="FJ70">
            <v>-38129</v>
          </cell>
          <cell r="FK70">
            <v>-5118</v>
          </cell>
          <cell r="FL70">
            <v>-5118</v>
          </cell>
          <cell r="FM70">
            <v>-5118</v>
          </cell>
          <cell r="FN70">
            <v>-5118</v>
          </cell>
          <cell r="FO70">
            <v>-5118</v>
          </cell>
          <cell r="FP70">
            <v>-5118</v>
          </cell>
          <cell r="FQ70">
            <v>-5118</v>
          </cell>
          <cell r="FR70">
            <v>-5118</v>
          </cell>
          <cell r="FS70">
            <v>-5118</v>
          </cell>
          <cell r="FT70">
            <v>-5118</v>
          </cell>
          <cell r="FU70">
            <v>-5118</v>
          </cell>
          <cell r="FV70">
            <v>-5118</v>
          </cell>
          <cell r="FW70">
            <v>0</v>
          </cell>
          <cell r="FX70">
            <v>0</v>
          </cell>
          <cell r="FY70">
            <v>-5118</v>
          </cell>
          <cell r="FZ70">
            <v>-5118</v>
          </cell>
          <cell r="GA70">
            <v>0</v>
          </cell>
          <cell r="GB70">
            <v>-5118</v>
          </cell>
          <cell r="GC70">
            <v>-5118</v>
          </cell>
          <cell r="GD70">
            <v>-5118</v>
          </cell>
          <cell r="GE70">
            <v>-5118</v>
          </cell>
          <cell r="GF70">
            <v>-6120</v>
          </cell>
          <cell r="GG70">
            <v>-5118</v>
          </cell>
          <cell r="GH70">
            <v>0</v>
          </cell>
          <cell r="GI70">
            <v>-5118</v>
          </cell>
          <cell r="GJ70">
            <v>-5118</v>
          </cell>
          <cell r="GK70">
            <v>-5118</v>
          </cell>
          <cell r="GL70">
            <v>-5118</v>
          </cell>
          <cell r="GM70">
            <v>-5118</v>
          </cell>
          <cell r="GN70">
            <v>-5118</v>
          </cell>
          <cell r="GO70">
            <v>-5118</v>
          </cell>
          <cell r="GP70">
            <v>-9118</v>
          </cell>
          <cell r="GQ70">
            <v>-9118</v>
          </cell>
          <cell r="GR70">
            <v>-9118</v>
          </cell>
          <cell r="GS70">
            <v>-5118</v>
          </cell>
          <cell r="GW70">
            <v>3618</v>
          </cell>
          <cell r="GX70" t="e">
            <v>#DIV/0!</v>
          </cell>
          <cell r="GY70" t="e">
            <v>#DIV/0!</v>
          </cell>
          <cell r="GZ70" t="e">
            <v>#DIV/0!</v>
          </cell>
        </row>
        <row r="71">
          <cell r="A71">
            <v>3619</v>
          </cell>
          <cell r="B71">
            <v>21</v>
          </cell>
          <cell r="C71" t="str">
            <v>VASGAS @ DUVAL</v>
          </cell>
          <cell r="D71">
            <v>34792</v>
          </cell>
          <cell r="E71" t="str">
            <v>R</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C71">
            <v>0</v>
          </cell>
          <cell r="BD71">
            <v>0</v>
          </cell>
          <cell r="BE71">
            <v>0</v>
          </cell>
          <cell r="BF71">
            <v>0</v>
          </cell>
          <cell r="BG71">
            <v>0</v>
          </cell>
          <cell r="BH71">
            <v>0</v>
          </cell>
          <cell r="BI71">
            <v>0</v>
          </cell>
          <cell r="BJ71">
            <v>0</v>
          </cell>
          <cell r="BK71">
            <v>0</v>
          </cell>
          <cell r="BL71">
            <v>0</v>
          </cell>
          <cell r="BM71">
            <v>0</v>
          </cell>
          <cell r="BN71">
            <v>0</v>
          </cell>
          <cell r="BO71">
            <v>0</v>
          </cell>
          <cell r="BP71">
            <v>0</v>
          </cell>
          <cell r="BQ71">
            <v>0</v>
          </cell>
          <cell r="BR71">
            <v>0</v>
          </cell>
          <cell r="BS71">
            <v>0</v>
          </cell>
          <cell r="BT71">
            <v>0</v>
          </cell>
          <cell r="BU71">
            <v>0</v>
          </cell>
          <cell r="BV71">
            <v>0</v>
          </cell>
          <cell r="BW71">
            <v>0</v>
          </cell>
          <cell r="BX71">
            <v>0</v>
          </cell>
          <cell r="BY71">
            <v>0</v>
          </cell>
          <cell r="BZ71">
            <v>0</v>
          </cell>
          <cell r="CA71">
            <v>0</v>
          </cell>
          <cell r="CB71">
            <v>0</v>
          </cell>
          <cell r="CC71">
            <v>0</v>
          </cell>
          <cell r="CD71">
            <v>0</v>
          </cell>
          <cell r="CE71">
            <v>0</v>
          </cell>
          <cell r="CF71">
            <v>0</v>
          </cell>
          <cell r="CG71">
            <v>0</v>
          </cell>
          <cell r="CH71">
            <v>0</v>
          </cell>
          <cell r="CI71">
            <v>0</v>
          </cell>
          <cell r="CJ71">
            <v>0</v>
          </cell>
          <cell r="CK71">
            <v>0</v>
          </cell>
          <cell r="CL71">
            <v>0</v>
          </cell>
          <cell r="CM71">
            <v>0</v>
          </cell>
          <cell r="CN71">
            <v>0</v>
          </cell>
          <cell r="CO71">
            <v>0</v>
          </cell>
          <cell r="CP71">
            <v>0</v>
          </cell>
          <cell r="CQ71">
            <v>0</v>
          </cell>
          <cell r="CR71">
            <v>0</v>
          </cell>
          <cell r="CS71">
            <v>0</v>
          </cell>
          <cell r="CT71">
            <v>0</v>
          </cell>
          <cell r="CU71">
            <v>0</v>
          </cell>
          <cell r="CV71">
            <v>0</v>
          </cell>
          <cell r="CW71">
            <v>0</v>
          </cell>
          <cell r="CX71">
            <v>0</v>
          </cell>
          <cell r="CY71">
            <v>0</v>
          </cell>
          <cell r="CZ71">
            <v>0</v>
          </cell>
          <cell r="DA71">
            <v>0</v>
          </cell>
          <cell r="DB71">
            <v>0</v>
          </cell>
          <cell r="DC71">
            <v>0</v>
          </cell>
          <cell r="DD71">
            <v>0</v>
          </cell>
          <cell r="DE71">
            <v>0</v>
          </cell>
          <cell r="DF71">
            <v>0</v>
          </cell>
          <cell r="DG71">
            <v>0</v>
          </cell>
          <cell r="DH71">
            <v>0</v>
          </cell>
          <cell r="DI71">
            <v>0</v>
          </cell>
          <cell r="DJ71">
            <v>0</v>
          </cell>
          <cell r="DK71">
            <v>0</v>
          </cell>
          <cell r="DL71">
            <v>0</v>
          </cell>
          <cell r="DM71">
            <v>0</v>
          </cell>
          <cell r="DN71">
            <v>0</v>
          </cell>
          <cell r="DO71">
            <v>0</v>
          </cell>
          <cell r="DP71">
            <v>0</v>
          </cell>
          <cell r="DQ71">
            <v>0</v>
          </cell>
          <cell r="DR71">
            <v>0</v>
          </cell>
          <cell r="DS71">
            <v>0</v>
          </cell>
          <cell r="DT71">
            <v>0</v>
          </cell>
          <cell r="DU71">
            <v>0</v>
          </cell>
          <cell r="DV71">
            <v>0</v>
          </cell>
          <cell r="DW71">
            <v>0</v>
          </cell>
          <cell r="DX71">
            <v>0</v>
          </cell>
          <cell r="DY71">
            <v>0</v>
          </cell>
          <cell r="DZ71">
            <v>0</v>
          </cell>
          <cell r="EA71">
            <v>0</v>
          </cell>
          <cell r="EB71">
            <v>0</v>
          </cell>
          <cell r="EC71">
            <v>0</v>
          </cell>
          <cell r="ED71">
            <v>0</v>
          </cell>
          <cell r="EE71">
            <v>0</v>
          </cell>
          <cell r="EF71">
            <v>0</v>
          </cell>
          <cell r="EG71">
            <v>0</v>
          </cell>
          <cell r="EH71">
            <v>0</v>
          </cell>
          <cell r="EI71">
            <v>0</v>
          </cell>
          <cell r="EJ71">
            <v>0</v>
          </cell>
          <cell r="EK71">
            <v>0</v>
          </cell>
          <cell r="EL71">
            <v>0</v>
          </cell>
          <cell r="EM71">
            <v>0</v>
          </cell>
          <cell r="EN71">
            <v>0</v>
          </cell>
          <cell r="EO71">
            <v>0</v>
          </cell>
          <cell r="EP71">
            <v>0</v>
          </cell>
          <cell r="EQ71">
            <v>0</v>
          </cell>
          <cell r="ER71">
            <v>0</v>
          </cell>
          <cell r="ES71">
            <v>0</v>
          </cell>
          <cell r="ET71">
            <v>0</v>
          </cell>
          <cell r="EU71">
            <v>0</v>
          </cell>
          <cell r="EV71">
            <v>0</v>
          </cell>
          <cell r="EW71">
            <v>0</v>
          </cell>
          <cell r="EX71">
            <v>0</v>
          </cell>
          <cell r="EY71">
            <v>0</v>
          </cell>
          <cell r="EZ71">
            <v>0</v>
          </cell>
          <cell r="FA71">
            <v>0</v>
          </cell>
          <cell r="FB71">
            <v>0</v>
          </cell>
          <cell r="FC71">
            <v>0</v>
          </cell>
          <cell r="FD71">
            <v>0</v>
          </cell>
          <cell r="FE71">
            <v>0</v>
          </cell>
          <cell r="FF71">
            <v>0</v>
          </cell>
          <cell r="FG71">
            <v>0</v>
          </cell>
          <cell r="FH71">
            <v>0</v>
          </cell>
          <cell r="FI71">
            <v>0</v>
          </cell>
          <cell r="FJ71">
            <v>0</v>
          </cell>
          <cell r="FK71">
            <v>0</v>
          </cell>
          <cell r="FL71">
            <v>0</v>
          </cell>
          <cell r="FM71">
            <v>0</v>
          </cell>
          <cell r="FN71">
            <v>0</v>
          </cell>
          <cell r="FO71">
            <v>0</v>
          </cell>
          <cell r="FP71">
            <v>0</v>
          </cell>
          <cell r="FQ71">
            <v>0</v>
          </cell>
          <cell r="FR71">
            <v>0</v>
          </cell>
          <cell r="FS71">
            <v>0</v>
          </cell>
          <cell r="FT71">
            <v>0</v>
          </cell>
          <cell r="FU71">
            <v>0</v>
          </cell>
          <cell r="FV71">
            <v>0</v>
          </cell>
          <cell r="FW71">
            <v>0</v>
          </cell>
          <cell r="FX71">
            <v>0</v>
          </cell>
          <cell r="FY71">
            <v>0</v>
          </cell>
          <cell r="FZ71">
            <v>0</v>
          </cell>
          <cell r="GA71">
            <v>0</v>
          </cell>
          <cell r="GB71">
            <v>0</v>
          </cell>
          <cell r="GC71">
            <v>0</v>
          </cell>
          <cell r="GD71">
            <v>0</v>
          </cell>
          <cell r="GE71">
            <v>0</v>
          </cell>
          <cell r="GF71">
            <v>0</v>
          </cell>
          <cell r="GG71">
            <v>0</v>
          </cell>
          <cell r="GH71">
            <v>0</v>
          </cell>
          <cell r="GI71">
            <v>0</v>
          </cell>
          <cell r="GJ71">
            <v>0</v>
          </cell>
          <cell r="GK71">
            <v>0</v>
          </cell>
          <cell r="GL71">
            <v>0</v>
          </cell>
          <cell r="GM71">
            <v>0</v>
          </cell>
          <cell r="GN71">
            <v>0</v>
          </cell>
          <cell r="GO71">
            <v>0</v>
          </cell>
          <cell r="GP71">
            <v>0</v>
          </cell>
          <cell r="GQ71">
            <v>0</v>
          </cell>
          <cell r="GR71">
            <v>0</v>
          </cell>
          <cell r="GS71">
            <v>0</v>
          </cell>
          <cell r="GW71">
            <v>3619</v>
          </cell>
          <cell r="GX71" t="e">
            <v>#DIV/0!</v>
          </cell>
          <cell r="GY71" t="e">
            <v>#DIV/0!</v>
          </cell>
          <cell r="GZ71" t="e">
            <v>#DIV/0!</v>
          </cell>
        </row>
        <row r="72">
          <cell r="A72">
            <v>3621</v>
          </cell>
          <cell r="B72">
            <v>20</v>
          </cell>
          <cell r="C72" t="str">
            <v>CELANESE @ KLEBERG</v>
          </cell>
          <cell r="D72">
            <v>35020</v>
          </cell>
          <cell r="E72" t="str">
            <v>D</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cell r="BH72">
            <v>0</v>
          </cell>
          <cell r="BI72">
            <v>0</v>
          </cell>
          <cell r="BJ72">
            <v>0</v>
          </cell>
          <cell r="BK72">
            <v>0</v>
          </cell>
          <cell r="BL72">
            <v>0</v>
          </cell>
          <cell r="BM72">
            <v>0</v>
          </cell>
          <cell r="BN72">
            <v>0</v>
          </cell>
          <cell r="BO72">
            <v>0</v>
          </cell>
          <cell r="BP72">
            <v>0</v>
          </cell>
          <cell r="BQ72">
            <v>0</v>
          </cell>
          <cell r="BR72">
            <v>0</v>
          </cell>
          <cell r="BS72">
            <v>0</v>
          </cell>
          <cell r="BT72">
            <v>0</v>
          </cell>
          <cell r="BU72">
            <v>0</v>
          </cell>
          <cell r="BV72">
            <v>0</v>
          </cell>
          <cell r="BW72">
            <v>0</v>
          </cell>
          <cell r="BX72">
            <v>0</v>
          </cell>
          <cell r="BY72">
            <v>0</v>
          </cell>
          <cell r="BZ72">
            <v>0</v>
          </cell>
          <cell r="CA72">
            <v>0</v>
          </cell>
          <cell r="CB72">
            <v>0</v>
          </cell>
          <cell r="CC72">
            <v>0</v>
          </cell>
          <cell r="CD72">
            <v>0</v>
          </cell>
          <cell r="CE72">
            <v>0</v>
          </cell>
          <cell r="CF72">
            <v>0</v>
          </cell>
          <cell r="CG72">
            <v>0</v>
          </cell>
          <cell r="CH72">
            <v>0</v>
          </cell>
          <cell r="CI72">
            <v>0</v>
          </cell>
          <cell r="CJ72">
            <v>0</v>
          </cell>
          <cell r="CK72">
            <v>0</v>
          </cell>
          <cell r="CL72">
            <v>0</v>
          </cell>
          <cell r="CM72">
            <v>0</v>
          </cell>
          <cell r="CN72">
            <v>0</v>
          </cell>
          <cell r="CO72">
            <v>0</v>
          </cell>
          <cell r="CP72">
            <v>0</v>
          </cell>
          <cell r="CQ72">
            <v>0</v>
          </cell>
          <cell r="CR72">
            <v>0</v>
          </cell>
          <cell r="CS72">
            <v>0</v>
          </cell>
          <cell r="CT72">
            <v>0</v>
          </cell>
          <cell r="CU72">
            <v>0</v>
          </cell>
          <cell r="CV72">
            <v>0</v>
          </cell>
          <cell r="CW72">
            <v>0</v>
          </cell>
          <cell r="CX72">
            <v>0</v>
          </cell>
          <cell r="CY72">
            <v>0</v>
          </cell>
          <cell r="CZ72">
            <v>0</v>
          </cell>
          <cell r="DA72">
            <v>0</v>
          </cell>
          <cell r="DB72">
            <v>0</v>
          </cell>
          <cell r="DC72">
            <v>0</v>
          </cell>
          <cell r="DD72">
            <v>0</v>
          </cell>
          <cell r="DE72">
            <v>0</v>
          </cell>
          <cell r="DF72">
            <v>0</v>
          </cell>
          <cell r="DG72">
            <v>0</v>
          </cell>
          <cell r="DH72">
            <v>0</v>
          </cell>
          <cell r="DI72">
            <v>0</v>
          </cell>
          <cell r="DJ72">
            <v>0</v>
          </cell>
          <cell r="DK72">
            <v>0</v>
          </cell>
          <cell r="DL72">
            <v>0</v>
          </cell>
          <cell r="DM72">
            <v>0</v>
          </cell>
          <cell r="DN72">
            <v>0</v>
          </cell>
          <cell r="DO72">
            <v>0</v>
          </cell>
          <cell r="DP72">
            <v>0</v>
          </cell>
          <cell r="DQ72">
            <v>0</v>
          </cell>
          <cell r="DR72">
            <v>0</v>
          </cell>
          <cell r="DS72">
            <v>0</v>
          </cell>
          <cell r="DT72">
            <v>0</v>
          </cell>
          <cell r="DU72">
            <v>0</v>
          </cell>
          <cell r="DV72">
            <v>0</v>
          </cell>
          <cell r="DW72">
            <v>0</v>
          </cell>
          <cell r="DX72">
            <v>0</v>
          </cell>
          <cell r="DY72">
            <v>0</v>
          </cell>
          <cell r="DZ72">
            <v>0</v>
          </cell>
          <cell r="EA72">
            <v>0</v>
          </cell>
          <cell r="EB72">
            <v>0</v>
          </cell>
          <cell r="EC72">
            <v>0</v>
          </cell>
          <cell r="ED72">
            <v>0</v>
          </cell>
          <cell r="EE72">
            <v>0</v>
          </cell>
          <cell r="EF72">
            <v>0</v>
          </cell>
          <cell r="EG72">
            <v>0</v>
          </cell>
          <cell r="EH72">
            <v>0</v>
          </cell>
          <cell r="EI72">
            <v>0</v>
          </cell>
          <cell r="EJ72">
            <v>0</v>
          </cell>
          <cell r="EK72">
            <v>0</v>
          </cell>
          <cell r="EL72">
            <v>0</v>
          </cell>
          <cell r="EM72">
            <v>0</v>
          </cell>
          <cell r="EN72">
            <v>0</v>
          </cell>
          <cell r="EO72">
            <v>0</v>
          </cell>
          <cell r="EP72">
            <v>0</v>
          </cell>
          <cell r="EQ72">
            <v>0</v>
          </cell>
          <cell r="ER72">
            <v>0</v>
          </cell>
          <cell r="ES72">
            <v>0</v>
          </cell>
          <cell r="ET72">
            <v>0</v>
          </cell>
          <cell r="EU72">
            <v>0</v>
          </cell>
          <cell r="EV72">
            <v>0</v>
          </cell>
          <cell r="EW72">
            <v>0</v>
          </cell>
          <cell r="EX72">
            <v>0</v>
          </cell>
          <cell r="EY72">
            <v>0</v>
          </cell>
          <cell r="EZ72">
            <v>0</v>
          </cell>
          <cell r="FA72">
            <v>0</v>
          </cell>
          <cell r="FB72">
            <v>0</v>
          </cell>
          <cell r="FC72">
            <v>0</v>
          </cell>
          <cell r="FD72">
            <v>0</v>
          </cell>
          <cell r="FE72">
            <v>0</v>
          </cell>
          <cell r="FF72">
            <v>0</v>
          </cell>
          <cell r="FG72">
            <v>0</v>
          </cell>
          <cell r="FH72">
            <v>0</v>
          </cell>
          <cell r="FI72">
            <v>0</v>
          </cell>
          <cell r="FJ72">
            <v>0</v>
          </cell>
          <cell r="FK72">
            <v>0</v>
          </cell>
          <cell r="FL72">
            <v>0</v>
          </cell>
          <cell r="FM72">
            <v>0</v>
          </cell>
          <cell r="FN72">
            <v>0</v>
          </cell>
          <cell r="FO72">
            <v>0</v>
          </cell>
          <cell r="FP72">
            <v>0</v>
          </cell>
          <cell r="FQ72">
            <v>0</v>
          </cell>
          <cell r="FR72">
            <v>0</v>
          </cell>
          <cell r="FS72">
            <v>0</v>
          </cell>
          <cell r="FT72">
            <v>0</v>
          </cell>
          <cell r="FU72">
            <v>0</v>
          </cell>
          <cell r="FV72">
            <v>0</v>
          </cell>
          <cell r="FW72">
            <v>0</v>
          </cell>
          <cell r="FX72">
            <v>0</v>
          </cell>
          <cell r="FY72">
            <v>0</v>
          </cell>
          <cell r="FZ72">
            <v>0</v>
          </cell>
          <cell r="GA72">
            <v>0</v>
          </cell>
          <cell r="GB72">
            <v>0</v>
          </cell>
          <cell r="GC72">
            <v>0</v>
          </cell>
          <cell r="GD72">
            <v>0</v>
          </cell>
          <cell r="GE72">
            <v>0</v>
          </cell>
          <cell r="GF72">
            <v>0</v>
          </cell>
          <cell r="GG72">
            <v>0</v>
          </cell>
          <cell r="GH72">
            <v>0</v>
          </cell>
          <cell r="GI72">
            <v>0</v>
          </cell>
          <cell r="GJ72">
            <v>0</v>
          </cell>
          <cell r="GK72">
            <v>0</v>
          </cell>
          <cell r="GL72">
            <v>0</v>
          </cell>
          <cell r="GM72">
            <v>0</v>
          </cell>
          <cell r="GN72">
            <v>0</v>
          </cell>
          <cell r="GO72">
            <v>0</v>
          </cell>
          <cell r="GP72">
            <v>0</v>
          </cell>
          <cell r="GQ72">
            <v>0</v>
          </cell>
          <cell r="GR72">
            <v>0</v>
          </cell>
          <cell r="GS72">
            <v>0</v>
          </cell>
          <cell r="GW72">
            <v>3621</v>
          </cell>
          <cell r="GX72" t="e">
            <v>#DIV/0!</v>
          </cell>
          <cell r="GY72" t="e">
            <v>#DIV/0!</v>
          </cell>
          <cell r="GZ72" t="e">
            <v>#DIV/0!</v>
          </cell>
        </row>
        <row r="73">
          <cell r="A73">
            <v>3622</v>
          </cell>
          <cell r="B73">
            <v>4</v>
          </cell>
          <cell r="C73" t="str">
            <v>LINDA @  WOODWARD</v>
          </cell>
          <cell r="D73">
            <v>4953</v>
          </cell>
          <cell r="E73" t="str">
            <v>R</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cell r="BE73">
            <v>0</v>
          </cell>
          <cell r="BF73">
            <v>0</v>
          </cell>
          <cell r="BG73">
            <v>0</v>
          </cell>
          <cell r="BH73">
            <v>0</v>
          </cell>
          <cell r="BI73">
            <v>0</v>
          </cell>
          <cell r="BJ73">
            <v>0</v>
          </cell>
          <cell r="BK73">
            <v>0</v>
          </cell>
          <cell r="BL73">
            <v>0</v>
          </cell>
          <cell r="BM73">
            <v>0</v>
          </cell>
          <cell r="BN73">
            <v>0</v>
          </cell>
          <cell r="BO73">
            <v>0</v>
          </cell>
          <cell r="BP73">
            <v>0</v>
          </cell>
          <cell r="BQ73">
            <v>0</v>
          </cell>
          <cell r="BR73">
            <v>0</v>
          </cell>
          <cell r="BS73">
            <v>0</v>
          </cell>
          <cell r="BT73">
            <v>0</v>
          </cell>
          <cell r="BU73">
            <v>0</v>
          </cell>
          <cell r="BV73">
            <v>0</v>
          </cell>
          <cell r="BW73">
            <v>0</v>
          </cell>
          <cell r="BX73">
            <v>0</v>
          </cell>
          <cell r="BY73">
            <v>0</v>
          </cell>
          <cell r="BZ73">
            <v>0</v>
          </cell>
          <cell r="CA73">
            <v>0</v>
          </cell>
          <cell r="CB73">
            <v>0</v>
          </cell>
          <cell r="CC73">
            <v>0</v>
          </cell>
          <cell r="CD73">
            <v>0</v>
          </cell>
          <cell r="CE73">
            <v>0</v>
          </cell>
          <cell r="CF73">
            <v>0</v>
          </cell>
          <cell r="CG73">
            <v>0</v>
          </cell>
          <cell r="CH73">
            <v>0</v>
          </cell>
          <cell r="CI73">
            <v>0</v>
          </cell>
          <cell r="CJ73">
            <v>0</v>
          </cell>
          <cell r="CK73">
            <v>0</v>
          </cell>
          <cell r="CL73">
            <v>0</v>
          </cell>
          <cell r="CM73">
            <v>0</v>
          </cell>
          <cell r="CN73">
            <v>0</v>
          </cell>
          <cell r="CO73">
            <v>0</v>
          </cell>
          <cell r="CP73">
            <v>0</v>
          </cell>
          <cell r="CQ73">
            <v>0</v>
          </cell>
          <cell r="CR73">
            <v>0</v>
          </cell>
          <cell r="CS73">
            <v>0</v>
          </cell>
          <cell r="CT73">
            <v>0</v>
          </cell>
          <cell r="CU73">
            <v>0</v>
          </cell>
          <cell r="CV73">
            <v>0</v>
          </cell>
          <cell r="CW73">
            <v>0</v>
          </cell>
          <cell r="CX73">
            <v>0</v>
          </cell>
          <cell r="CY73">
            <v>0</v>
          </cell>
          <cell r="CZ73">
            <v>0</v>
          </cell>
          <cell r="DA73">
            <v>0</v>
          </cell>
          <cell r="DB73">
            <v>0</v>
          </cell>
          <cell r="DC73">
            <v>0</v>
          </cell>
          <cell r="DD73">
            <v>0</v>
          </cell>
          <cell r="DE73">
            <v>0</v>
          </cell>
          <cell r="DF73">
            <v>0</v>
          </cell>
          <cell r="DG73">
            <v>0</v>
          </cell>
          <cell r="DH73">
            <v>0</v>
          </cell>
          <cell r="DI73">
            <v>0</v>
          </cell>
          <cell r="DJ73">
            <v>0</v>
          </cell>
          <cell r="DK73">
            <v>0</v>
          </cell>
          <cell r="DL73">
            <v>0</v>
          </cell>
          <cell r="DM73">
            <v>0</v>
          </cell>
          <cell r="DN73">
            <v>0</v>
          </cell>
          <cell r="DO73">
            <v>0</v>
          </cell>
          <cell r="DP73">
            <v>0</v>
          </cell>
          <cell r="DQ73">
            <v>0</v>
          </cell>
          <cell r="DR73">
            <v>0</v>
          </cell>
          <cell r="DS73">
            <v>0</v>
          </cell>
          <cell r="DT73">
            <v>0</v>
          </cell>
          <cell r="DU73">
            <v>0</v>
          </cell>
          <cell r="DV73">
            <v>0</v>
          </cell>
          <cell r="DW73">
            <v>0</v>
          </cell>
          <cell r="DX73">
            <v>0</v>
          </cell>
          <cell r="DY73">
            <v>0</v>
          </cell>
          <cell r="DZ73">
            <v>0</v>
          </cell>
          <cell r="EA73">
            <v>0</v>
          </cell>
          <cell r="EB73">
            <v>0</v>
          </cell>
          <cell r="EC73">
            <v>0</v>
          </cell>
          <cell r="ED73">
            <v>0</v>
          </cell>
          <cell r="EE73">
            <v>0</v>
          </cell>
          <cell r="EF73">
            <v>0</v>
          </cell>
          <cell r="EG73">
            <v>0</v>
          </cell>
          <cell r="EH73">
            <v>0</v>
          </cell>
          <cell r="EI73">
            <v>0</v>
          </cell>
          <cell r="EJ73">
            <v>0</v>
          </cell>
          <cell r="EK73">
            <v>0</v>
          </cell>
          <cell r="EL73">
            <v>0</v>
          </cell>
          <cell r="EM73">
            <v>0</v>
          </cell>
          <cell r="EN73">
            <v>0</v>
          </cell>
          <cell r="EO73">
            <v>0</v>
          </cell>
          <cell r="EP73">
            <v>0</v>
          </cell>
          <cell r="EQ73">
            <v>0</v>
          </cell>
          <cell r="ER73">
            <v>0</v>
          </cell>
          <cell r="ES73">
            <v>0</v>
          </cell>
          <cell r="ET73">
            <v>0</v>
          </cell>
          <cell r="EU73">
            <v>0</v>
          </cell>
          <cell r="EV73">
            <v>0</v>
          </cell>
          <cell r="EW73">
            <v>0</v>
          </cell>
          <cell r="EX73">
            <v>0</v>
          </cell>
          <cell r="EY73">
            <v>0</v>
          </cell>
          <cell r="EZ73">
            <v>0</v>
          </cell>
          <cell r="FA73">
            <v>0</v>
          </cell>
          <cell r="FB73">
            <v>0</v>
          </cell>
          <cell r="FC73">
            <v>0</v>
          </cell>
          <cell r="FD73">
            <v>0</v>
          </cell>
          <cell r="FE73">
            <v>0</v>
          </cell>
          <cell r="FF73">
            <v>0</v>
          </cell>
          <cell r="FG73">
            <v>0</v>
          </cell>
          <cell r="FH73">
            <v>0</v>
          </cell>
          <cell r="FI73">
            <v>0</v>
          </cell>
          <cell r="FJ73">
            <v>0</v>
          </cell>
          <cell r="FK73">
            <v>0</v>
          </cell>
          <cell r="FL73">
            <v>0</v>
          </cell>
          <cell r="FM73">
            <v>0</v>
          </cell>
          <cell r="FN73">
            <v>0</v>
          </cell>
          <cell r="FO73">
            <v>0</v>
          </cell>
          <cell r="FP73">
            <v>0</v>
          </cell>
          <cell r="FQ73">
            <v>0</v>
          </cell>
          <cell r="FR73">
            <v>0</v>
          </cell>
          <cell r="FS73">
            <v>0</v>
          </cell>
          <cell r="FT73">
            <v>0</v>
          </cell>
          <cell r="FU73">
            <v>0</v>
          </cell>
          <cell r="FV73">
            <v>0</v>
          </cell>
          <cell r="FW73">
            <v>0</v>
          </cell>
          <cell r="FX73">
            <v>0</v>
          </cell>
          <cell r="FY73">
            <v>0</v>
          </cell>
          <cell r="FZ73">
            <v>0</v>
          </cell>
          <cell r="GA73">
            <v>0</v>
          </cell>
          <cell r="GB73">
            <v>0</v>
          </cell>
          <cell r="GC73">
            <v>0</v>
          </cell>
          <cell r="GD73">
            <v>0</v>
          </cell>
          <cell r="GE73">
            <v>0</v>
          </cell>
          <cell r="GF73">
            <v>0</v>
          </cell>
          <cell r="GG73">
            <v>0</v>
          </cell>
          <cell r="GH73">
            <v>0</v>
          </cell>
          <cell r="GI73">
            <v>0</v>
          </cell>
          <cell r="GJ73">
            <v>0</v>
          </cell>
          <cell r="GK73">
            <v>0</v>
          </cell>
          <cell r="GL73">
            <v>0</v>
          </cell>
          <cell r="GM73">
            <v>0</v>
          </cell>
          <cell r="GN73">
            <v>0</v>
          </cell>
          <cell r="GO73">
            <v>0</v>
          </cell>
          <cell r="GP73">
            <v>0</v>
          </cell>
          <cell r="GQ73">
            <v>0</v>
          </cell>
          <cell r="GR73">
            <v>0</v>
          </cell>
          <cell r="GS73">
            <v>0</v>
          </cell>
          <cell r="GW73">
            <v>3622</v>
          </cell>
          <cell r="GX73" t="e">
            <v>#DIV/0!</v>
          </cell>
          <cell r="GY73" t="e">
            <v>#DIV/0!</v>
          </cell>
          <cell r="GZ73" t="e">
            <v>#DIV/0!</v>
          </cell>
        </row>
        <row r="74">
          <cell r="A74">
            <v>3637</v>
          </cell>
          <cell r="B74">
            <v>10</v>
          </cell>
          <cell r="C74" t="str">
            <v>MC FARLAND @ BEAVER</v>
          </cell>
          <cell r="D74">
            <v>3295</v>
          </cell>
          <cell r="E74" t="str">
            <v>R</v>
          </cell>
          <cell r="F74">
            <v>35</v>
          </cell>
          <cell r="G74">
            <v>35</v>
          </cell>
          <cell r="H74">
            <v>35</v>
          </cell>
          <cell r="I74">
            <v>35</v>
          </cell>
          <cell r="J74">
            <v>35</v>
          </cell>
          <cell r="K74">
            <v>35</v>
          </cell>
          <cell r="L74">
            <v>35</v>
          </cell>
          <cell r="M74">
            <v>35</v>
          </cell>
          <cell r="N74">
            <v>35</v>
          </cell>
          <cell r="O74">
            <v>35</v>
          </cell>
          <cell r="P74">
            <v>35</v>
          </cell>
          <cell r="Q74">
            <v>35</v>
          </cell>
          <cell r="R74">
            <v>35</v>
          </cell>
          <cell r="S74">
            <v>35</v>
          </cell>
          <cell r="T74">
            <v>37</v>
          </cell>
          <cell r="U74">
            <v>37</v>
          </cell>
          <cell r="V74">
            <v>37</v>
          </cell>
          <cell r="W74">
            <v>37</v>
          </cell>
          <cell r="X74">
            <v>37</v>
          </cell>
          <cell r="Y74">
            <v>37</v>
          </cell>
          <cell r="Z74">
            <v>37</v>
          </cell>
          <cell r="AA74">
            <v>37</v>
          </cell>
          <cell r="AB74">
            <v>37</v>
          </cell>
          <cell r="AC74">
            <v>37</v>
          </cell>
          <cell r="AD74">
            <v>37</v>
          </cell>
          <cell r="AE74">
            <v>37</v>
          </cell>
          <cell r="AF74">
            <v>37</v>
          </cell>
          <cell r="AG74">
            <v>37</v>
          </cell>
          <cell r="AH74">
            <v>37</v>
          </cell>
          <cell r="AI74">
            <v>37</v>
          </cell>
          <cell r="AJ74">
            <v>37</v>
          </cell>
          <cell r="AK74">
            <v>37</v>
          </cell>
          <cell r="AL74">
            <v>37</v>
          </cell>
          <cell r="AM74">
            <v>37</v>
          </cell>
          <cell r="AN74">
            <v>37</v>
          </cell>
          <cell r="AO74">
            <v>37</v>
          </cell>
          <cell r="AP74">
            <v>37</v>
          </cell>
          <cell r="AQ74">
            <v>37</v>
          </cell>
          <cell r="AR74">
            <v>37</v>
          </cell>
          <cell r="AS74">
            <v>37</v>
          </cell>
          <cell r="AT74">
            <v>37</v>
          </cell>
          <cell r="AU74">
            <v>37</v>
          </cell>
          <cell r="AV74">
            <v>37</v>
          </cell>
          <cell r="AW74">
            <v>37</v>
          </cell>
          <cell r="AX74">
            <v>37</v>
          </cell>
          <cell r="AY74">
            <v>40</v>
          </cell>
          <cell r="AZ74">
            <v>40</v>
          </cell>
          <cell r="BA74">
            <v>40</v>
          </cell>
          <cell r="BB74">
            <v>40</v>
          </cell>
          <cell r="BC74">
            <v>40</v>
          </cell>
          <cell r="BD74">
            <v>40</v>
          </cell>
          <cell r="BE74">
            <v>40</v>
          </cell>
          <cell r="BF74">
            <v>40</v>
          </cell>
          <cell r="BG74">
            <v>40</v>
          </cell>
          <cell r="BH74">
            <v>40</v>
          </cell>
          <cell r="BI74">
            <v>40</v>
          </cell>
          <cell r="BJ74">
            <v>40</v>
          </cell>
          <cell r="BK74">
            <v>40</v>
          </cell>
          <cell r="BL74">
            <v>40</v>
          </cell>
          <cell r="BM74">
            <v>40</v>
          </cell>
          <cell r="BN74">
            <v>40</v>
          </cell>
          <cell r="BO74">
            <v>40</v>
          </cell>
          <cell r="BP74">
            <v>40</v>
          </cell>
          <cell r="BQ74">
            <v>40</v>
          </cell>
          <cell r="BR74">
            <v>40</v>
          </cell>
          <cell r="BS74">
            <v>40</v>
          </cell>
          <cell r="BT74">
            <v>40</v>
          </cell>
          <cell r="BU74">
            <v>40</v>
          </cell>
          <cell r="BV74">
            <v>40</v>
          </cell>
          <cell r="BW74">
            <v>40</v>
          </cell>
          <cell r="BX74">
            <v>40</v>
          </cell>
          <cell r="BY74">
            <v>40</v>
          </cell>
          <cell r="BZ74">
            <v>40</v>
          </cell>
          <cell r="CA74">
            <v>40</v>
          </cell>
          <cell r="CB74">
            <v>40</v>
          </cell>
          <cell r="CC74">
            <v>39</v>
          </cell>
          <cell r="CD74">
            <v>39</v>
          </cell>
          <cell r="CE74">
            <v>39</v>
          </cell>
          <cell r="CF74">
            <v>39</v>
          </cell>
          <cell r="CG74">
            <v>39</v>
          </cell>
          <cell r="CH74">
            <v>39</v>
          </cell>
          <cell r="CI74">
            <v>39</v>
          </cell>
          <cell r="CJ74">
            <v>39</v>
          </cell>
          <cell r="CK74">
            <v>39</v>
          </cell>
          <cell r="CL74">
            <v>39</v>
          </cell>
          <cell r="CM74">
            <v>39</v>
          </cell>
          <cell r="CN74">
            <v>39</v>
          </cell>
          <cell r="CO74">
            <v>39</v>
          </cell>
          <cell r="CP74">
            <v>39</v>
          </cell>
          <cell r="CQ74">
            <v>39</v>
          </cell>
          <cell r="CR74">
            <v>39</v>
          </cell>
          <cell r="CS74">
            <v>39</v>
          </cell>
          <cell r="CT74">
            <v>39</v>
          </cell>
          <cell r="CU74">
            <v>39</v>
          </cell>
          <cell r="CV74">
            <v>39</v>
          </cell>
          <cell r="CW74">
            <v>39</v>
          </cell>
          <cell r="CX74">
            <v>39</v>
          </cell>
          <cell r="CY74">
            <v>39</v>
          </cell>
          <cell r="CZ74">
            <v>39</v>
          </cell>
          <cell r="DA74">
            <v>39</v>
          </cell>
          <cell r="DB74">
            <v>39</v>
          </cell>
          <cell r="DC74">
            <v>39</v>
          </cell>
          <cell r="DD74">
            <v>39</v>
          </cell>
          <cell r="DE74">
            <v>39</v>
          </cell>
          <cell r="DF74">
            <v>39</v>
          </cell>
          <cell r="DG74">
            <v>39</v>
          </cell>
          <cell r="DH74">
            <v>39</v>
          </cell>
          <cell r="DI74">
            <v>39</v>
          </cell>
          <cell r="DJ74">
            <v>39</v>
          </cell>
          <cell r="DK74">
            <v>39</v>
          </cell>
          <cell r="DL74">
            <v>39</v>
          </cell>
          <cell r="DM74">
            <v>39</v>
          </cell>
          <cell r="DN74">
            <v>39</v>
          </cell>
          <cell r="DO74">
            <v>39</v>
          </cell>
          <cell r="DP74">
            <v>39</v>
          </cell>
          <cell r="DQ74">
            <v>39</v>
          </cell>
          <cell r="DR74">
            <v>39</v>
          </cell>
          <cell r="DS74">
            <v>39</v>
          </cell>
          <cell r="DT74">
            <v>39</v>
          </cell>
          <cell r="DU74">
            <v>39</v>
          </cell>
          <cell r="DV74">
            <v>39</v>
          </cell>
          <cell r="DW74">
            <v>39</v>
          </cell>
          <cell r="DX74">
            <v>39</v>
          </cell>
          <cell r="DY74">
            <v>39</v>
          </cell>
          <cell r="DZ74">
            <v>39</v>
          </cell>
          <cell r="EA74">
            <v>39</v>
          </cell>
          <cell r="EB74">
            <v>39</v>
          </cell>
          <cell r="EC74">
            <v>39</v>
          </cell>
          <cell r="ED74">
            <v>39</v>
          </cell>
          <cell r="EE74">
            <v>39</v>
          </cell>
          <cell r="EF74">
            <v>39</v>
          </cell>
          <cell r="EG74">
            <v>39</v>
          </cell>
          <cell r="EH74">
            <v>39</v>
          </cell>
          <cell r="EI74">
            <v>39</v>
          </cell>
          <cell r="EJ74">
            <v>39</v>
          </cell>
          <cell r="EK74">
            <v>39</v>
          </cell>
          <cell r="EL74">
            <v>39</v>
          </cell>
          <cell r="EM74">
            <v>39</v>
          </cell>
          <cell r="EN74">
            <v>39</v>
          </cell>
          <cell r="EO74">
            <v>39</v>
          </cell>
          <cell r="EP74">
            <v>39</v>
          </cell>
          <cell r="EQ74">
            <v>39</v>
          </cell>
          <cell r="ER74">
            <v>39</v>
          </cell>
          <cell r="ES74">
            <v>39</v>
          </cell>
          <cell r="ET74">
            <v>39</v>
          </cell>
          <cell r="EU74">
            <v>39</v>
          </cell>
          <cell r="EV74">
            <v>39</v>
          </cell>
          <cell r="EW74">
            <v>39</v>
          </cell>
          <cell r="EX74">
            <v>39</v>
          </cell>
          <cell r="EY74">
            <v>39</v>
          </cell>
          <cell r="EZ74">
            <v>39</v>
          </cell>
          <cell r="FA74">
            <v>39</v>
          </cell>
          <cell r="FB74">
            <v>39</v>
          </cell>
          <cell r="FC74">
            <v>39</v>
          </cell>
          <cell r="FD74">
            <v>39</v>
          </cell>
          <cell r="FE74">
            <v>39</v>
          </cell>
          <cell r="FF74">
            <v>39</v>
          </cell>
          <cell r="FG74">
            <v>39</v>
          </cell>
          <cell r="FH74">
            <v>39</v>
          </cell>
          <cell r="FI74">
            <v>39</v>
          </cell>
          <cell r="FJ74">
            <v>39</v>
          </cell>
          <cell r="FK74">
            <v>39</v>
          </cell>
          <cell r="FL74">
            <v>39</v>
          </cell>
          <cell r="FM74">
            <v>39</v>
          </cell>
          <cell r="FN74">
            <v>39</v>
          </cell>
          <cell r="FO74">
            <v>39</v>
          </cell>
          <cell r="FP74">
            <v>39</v>
          </cell>
          <cell r="FQ74">
            <v>39</v>
          </cell>
          <cell r="FR74">
            <v>39</v>
          </cell>
          <cell r="FS74">
            <v>39</v>
          </cell>
          <cell r="FT74">
            <v>39</v>
          </cell>
          <cell r="FU74">
            <v>39</v>
          </cell>
          <cell r="FV74">
            <v>39</v>
          </cell>
          <cell r="FW74">
            <v>39</v>
          </cell>
          <cell r="FX74">
            <v>39</v>
          </cell>
          <cell r="FY74">
            <v>39</v>
          </cell>
          <cell r="FZ74">
            <v>39</v>
          </cell>
          <cell r="GA74">
            <v>39</v>
          </cell>
          <cell r="GB74">
            <v>39</v>
          </cell>
          <cell r="GC74">
            <v>39</v>
          </cell>
          <cell r="GD74">
            <v>39</v>
          </cell>
          <cell r="GE74">
            <v>39</v>
          </cell>
          <cell r="GF74">
            <v>39</v>
          </cell>
          <cell r="GG74">
            <v>39</v>
          </cell>
          <cell r="GH74">
            <v>39</v>
          </cell>
          <cell r="GI74">
            <v>39</v>
          </cell>
          <cell r="GJ74">
            <v>39</v>
          </cell>
          <cell r="GK74">
            <v>39</v>
          </cell>
          <cell r="GL74">
            <v>39</v>
          </cell>
          <cell r="GM74">
            <v>39</v>
          </cell>
          <cell r="GN74">
            <v>39</v>
          </cell>
          <cell r="GO74">
            <v>39</v>
          </cell>
          <cell r="GP74">
            <v>39</v>
          </cell>
          <cell r="GQ74">
            <v>39</v>
          </cell>
          <cell r="GR74">
            <v>39</v>
          </cell>
          <cell r="GS74">
            <v>39</v>
          </cell>
          <cell r="GW74">
            <v>3637</v>
          </cell>
          <cell r="GX74" t="e">
            <v>#DIV/0!</v>
          </cell>
          <cell r="GY74" t="e">
            <v>#DIV/0!</v>
          </cell>
          <cell r="GZ74" t="e">
            <v>#DIV/0!</v>
          </cell>
        </row>
        <row r="75">
          <cell r="A75">
            <v>3639</v>
          </cell>
          <cell r="B75">
            <v>2</v>
          </cell>
          <cell r="C75" t="str">
            <v>CARMELL @ CADDO</v>
          </cell>
          <cell r="D75">
            <v>32032</v>
          </cell>
          <cell r="E75" t="str">
            <v>R</v>
          </cell>
          <cell r="F75">
            <v>1726</v>
          </cell>
          <cell r="G75">
            <v>1726</v>
          </cell>
          <cell r="H75">
            <v>1726</v>
          </cell>
          <cell r="I75">
            <v>1726</v>
          </cell>
          <cell r="J75">
            <v>1726</v>
          </cell>
          <cell r="K75">
            <v>1726</v>
          </cell>
          <cell r="L75">
            <v>1826</v>
          </cell>
          <cell r="M75">
            <v>1826</v>
          </cell>
          <cell r="N75">
            <v>1826</v>
          </cell>
          <cell r="O75">
            <v>1826</v>
          </cell>
          <cell r="P75">
            <v>1826</v>
          </cell>
          <cell r="Q75">
            <v>1826</v>
          </cell>
          <cell r="R75">
            <v>1826</v>
          </cell>
          <cell r="S75">
            <v>1826</v>
          </cell>
          <cell r="T75">
            <v>1726</v>
          </cell>
          <cell r="U75">
            <v>1726</v>
          </cell>
          <cell r="V75">
            <v>1726</v>
          </cell>
          <cell r="W75">
            <v>1726</v>
          </cell>
          <cell r="X75">
            <v>1726</v>
          </cell>
          <cell r="Y75">
            <v>1726</v>
          </cell>
          <cell r="Z75">
            <v>1726</v>
          </cell>
          <cell r="AA75">
            <v>1726</v>
          </cell>
          <cell r="AB75">
            <v>1726</v>
          </cell>
          <cell r="AC75">
            <v>1726</v>
          </cell>
          <cell r="AD75">
            <v>1726</v>
          </cell>
          <cell r="AE75">
            <v>1726</v>
          </cell>
          <cell r="AF75">
            <v>1726</v>
          </cell>
          <cell r="AG75">
            <v>1726</v>
          </cell>
          <cell r="AH75">
            <v>1726</v>
          </cell>
          <cell r="AI75">
            <v>1726</v>
          </cell>
          <cell r="AJ75">
            <v>1726</v>
          </cell>
          <cell r="AK75">
            <v>1726</v>
          </cell>
          <cell r="AL75">
            <v>1726</v>
          </cell>
          <cell r="AM75">
            <v>1726</v>
          </cell>
          <cell r="AN75">
            <v>1726</v>
          </cell>
          <cell r="AO75">
            <v>1726</v>
          </cell>
          <cell r="AP75">
            <v>1726</v>
          </cell>
          <cell r="AQ75">
            <v>1726</v>
          </cell>
          <cell r="AR75">
            <v>1726</v>
          </cell>
          <cell r="AS75">
            <v>1726</v>
          </cell>
          <cell r="AT75">
            <v>1726</v>
          </cell>
          <cell r="AU75">
            <v>1726</v>
          </cell>
          <cell r="AV75">
            <v>1726</v>
          </cell>
          <cell r="AW75">
            <v>1726</v>
          </cell>
          <cell r="AX75">
            <v>1726</v>
          </cell>
          <cell r="AY75">
            <v>1618</v>
          </cell>
          <cell r="AZ75">
            <v>1618</v>
          </cell>
          <cell r="BA75">
            <v>1618</v>
          </cell>
          <cell r="BB75">
            <v>1618</v>
          </cell>
          <cell r="BC75">
            <v>1618</v>
          </cell>
          <cell r="BD75">
            <v>1618</v>
          </cell>
          <cell r="BE75">
            <v>1618</v>
          </cell>
          <cell r="BF75">
            <v>1618</v>
          </cell>
          <cell r="BG75">
            <v>1618</v>
          </cell>
          <cell r="BH75">
            <v>1618</v>
          </cell>
          <cell r="BI75">
            <v>1618</v>
          </cell>
          <cell r="BJ75">
            <v>1618</v>
          </cell>
          <cell r="BK75">
            <v>1618</v>
          </cell>
          <cell r="BL75">
            <v>1618</v>
          </cell>
          <cell r="BM75">
            <v>1618</v>
          </cell>
          <cell r="BN75">
            <v>1618</v>
          </cell>
          <cell r="BO75">
            <v>1618</v>
          </cell>
          <cell r="BP75">
            <v>1618</v>
          </cell>
          <cell r="BQ75">
            <v>1618</v>
          </cell>
          <cell r="BR75">
            <v>1618</v>
          </cell>
          <cell r="BS75">
            <v>1618</v>
          </cell>
          <cell r="BT75">
            <v>1618</v>
          </cell>
          <cell r="BU75">
            <v>1618</v>
          </cell>
          <cell r="BV75">
            <v>1618</v>
          </cell>
          <cell r="BW75">
            <v>1618</v>
          </cell>
          <cell r="BX75">
            <v>1618</v>
          </cell>
          <cell r="BY75">
            <v>1618</v>
          </cell>
          <cell r="BZ75">
            <v>1618</v>
          </cell>
          <cell r="CA75">
            <v>1618</v>
          </cell>
          <cell r="CB75">
            <v>1618</v>
          </cell>
          <cell r="CC75">
            <v>1718</v>
          </cell>
          <cell r="CD75">
            <v>1718</v>
          </cell>
          <cell r="CE75">
            <v>1718</v>
          </cell>
          <cell r="CF75">
            <v>1718</v>
          </cell>
          <cell r="CG75">
            <v>1718</v>
          </cell>
          <cell r="CH75">
            <v>1718</v>
          </cell>
          <cell r="CI75">
            <v>1718</v>
          </cell>
          <cell r="CJ75">
            <v>1718</v>
          </cell>
          <cell r="CK75">
            <v>1718</v>
          </cell>
          <cell r="CL75">
            <v>1718</v>
          </cell>
          <cell r="CM75">
            <v>1718</v>
          </cell>
          <cell r="CN75">
            <v>1718</v>
          </cell>
          <cell r="CO75">
            <v>1718</v>
          </cell>
          <cell r="CP75">
            <v>1718</v>
          </cell>
          <cell r="CQ75">
            <v>1718</v>
          </cell>
          <cell r="CR75">
            <v>1718</v>
          </cell>
          <cell r="CS75">
            <v>1718</v>
          </cell>
          <cell r="CT75">
            <v>1718</v>
          </cell>
          <cell r="CU75">
            <v>1718</v>
          </cell>
          <cell r="CV75">
            <v>1718</v>
          </cell>
          <cell r="CW75">
            <v>1718</v>
          </cell>
          <cell r="CX75">
            <v>1718</v>
          </cell>
          <cell r="CY75">
            <v>1718</v>
          </cell>
          <cell r="CZ75">
            <v>1717</v>
          </cell>
          <cell r="DA75">
            <v>1718</v>
          </cell>
          <cell r="DB75">
            <v>1718</v>
          </cell>
          <cell r="DC75">
            <v>1717</v>
          </cell>
          <cell r="DD75">
            <v>1717</v>
          </cell>
          <cell r="DE75">
            <v>1717</v>
          </cell>
          <cell r="DF75">
            <v>1718</v>
          </cell>
          <cell r="DG75">
            <v>1717</v>
          </cell>
          <cell r="DH75">
            <v>1718</v>
          </cell>
          <cell r="DI75">
            <v>1718</v>
          </cell>
          <cell r="DJ75">
            <v>1718</v>
          </cell>
          <cell r="DK75">
            <v>1718</v>
          </cell>
          <cell r="DL75">
            <v>1718</v>
          </cell>
          <cell r="DM75">
            <v>1718</v>
          </cell>
          <cell r="DN75">
            <v>1718</v>
          </cell>
          <cell r="DO75">
            <v>1718</v>
          </cell>
          <cell r="DP75">
            <v>1718</v>
          </cell>
          <cell r="DQ75">
            <v>1718</v>
          </cell>
          <cell r="DR75">
            <v>1718</v>
          </cell>
          <cell r="DS75">
            <v>1718</v>
          </cell>
          <cell r="DT75">
            <v>1718</v>
          </cell>
          <cell r="DU75">
            <v>1718</v>
          </cell>
          <cell r="DV75">
            <v>1718</v>
          </cell>
          <cell r="DW75">
            <v>1718</v>
          </cell>
          <cell r="DX75">
            <v>1718</v>
          </cell>
          <cell r="DY75">
            <v>1718</v>
          </cell>
          <cell r="DZ75">
            <v>1718</v>
          </cell>
          <cell r="EA75">
            <v>1718</v>
          </cell>
          <cell r="EB75">
            <v>1718</v>
          </cell>
          <cell r="EC75">
            <v>1718</v>
          </cell>
          <cell r="ED75">
            <v>1718</v>
          </cell>
          <cell r="EE75">
            <v>1718</v>
          </cell>
          <cell r="EF75">
            <v>1718</v>
          </cell>
          <cell r="EG75">
            <v>1718</v>
          </cell>
          <cell r="EH75">
            <v>1718</v>
          </cell>
          <cell r="EI75">
            <v>1718</v>
          </cell>
          <cell r="EJ75">
            <v>1518</v>
          </cell>
          <cell r="EK75">
            <v>1518</v>
          </cell>
          <cell r="EL75">
            <v>1518</v>
          </cell>
          <cell r="EM75">
            <v>1518</v>
          </cell>
          <cell r="EN75">
            <v>1518</v>
          </cell>
          <cell r="EO75">
            <v>1868</v>
          </cell>
          <cell r="EP75">
            <v>1868</v>
          </cell>
          <cell r="EQ75">
            <v>1868</v>
          </cell>
          <cell r="ER75">
            <v>1868</v>
          </cell>
          <cell r="ES75">
            <v>1868</v>
          </cell>
          <cell r="ET75">
            <v>1868</v>
          </cell>
          <cell r="EU75">
            <v>1868</v>
          </cell>
          <cell r="EV75">
            <v>1868</v>
          </cell>
          <cell r="EW75">
            <v>1868</v>
          </cell>
          <cell r="EX75">
            <v>1868</v>
          </cell>
          <cell r="EY75">
            <v>1868</v>
          </cell>
          <cell r="EZ75">
            <v>1868</v>
          </cell>
          <cell r="FA75">
            <v>1868</v>
          </cell>
          <cell r="FB75">
            <v>1868</v>
          </cell>
          <cell r="FC75">
            <v>1868</v>
          </cell>
          <cell r="FD75">
            <v>1868</v>
          </cell>
          <cell r="FE75">
            <v>1868</v>
          </cell>
          <cell r="FF75">
            <v>1868</v>
          </cell>
          <cell r="FG75">
            <v>1868</v>
          </cell>
          <cell r="FH75">
            <v>1868</v>
          </cell>
          <cell r="FI75">
            <v>1868</v>
          </cell>
          <cell r="FJ75">
            <v>1868</v>
          </cell>
          <cell r="FK75">
            <v>1886</v>
          </cell>
          <cell r="FL75">
            <v>1886</v>
          </cell>
          <cell r="FM75">
            <v>1886</v>
          </cell>
          <cell r="FN75">
            <v>1886</v>
          </cell>
          <cell r="FO75">
            <v>1865</v>
          </cell>
          <cell r="FP75">
            <v>1865</v>
          </cell>
          <cell r="FQ75">
            <v>1865</v>
          </cell>
          <cell r="FR75">
            <v>1865</v>
          </cell>
          <cell r="FS75">
            <v>1865</v>
          </cell>
          <cell r="FT75">
            <v>1865</v>
          </cell>
          <cell r="FU75">
            <v>1865</v>
          </cell>
          <cell r="FV75">
            <v>1865</v>
          </cell>
          <cell r="FW75">
            <v>1865</v>
          </cell>
          <cell r="FX75">
            <v>1865</v>
          </cell>
          <cell r="FY75">
            <v>1865</v>
          </cell>
          <cell r="FZ75">
            <v>1865</v>
          </cell>
          <cell r="GA75">
            <v>1865</v>
          </cell>
          <cell r="GB75">
            <v>1865</v>
          </cell>
          <cell r="GC75">
            <v>1865</v>
          </cell>
          <cell r="GD75">
            <v>1865</v>
          </cell>
          <cell r="GE75">
            <v>1865</v>
          </cell>
          <cell r="GF75">
            <v>1865</v>
          </cell>
          <cell r="GG75">
            <v>1865</v>
          </cell>
          <cell r="GH75">
            <v>1865</v>
          </cell>
          <cell r="GI75">
            <v>1865</v>
          </cell>
          <cell r="GJ75">
            <v>1865</v>
          </cell>
          <cell r="GK75">
            <v>1865</v>
          </cell>
          <cell r="GL75">
            <v>1865</v>
          </cell>
          <cell r="GM75">
            <v>1865</v>
          </cell>
          <cell r="GN75">
            <v>1865</v>
          </cell>
          <cell r="GO75">
            <v>1865</v>
          </cell>
          <cell r="GP75">
            <v>1865</v>
          </cell>
          <cell r="GQ75">
            <v>1865</v>
          </cell>
          <cell r="GR75">
            <v>1865</v>
          </cell>
          <cell r="GS75">
            <v>1865</v>
          </cell>
          <cell r="GW75">
            <v>3639</v>
          </cell>
          <cell r="GX75" t="e">
            <v>#DIV/0!</v>
          </cell>
          <cell r="GY75" t="e">
            <v>#DIV/0!</v>
          </cell>
          <cell r="GZ75" t="e">
            <v>#DIV/0!</v>
          </cell>
        </row>
        <row r="76">
          <cell r="A76">
            <v>3644</v>
          </cell>
          <cell r="B76">
            <v>26</v>
          </cell>
          <cell r="C76" t="str">
            <v>TEJAS @ PANOLA</v>
          </cell>
          <cell r="D76">
            <v>52169</v>
          </cell>
          <cell r="E76" t="str">
            <v>B</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cell r="BB76">
            <v>0</v>
          </cell>
          <cell r="BC76">
            <v>0</v>
          </cell>
          <cell r="BD76">
            <v>0</v>
          </cell>
          <cell r="BE76">
            <v>0</v>
          </cell>
          <cell r="BF76">
            <v>0</v>
          </cell>
          <cell r="BG76">
            <v>0</v>
          </cell>
          <cell r="BH76">
            <v>0</v>
          </cell>
          <cell r="BI76">
            <v>0</v>
          </cell>
          <cell r="BJ76">
            <v>0</v>
          </cell>
          <cell r="BK76">
            <v>0</v>
          </cell>
          <cell r="BL76">
            <v>0</v>
          </cell>
          <cell r="BM76">
            <v>0</v>
          </cell>
          <cell r="BN76">
            <v>0</v>
          </cell>
          <cell r="BO76">
            <v>0</v>
          </cell>
          <cell r="BP76">
            <v>0</v>
          </cell>
          <cell r="BQ76">
            <v>0</v>
          </cell>
          <cell r="BR76">
            <v>0</v>
          </cell>
          <cell r="BS76">
            <v>0</v>
          </cell>
          <cell r="BT76">
            <v>0</v>
          </cell>
          <cell r="BU76">
            <v>0</v>
          </cell>
          <cell r="BV76">
            <v>0</v>
          </cell>
          <cell r="BW76">
            <v>0</v>
          </cell>
          <cell r="BX76">
            <v>0</v>
          </cell>
          <cell r="BY76">
            <v>0</v>
          </cell>
          <cell r="BZ76">
            <v>0</v>
          </cell>
          <cell r="CA76">
            <v>0</v>
          </cell>
          <cell r="CB76">
            <v>0</v>
          </cell>
          <cell r="CC76">
            <v>0</v>
          </cell>
          <cell r="CD76">
            <v>0</v>
          </cell>
          <cell r="CE76">
            <v>0</v>
          </cell>
          <cell r="CF76">
            <v>0</v>
          </cell>
          <cell r="CG76">
            <v>0</v>
          </cell>
          <cell r="CH76">
            <v>0</v>
          </cell>
          <cell r="CI76">
            <v>0</v>
          </cell>
          <cell r="CJ76">
            <v>0</v>
          </cell>
          <cell r="CK76">
            <v>0</v>
          </cell>
          <cell r="CL76">
            <v>0</v>
          </cell>
          <cell r="CM76">
            <v>0</v>
          </cell>
          <cell r="CN76">
            <v>0</v>
          </cell>
          <cell r="CO76">
            <v>0</v>
          </cell>
          <cell r="CP76">
            <v>0</v>
          </cell>
          <cell r="CQ76">
            <v>0</v>
          </cell>
          <cell r="CR76">
            <v>0</v>
          </cell>
          <cell r="CS76">
            <v>0</v>
          </cell>
          <cell r="CT76">
            <v>0</v>
          </cell>
          <cell r="CU76">
            <v>0</v>
          </cell>
          <cell r="CV76">
            <v>0</v>
          </cell>
          <cell r="CW76">
            <v>0</v>
          </cell>
          <cell r="CX76">
            <v>0</v>
          </cell>
          <cell r="CY76">
            <v>0</v>
          </cell>
          <cell r="CZ76">
            <v>0</v>
          </cell>
          <cell r="DA76">
            <v>0</v>
          </cell>
          <cell r="DB76">
            <v>0</v>
          </cell>
          <cell r="DC76">
            <v>0</v>
          </cell>
          <cell r="DD76">
            <v>0</v>
          </cell>
          <cell r="DE76">
            <v>0</v>
          </cell>
          <cell r="DF76">
            <v>0</v>
          </cell>
          <cell r="DG76">
            <v>0</v>
          </cell>
          <cell r="DH76">
            <v>0</v>
          </cell>
          <cell r="DI76">
            <v>0</v>
          </cell>
          <cell r="DJ76">
            <v>0</v>
          </cell>
          <cell r="DK76">
            <v>0</v>
          </cell>
          <cell r="DL76">
            <v>0</v>
          </cell>
          <cell r="DM76">
            <v>0</v>
          </cell>
          <cell r="DN76">
            <v>0</v>
          </cell>
          <cell r="DO76">
            <v>0</v>
          </cell>
          <cell r="DP76">
            <v>0</v>
          </cell>
          <cell r="DQ76">
            <v>0</v>
          </cell>
          <cell r="DR76">
            <v>0</v>
          </cell>
          <cell r="DS76">
            <v>0</v>
          </cell>
          <cell r="DT76">
            <v>0</v>
          </cell>
          <cell r="DU76">
            <v>0</v>
          </cell>
          <cell r="DV76">
            <v>20000</v>
          </cell>
          <cell r="DW76">
            <v>0</v>
          </cell>
          <cell r="DX76">
            <v>0</v>
          </cell>
          <cell r="DY76">
            <v>0</v>
          </cell>
          <cell r="DZ76">
            <v>0</v>
          </cell>
          <cell r="EA76">
            <v>0</v>
          </cell>
          <cell r="EB76">
            <v>0</v>
          </cell>
          <cell r="EC76">
            <v>0</v>
          </cell>
          <cell r="ED76">
            <v>0</v>
          </cell>
          <cell r="EE76">
            <v>0</v>
          </cell>
          <cell r="EF76">
            <v>0</v>
          </cell>
          <cell r="EG76">
            <v>0</v>
          </cell>
          <cell r="EH76">
            <v>0</v>
          </cell>
          <cell r="EI76">
            <v>0</v>
          </cell>
          <cell r="EJ76">
            <v>0</v>
          </cell>
          <cell r="EK76">
            <v>0</v>
          </cell>
          <cell r="EL76">
            <v>0</v>
          </cell>
          <cell r="EM76">
            <v>0</v>
          </cell>
          <cell r="EN76">
            <v>0</v>
          </cell>
          <cell r="EO76">
            <v>0</v>
          </cell>
          <cell r="EP76">
            <v>0</v>
          </cell>
          <cell r="EQ76">
            <v>0</v>
          </cell>
          <cell r="ER76">
            <v>0</v>
          </cell>
          <cell r="ES76">
            <v>0</v>
          </cell>
          <cell r="ET76">
            <v>0</v>
          </cell>
          <cell r="EU76">
            <v>0</v>
          </cell>
          <cell r="EV76">
            <v>0</v>
          </cell>
          <cell r="EW76">
            <v>0</v>
          </cell>
          <cell r="EX76">
            <v>0</v>
          </cell>
          <cell r="EY76">
            <v>0</v>
          </cell>
          <cell r="EZ76">
            <v>0</v>
          </cell>
          <cell r="FA76">
            <v>0</v>
          </cell>
          <cell r="FB76">
            <v>0</v>
          </cell>
          <cell r="FC76">
            <v>10919</v>
          </cell>
          <cell r="FD76">
            <v>0</v>
          </cell>
          <cell r="FE76">
            <v>12546</v>
          </cell>
          <cell r="FF76">
            <v>0</v>
          </cell>
          <cell r="FG76">
            <v>0</v>
          </cell>
          <cell r="FH76">
            <v>0</v>
          </cell>
          <cell r="FI76">
            <v>0</v>
          </cell>
          <cell r="FJ76">
            <v>0</v>
          </cell>
          <cell r="FK76">
            <v>0</v>
          </cell>
          <cell r="FL76">
            <v>0</v>
          </cell>
          <cell r="FM76">
            <v>0</v>
          </cell>
          <cell r="FN76">
            <v>0</v>
          </cell>
          <cell r="FO76">
            <v>0</v>
          </cell>
          <cell r="FP76">
            <v>0</v>
          </cell>
          <cell r="FQ76">
            <v>0</v>
          </cell>
          <cell r="FR76">
            <v>0</v>
          </cell>
          <cell r="FS76">
            <v>0</v>
          </cell>
          <cell r="FT76">
            <v>50000</v>
          </cell>
          <cell r="FU76">
            <v>50000</v>
          </cell>
          <cell r="FV76">
            <v>50000</v>
          </cell>
          <cell r="FW76">
            <v>20000</v>
          </cell>
          <cell r="FX76">
            <v>20000</v>
          </cell>
          <cell r="FY76">
            <v>12000</v>
          </cell>
          <cell r="FZ76">
            <v>0</v>
          </cell>
          <cell r="GA76">
            <v>40950</v>
          </cell>
          <cell r="GB76">
            <v>0</v>
          </cell>
          <cell r="GC76">
            <v>0</v>
          </cell>
          <cell r="GD76">
            <v>0</v>
          </cell>
          <cell r="GE76">
            <v>0</v>
          </cell>
          <cell r="GF76">
            <v>0</v>
          </cell>
          <cell r="GG76">
            <v>0</v>
          </cell>
          <cell r="GH76">
            <v>0</v>
          </cell>
          <cell r="GI76">
            <v>0</v>
          </cell>
          <cell r="GJ76">
            <v>0</v>
          </cell>
          <cell r="GK76">
            <v>0</v>
          </cell>
          <cell r="GL76">
            <v>0</v>
          </cell>
          <cell r="GM76">
            <v>20000</v>
          </cell>
          <cell r="GN76">
            <v>0</v>
          </cell>
          <cell r="GO76">
            <v>0</v>
          </cell>
          <cell r="GP76">
            <v>0</v>
          </cell>
          <cell r="GQ76">
            <v>0</v>
          </cell>
          <cell r="GR76">
            <v>0</v>
          </cell>
          <cell r="GS76">
            <v>0</v>
          </cell>
          <cell r="GW76">
            <v>3644</v>
          </cell>
          <cell r="GX76" t="e">
            <v>#DIV/0!</v>
          </cell>
          <cell r="GY76" t="e">
            <v>#DIV/0!</v>
          </cell>
          <cell r="GZ76" t="e">
            <v>#DIV/0!</v>
          </cell>
        </row>
        <row r="77">
          <cell r="A77">
            <v>3646</v>
          </cell>
          <cell r="B77">
            <v>22</v>
          </cell>
          <cell r="C77" t="str">
            <v>YANKEE @ FORT BEND</v>
          </cell>
          <cell r="D77">
            <v>3577</v>
          </cell>
          <cell r="E77" t="str">
            <v>R</v>
          </cell>
          <cell r="F77">
            <v>1150</v>
          </cell>
          <cell r="G77">
            <v>1150</v>
          </cell>
          <cell r="H77">
            <v>1150</v>
          </cell>
          <cell r="I77">
            <v>1150</v>
          </cell>
          <cell r="J77">
            <v>1150</v>
          </cell>
          <cell r="K77">
            <v>1150</v>
          </cell>
          <cell r="L77">
            <v>1150</v>
          </cell>
          <cell r="M77">
            <v>1150</v>
          </cell>
          <cell r="N77">
            <v>1150</v>
          </cell>
          <cell r="O77">
            <v>1150</v>
          </cell>
          <cell r="P77">
            <v>1150</v>
          </cell>
          <cell r="Q77">
            <v>1150</v>
          </cell>
          <cell r="R77">
            <v>1150</v>
          </cell>
          <cell r="S77">
            <v>1150</v>
          </cell>
          <cell r="T77">
            <v>1125</v>
          </cell>
          <cell r="U77">
            <v>1125</v>
          </cell>
          <cell r="V77">
            <v>1125</v>
          </cell>
          <cell r="W77">
            <v>1125</v>
          </cell>
          <cell r="X77">
            <v>1125</v>
          </cell>
          <cell r="Y77">
            <v>1125</v>
          </cell>
          <cell r="Z77">
            <v>1125</v>
          </cell>
          <cell r="AA77">
            <v>1125</v>
          </cell>
          <cell r="AB77">
            <v>1125</v>
          </cell>
          <cell r="AC77">
            <v>1125</v>
          </cell>
          <cell r="AD77">
            <v>1125</v>
          </cell>
          <cell r="AE77">
            <v>1125</v>
          </cell>
          <cell r="AF77">
            <v>1125</v>
          </cell>
          <cell r="AG77">
            <v>1125</v>
          </cell>
          <cell r="AH77">
            <v>1125</v>
          </cell>
          <cell r="AI77">
            <v>1125</v>
          </cell>
          <cell r="AJ77">
            <v>1145</v>
          </cell>
          <cell r="AK77">
            <v>1145</v>
          </cell>
          <cell r="AL77">
            <v>1145</v>
          </cell>
          <cell r="AM77">
            <v>1145</v>
          </cell>
          <cell r="AN77">
            <v>1145</v>
          </cell>
          <cell r="AO77">
            <v>1145</v>
          </cell>
          <cell r="AP77">
            <v>1145</v>
          </cell>
          <cell r="AQ77">
            <v>1150</v>
          </cell>
          <cell r="AR77">
            <v>1150</v>
          </cell>
          <cell r="AS77">
            <v>1150</v>
          </cell>
          <cell r="AT77">
            <v>1150</v>
          </cell>
          <cell r="AU77">
            <v>1150</v>
          </cell>
          <cell r="AV77">
            <v>1150</v>
          </cell>
          <cell r="AW77">
            <v>1150</v>
          </cell>
          <cell r="AX77">
            <v>1150</v>
          </cell>
          <cell r="AY77">
            <v>1150</v>
          </cell>
          <cell r="AZ77">
            <v>1150</v>
          </cell>
          <cell r="BA77">
            <v>1150</v>
          </cell>
          <cell r="BB77">
            <v>1150</v>
          </cell>
          <cell r="BC77">
            <v>1150</v>
          </cell>
          <cell r="BD77">
            <v>1150</v>
          </cell>
          <cell r="BE77">
            <v>1150</v>
          </cell>
          <cell r="BF77">
            <v>1150</v>
          </cell>
          <cell r="BG77">
            <v>1150</v>
          </cell>
          <cell r="BH77">
            <v>1150</v>
          </cell>
          <cell r="BI77">
            <v>1150</v>
          </cell>
          <cell r="BJ77">
            <v>1150</v>
          </cell>
          <cell r="BK77">
            <v>1150</v>
          </cell>
          <cell r="BL77">
            <v>1150</v>
          </cell>
          <cell r="BM77">
            <v>1150</v>
          </cell>
          <cell r="BN77">
            <v>1150</v>
          </cell>
          <cell r="BO77">
            <v>1150</v>
          </cell>
          <cell r="BP77">
            <v>1150</v>
          </cell>
          <cell r="BQ77">
            <v>1200</v>
          </cell>
          <cell r="BR77">
            <v>1200</v>
          </cell>
          <cell r="BS77">
            <v>1200</v>
          </cell>
          <cell r="BT77">
            <v>1350</v>
          </cell>
          <cell r="BU77">
            <v>1350</v>
          </cell>
          <cell r="BV77">
            <v>1350</v>
          </cell>
          <cell r="BW77">
            <v>1350</v>
          </cell>
          <cell r="BX77">
            <v>1350</v>
          </cell>
          <cell r="BY77">
            <v>1350</v>
          </cell>
          <cell r="BZ77">
            <v>1350</v>
          </cell>
          <cell r="CA77">
            <v>1350</v>
          </cell>
          <cell r="CB77">
            <v>1350</v>
          </cell>
          <cell r="CC77">
            <v>1290</v>
          </cell>
          <cell r="CD77">
            <v>1290</v>
          </cell>
          <cell r="CE77">
            <v>1290</v>
          </cell>
          <cell r="CF77">
            <v>1290</v>
          </cell>
          <cell r="CG77">
            <v>1290</v>
          </cell>
          <cell r="CH77">
            <v>1290</v>
          </cell>
          <cell r="CI77">
            <v>1290</v>
          </cell>
          <cell r="CJ77">
            <v>1290</v>
          </cell>
          <cell r="CK77">
            <v>1290</v>
          </cell>
          <cell r="CL77">
            <v>1290</v>
          </cell>
          <cell r="CM77">
            <v>1290</v>
          </cell>
          <cell r="CN77">
            <v>1290</v>
          </cell>
          <cell r="CO77">
            <v>1290</v>
          </cell>
          <cell r="CP77">
            <v>1290</v>
          </cell>
          <cell r="CQ77">
            <v>1290</v>
          </cell>
          <cell r="CR77">
            <v>1290</v>
          </cell>
          <cell r="CS77">
            <v>1350</v>
          </cell>
          <cell r="CT77">
            <v>1350</v>
          </cell>
          <cell r="CU77">
            <v>1350</v>
          </cell>
          <cell r="CV77">
            <v>1350</v>
          </cell>
          <cell r="CW77">
            <v>1350</v>
          </cell>
          <cell r="CX77">
            <v>1350</v>
          </cell>
          <cell r="CY77">
            <v>1350</v>
          </cell>
          <cell r="CZ77">
            <v>1350</v>
          </cell>
          <cell r="DA77">
            <v>1350</v>
          </cell>
          <cell r="DB77">
            <v>1350</v>
          </cell>
          <cell r="DC77">
            <v>1350</v>
          </cell>
          <cell r="DD77">
            <v>1350</v>
          </cell>
          <cell r="DE77">
            <v>1350</v>
          </cell>
          <cell r="DF77">
            <v>1350</v>
          </cell>
          <cell r="DG77">
            <v>1350</v>
          </cell>
          <cell r="DH77">
            <v>1300</v>
          </cell>
          <cell r="DI77">
            <v>1300</v>
          </cell>
          <cell r="DJ77">
            <v>1300</v>
          </cell>
          <cell r="DK77">
            <v>1300</v>
          </cell>
          <cell r="DL77">
            <v>1300</v>
          </cell>
          <cell r="DM77">
            <v>1300</v>
          </cell>
          <cell r="DN77">
            <v>1375</v>
          </cell>
          <cell r="DO77">
            <v>1375</v>
          </cell>
          <cell r="DP77">
            <v>1375</v>
          </cell>
          <cell r="DQ77">
            <v>1375</v>
          </cell>
          <cell r="DR77">
            <v>1375</v>
          </cell>
          <cell r="DS77">
            <v>1375</v>
          </cell>
          <cell r="DT77">
            <v>1375</v>
          </cell>
          <cell r="DU77">
            <v>1375</v>
          </cell>
          <cell r="DV77">
            <v>1400</v>
          </cell>
          <cell r="DW77">
            <v>1400</v>
          </cell>
          <cell r="DX77">
            <v>1400</v>
          </cell>
          <cell r="DY77">
            <v>1400</v>
          </cell>
          <cell r="DZ77">
            <v>1400</v>
          </cell>
          <cell r="EA77">
            <v>1500</v>
          </cell>
          <cell r="EB77">
            <v>1500</v>
          </cell>
          <cell r="EC77">
            <v>1500</v>
          </cell>
          <cell r="ED77">
            <v>1500</v>
          </cell>
          <cell r="EE77">
            <v>1500</v>
          </cell>
          <cell r="EF77">
            <v>1500</v>
          </cell>
          <cell r="EG77">
            <v>1500</v>
          </cell>
          <cell r="EH77">
            <v>1500</v>
          </cell>
          <cell r="EI77">
            <v>500</v>
          </cell>
          <cell r="EJ77">
            <v>1500</v>
          </cell>
          <cell r="EK77">
            <v>1500</v>
          </cell>
          <cell r="EL77">
            <v>1500</v>
          </cell>
          <cell r="EM77">
            <v>1500</v>
          </cell>
          <cell r="EN77">
            <v>1500</v>
          </cell>
          <cell r="EO77">
            <v>1500</v>
          </cell>
          <cell r="EP77">
            <v>1500</v>
          </cell>
          <cell r="EQ77">
            <v>1500</v>
          </cell>
          <cell r="ER77">
            <v>1500</v>
          </cell>
          <cell r="ES77">
            <v>1500</v>
          </cell>
          <cell r="ET77">
            <v>1500</v>
          </cell>
          <cell r="EU77">
            <v>1500</v>
          </cell>
          <cell r="EV77">
            <v>1500</v>
          </cell>
          <cell r="EW77">
            <v>1500</v>
          </cell>
          <cell r="EX77">
            <v>1800</v>
          </cell>
          <cell r="EY77">
            <v>1800</v>
          </cell>
          <cell r="EZ77">
            <v>1800</v>
          </cell>
          <cell r="FA77">
            <v>1800</v>
          </cell>
          <cell r="FB77">
            <v>1800</v>
          </cell>
          <cell r="FC77">
            <v>1800</v>
          </cell>
          <cell r="FD77">
            <v>1800</v>
          </cell>
          <cell r="FE77">
            <v>1800</v>
          </cell>
          <cell r="FF77">
            <v>2000</v>
          </cell>
          <cell r="FG77">
            <v>2000</v>
          </cell>
          <cell r="FH77">
            <v>2000</v>
          </cell>
          <cell r="FI77">
            <v>2000</v>
          </cell>
          <cell r="FJ77">
            <v>2000</v>
          </cell>
          <cell r="FK77">
            <v>2000</v>
          </cell>
          <cell r="FL77">
            <v>2000</v>
          </cell>
          <cell r="FM77">
            <v>2000</v>
          </cell>
          <cell r="FN77">
            <v>2000</v>
          </cell>
          <cell r="FO77">
            <v>1827</v>
          </cell>
          <cell r="FP77">
            <v>1827</v>
          </cell>
          <cell r="FQ77">
            <v>1827</v>
          </cell>
          <cell r="FR77">
            <v>1827</v>
          </cell>
          <cell r="FS77">
            <v>1827</v>
          </cell>
          <cell r="FT77">
            <v>1827</v>
          </cell>
          <cell r="FU77">
            <v>1827</v>
          </cell>
          <cell r="FV77">
            <v>1827</v>
          </cell>
          <cell r="FW77">
            <v>1827</v>
          </cell>
          <cell r="FX77">
            <v>1827</v>
          </cell>
          <cell r="FY77">
            <v>1827</v>
          </cell>
          <cell r="FZ77">
            <v>2200</v>
          </cell>
          <cell r="GA77">
            <v>2200</v>
          </cell>
          <cell r="GB77">
            <v>2200</v>
          </cell>
          <cell r="GC77">
            <v>2200</v>
          </cell>
          <cell r="GD77">
            <v>2200</v>
          </cell>
          <cell r="GE77">
            <v>2200</v>
          </cell>
          <cell r="GF77">
            <v>2000</v>
          </cell>
          <cell r="GG77">
            <v>2000</v>
          </cell>
          <cell r="GH77">
            <v>2000</v>
          </cell>
          <cell r="GI77">
            <v>2000</v>
          </cell>
          <cell r="GJ77">
            <v>2000</v>
          </cell>
          <cell r="GK77">
            <v>2000</v>
          </cell>
          <cell r="GL77">
            <v>2000</v>
          </cell>
          <cell r="GM77">
            <v>2000</v>
          </cell>
          <cell r="GN77">
            <v>2000</v>
          </cell>
          <cell r="GO77">
            <v>2000</v>
          </cell>
          <cell r="GP77">
            <v>2000</v>
          </cell>
          <cell r="GQ77">
            <v>2000</v>
          </cell>
          <cell r="GR77">
            <v>2000</v>
          </cell>
          <cell r="GS77">
            <v>2000</v>
          </cell>
          <cell r="GW77">
            <v>3646</v>
          </cell>
          <cell r="GX77" t="e">
            <v>#DIV/0!</v>
          </cell>
          <cell r="GY77" t="e">
            <v>#DIV/0!</v>
          </cell>
          <cell r="GZ77" t="e">
            <v>#DIV/0!</v>
          </cell>
        </row>
        <row r="78">
          <cell r="A78">
            <v>3647</v>
          </cell>
          <cell r="B78">
            <v>26</v>
          </cell>
          <cell r="C78" t="str">
            <v>CORNERST @ MARION</v>
          </cell>
          <cell r="D78">
            <v>3666</v>
          </cell>
          <cell r="E78" t="str">
            <v>R</v>
          </cell>
          <cell r="F78">
            <v>100</v>
          </cell>
          <cell r="G78">
            <v>100</v>
          </cell>
          <cell r="H78">
            <v>100</v>
          </cell>
          <cell r="I78">
            <v>100</v>
          </cell>
          <cell r="J78">
            <v>100</v>
          </cell>
          <cell r="K78">
            <v>100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cell r="AN78">
            <v>0</v>
          </cell>
          <cell r="AO78">
            <v>0</v>
          </cell>
          <cell r="AP78">
            <v>0</v>
          </cell>
          <cell r="AQ78">
            <v>0</v>
          </cell>
          <cell r="AR78">
            <v>115</v>
          </cell>
          <cell r="AS78">
            <v>115</v>
          </cell>
          <cell r="AT78">
            <v>115</v>
          </cell>
          <cell r="AU78">
            <v>115</v>
          </cell>
          <cell r="AV78">
            <v>115</v>
          </cell>
          <cell r="AW78">
            <v>115</v>
          </cell>
          <cell r="AX78">
            <v>115</v>
          </cell>
          <cell r="AY78">
            <v>115</v>
          </cell>
          <cell r="AZ78">
            <v>115</v>
          </cell>
          <cell r="BA78">
            <v>115</v>
          </cell>
          <cell r="BB78">
            <v>115</v>
          </cell>
          <cell r="BC78">
            <v>115</v>
          </cell>
          <cell r="BD78">
            <v>115</v>
          </cell>
          <cell r="BE78">
            <v>115</v>
          </cell>
          <cell r="BF78">
            <v>115</v>
          </cell>
          <cell r="BG78">
            <v>115</v>
          </cell>
          <cell r="BH78">
            <v>115</v>
          </cell>
          <cell r="BI78">
            <v>115</v>
          </cell>
          <cell r="BJ78">
            <v>115</v>
          </cell>
          <cell r="BK78">
            <v>115</v>
          </cell>
          <cell r="BL78">
            <v>115</v>
          </cell>
          <cell r="BM78">
            <v>115</v>
          </cell>
          <cell r="BN78">
            <v>115</v>
          </cell>
          <cell r="BO78">
            <v>115</v>
          </cell>
          <cell r="BP78">
            <v>115</v>
          </cell>
          <cell r="BQ78">
            <v>115</v>
          </cell>
          <cell r="BR78">
            <v>115</v>
          </cell>
          <cell r="BS78">
            <v>115</v>
          </cell>
          <cell r="BT78">
            <v>115</v>
          </cell>
          <cell r="BU78">
            <v>115</v>
          </cell>
          <cell r="BV78">
            <v>115</v>
          </cell>
          <cell r="BW78">
            <v>115</v>
          </cell>
          <cell r="BX78">
            <v>115</v>
          </cell>
          <cell r="BY78">
            <v>115</v>
          </cell>
          <cell r="BZ78">
            <v>115</v>
          </cell>
          <cell r="CA78">
            <v>115</v>
          </cell>
          <cell r="CB78">
            <v>115</v>
          </cell>
          <cell r="CC78">
            <v>131</v>
          </cell>
          <cell r="CD78">
            <v>131</v>
          </cell>
          <cell r="CE78">
            <v>131</v>
          </cell>
          <cell r="CF78">
            <v>131</v>
          </cell>
          <cell r="CG78">
            <v>131</v>
          </cell>
          <cell r="CH78">
            <v>131</v>
          </cell>
          <cell r="CI78">
            <v>131</v>
          </cell>
          <cell r="CJ78">
            <v>131</v>
          </cell>
          <cell r="CK78">
            <v>131</v>
          </cell>
          <cell r="CL78">
            <v>131</v>
          </cell>
          <cell r="CM78">
            <v>131</v>
          </cell>
          <cell r="CN78">
            <v>131</v>
          </cell>
          <cell r="CO78">
            <v>131</v>
          </cell>
          <cell r="CP78">
            <v>131</v>
          </cell>
          <cell r="CQ78">
            <v>131</v>
          </cell>
          <cell r="CR78">
            <v>131</v>
          </cell>
          <cell r="CS78">
            <v>131</v>
          </cell>
          <cell r="CT78">
            <v>131</v>
          </cell>
          <cell r="CU78">
            <v>131</v>
          </cell>
          <cell r="CV78">
            <v>131</v>
          </cell>
          <cell r="CW78">
            <v>131</v>
          </cell>
          <cell r="CX78">
            <v>131</v>
          </cell>
          <cell r="CY78">
            <v>131</v>
          </cell>
          <cell r="CZ78">
            <v>131</v>
          </cell>
          <cell r="DA78">
            <v>131</v>
          </cell>
          <cell r="DB78">
            <v>131</v>
          </cell>
          <cell r="DC78">
            <v>131</v>
          </cell>
          <cell r="DD78">
            <v>131</v>
          </cell>
          <cell r="DE78">
            <v>131</v>
          </cell>
          <cell r="DF78">
            <v>131</v>
          </cell>
          <cell r="DG78">
            <v>131</v>
          </cell>
          <cell r="DH78">
            <v>131</v>
          </cell>
          <cell r="DI78">
            <v>131</v>
          </cell>
          <cell r="DJ78">
            <v>131</v>
          </cell>
          <cell r="DK78">
            <v>131</v>
          </cell>
          <cell r="DL78">
            <v>131</v>
          </cell>
          <cell r="DM78">
            <v>131</v>
          </cell>
          <cell r="DN78">
            <v>131</v>
          </cell>
          <cell r="DO78">
            <v>131</v>
          </cell>
          <cell r="DP78">
            <v>131</v>
          </cell>
          <cell r="DQ78">
            <v>131</v>
          </cell>
          <cell r="DR78">
            <v>131</v>
          </cell>
          <cell r="DS78">
            <v>131</v>
          </cell>
          <cell r="DT78">
            <v>131</v>
          </cell>
          <cell r="DU78">
            <v>131</v>
          </cell>
          <cell r="DV78">
            <v>131</v>
          </cell>
          <cell r="DW78">
            <v>131</v>
          </cell>
          <cell r="DX78">
            <v>131</v>
          </cell>
          <cell r="DY78">
            <v>131</v>
          </cell>
          <cell r="DZ78">
            <v>131</v>
          </cell>
          <cell r="EA78">
            <v>131</v>
          </cell>
          <cell r="EB78">
            <v>131</v>
          </cell>
          <cell r="EC78">
            <v>131</v>
          </cell>
          <cell r="ED78">
            <v>131</v>
          </cell>
          <cell r="EE78">
            <v>131</v>
          </cell>
          <cell r="EF78">
            <v>131</v>
          </cell>
          <cell r="EG78">
            <v>131</v>
          </cell>
          <cell r="EH78">
            <v>131</v>
          </cell>
          <cell r="EI78">
            <v>131</v>
          </cell>
          <cell r="EJ78">
            <v>111</v>
          </cell>
          <cell r="EK78">
            <v>111</v>
          </cell>
          <cell r="EL78">
            <v>111</v>
          </cell>
          <cell r="EM78">
            <v>111</v>
          </cell>
          <cell r="EN78">
            <v>111</v>
          </cell>
          <cell r="EO78">
            <v>111</v>
          </cell>
          <cell r="EP78">
            <v>111</v>
          </cell>
          <cell r="EQ78">
            <v>111</v>
          </cell>
          <cell r="ER78">
            <v>111</v>
          </cell>
          <cell r="ES78">
            <v>111</v>
          </cell>
          <cell r="ET78">
            <v>111</v>
          </cell>
          <cell r="EU78">
            <v>111</v>
          </cell>
          <cell r="EV78">
            <v>111</v>
          </cell>
          <cell r="EW78">
            <v>111</v>
          </cell>
          <cell r="EX78">
            <v>111</v>
          </cell>
          <cell r="EY78">
            <v>111</v>
          </cell>
          <cell r="EZ78">
            <v>111</v>
          </cell>
          <cell r="FA78">
            <v>111</v>
          </cell>
          <cell r="FB78">
            <v>111</v>
          </cell>
          <cell r="FC78">
            <v>111</v>
          </cell>
          <cell r="FD78">
            <v>111</v>
          </cell>
          <cell r="FE78">
            <v>111</v>
          </cell>
          <cell r="FF78">
            <v>111</v>
          </cell>
          <cell r="FG78">
            <v>111</v>
          </cell>
          <cell r="FH78">
            <v>111</v>
          </cell>
          <cell r="FI78">
            <v>111</v>
          </cell>
          <cell r="FJ78">
            <v>111</v>
          </cell>
          <cell r="FK78">
            <v>111</v>
          </cell>
          <cell r="FL78">
            <v>111</v>
          </cell>
          <cell r="FM78">
            <v>111</v>
          </cell>
          <cell r="FN78">
            <v>111</v>
          </cell>
          <cell r="FO78">
            <v>111</v>
          </cell>
          <cell r="FP78">
            <v>111</v>
          </cell>
          <cell r="FQ78">
            <v>111</v>
          </cell>
          <cell r="FR78">
            <v>111</v>
          </cell>
          <cell r="FS78">
            <v>111</v>
          </cell>
          <cell r="FT78">
            <v>111</v>
          </cell>
          <cell r="FU78">
            <v>111</v>
          </cell>
          <cell r="FV78">
            <v>111</v>
          </cell>
          <cell r="FW78">
            <v>111</v>
          </cell>
          <cell r="FX78">
            <v>111</v>
          </cell>
          <cell r="FY78">
            <v>111</v>
          </cell>
          <cell r="FZ78">
            <v>111</v>
          </cell>
          <cell r="GA78">
            <v>111</v>
          </cell>
          <cell r="GB78">
            <v>111</v>
          </cell>
          <cell r="GC78">
            <v>111</v>
          </cell>
          <cell r="GD78">
            <v>111</v>
          </cell>
          <cell r="GE78">
            <v>111</v>
          </cell>
          <cell r="GF78">
            <v>111</v>
          </cell>
          <cell r="GG78">
            <v>111</v>
          </cell>
          <cell r="GH78">
            <v>111</v>
          </cell>
          <cell r="GI78">
            <v>111</v>
          </cell>
          <cell r="GJ78">
            <v>111</v>
          </cell>
          <cell r="GK78">
            <v>111</v>
          </cell>
          <cell r="GL78">
            <v>111</v>
          </cell>
          <cell r="GM78">
            <v>111</v>
          </cell>
          <cell r="GN78">
            <v>111</v>
          </cell>
          <cell r="GO78">
            <v>111</v>
          </cell>
          <cell r="GP78">
            <v>111</v>
          </cell>
          <cell r="GQ78">
            <v>111</v>
          </cell>
          <cell r="GR78">
            <v>111</v>
          </cell>
          <cell r="GS78">
            <v>111</v>
          </cell>
          <cell r="GW78">
            <v>3647</v>
          </cell>
          <cell r="GX78" t="e">
            <v>#DIV/0!</v>
          </cell>
          <cell r="GY78" t="e">
            <v>#DIV/0!</v>
          </cell>
          <cell r="GZ78" t="e">
            <v>#DIV/0!</v>
          </cell>
        </row>
        <row r="79">
          <cell r="A79">
            <v>3650</v>
          </cell>
          <cell r="B79">
            <v>2</v>
          </cell>
          <cell r="C79" t="str">
            <v>DUKEENGY @ CADDO</v>
          </cell>
          <cell r="D79">
            <v>32011</v>
          </cell>
          <cell r="E79" t="str">
            <v>R</v>
          </cell>
          <cell r="F79">
            <v>5500</v>
          </cell>
          <cell r="G79">
            <v>5500</v>
          </cell>
          <cell r="H79">
            <v>5500</v>
          </cell>
          <cell r="I79">
            <v>3500</v>
          </cell>
          <cell r="J79">
            <v>3500</v>
          </cell>
          <cell r="K79">
            <v>3500</v>
          </cell>
          <cell r="L79">
            <v>3500</v>
          </cell>
          <cell r="M79">
            <v>3500</v>
          </cell>
          <cell r="N79">
            <v>3500</v>
          </cell>
          <cell r="O79">
            <v>3500</v>
          </cell>
          <cell r="P79">
            <v>3500</v>
          </cell>
          <cell r="Q79">
            <v>3500</v>
          </cell>
          <cell r="R79">
            <v>3500</v>
          </cell>
          <cell r="S79">
            <v>3500</v>
          </cell>
          <cell r="T79">
            <v>2650</v>
          </cell>
          <cell r="U79">
            <v>2650</v>
          </cell>
          <cell r="V79">
            <v>2650</v>
          </cell>
          <cell r="W79">
            <v>2650</v>
          </cell>
          <cell r="X79">
            <v>2650</v>
          </cell>
          <cell r="Y79">
            <v>2650</v>
          </cell>
          <cell r="Z79">
            <v>2650</v>
          </cell>
          <cell r="AA79">
            <v>2650</v>
          </cell>
          <cell r="AB79">
            <v>3000</v>
          </cell>
          <cell r="AC79">
            <v>3000</v>
          </cell>
          <cell r="AD79">
            <v>3800</v>
          </cell>
          <cell r="AE79">
            <v>3800</v>
          </cell>
          <cell r="AF79">
            <v>3800</v>
          </cell>
          <cell r="AG79">
            <v>3800</v>
          </cell>
          <cell r="AH79">
            <v>3450</v>
          </cell>
          <cell r="AI79">
            <v>3450</v>
          </cell>
          <cell r="AJ79">
            <v>3450</v>
          </cell>
          <cell r="AK79">
            <v>3450</v>
          </cell>
          <cell r="AL79">
            <v>3450</v>
          </cell>
          <cell r="AM79">
            <v>3450</v>
          </cell>
          <cell r="AN79">
            <v>3450</v>
          </cell>
          <cell r="AO79">
            <v>3450</v>
          </cell>
          <cell r="AP79">
            <v>3450</v>
          </cell>
          <cell r="AQ79">
            <v>3450</v>
          </cell>
          <cell r="AR79">
            <v>3450</v>
          </cell>
          <cell r="AS79">
            <v>3450</v>
          </cell>
          <cell r="AT79">
            <v>3450</v>
          </cell>
          <cell r="AU79">
            <v>3450</v>
          </cell>
          <cell r="AV79">
            <v>3450</v>
          </cell>
          <cell r="AW79">
            <v>3450</v>
          </cell>
          <cell r="AX79">
            <v>3450</v>
          </cell>
          <cell r="AY79">
            <v>5350</v>
          </cell>
          <cell r="AZ79">
            <v>5350</v>
          </cell>
          <cell r="BA79">
            <v>5350</v>
          </cell>
          <cell r="BB79">
            <v>5350</v>
          </cell>
          <cell r="BC79">
            <v>5350</v>
          </cell>
          <cell r="BD79">
            <v>2150</v>
          </cell>
          <cell r="BE79">
            <v>2150</v>
          </cell>
          <cell r="BF79">
            <v>2650</v>
          </cell>
          <cell r="BG79">
            <v>2650</v>
          </cell>
          <cell r="BH79">
            <v>2650</v>
          </cell>
          <cell r="BI79">
            <v>2650</v>
          </cell>
          <cell r="BJ79">
            <v>2650</v>
          </cell>
          <cell r="BK79">
            <v>2150</v>
          </cell>
          <cell r="BL79">
            <v>2700</v>
          </cell>
          <cell r="BM79">
            <v>3200</v>
          </cell>
          <cell r="BN79">
            <v>3200</v>
          </cell>
          <cell r="BO79">
            <v>3200</v>
          </cell>
          <cell r="BP79">
            <v>3200</v>
          </cell>
          <cell r="BQ79">
            <v>3200</v>
          </cell>
          <cell r="BR79">
            <v>3200</v>
          </cell>
          <cell r="BS79">
            <v>2700</v>
          </cell>
          <cell r="BT79">
            <v>3200</v>
          </cell>
          <cell r="BU79">
            <v>3200</v>
          </cell>
          <cell r="BV79">
            <v>3200</v>
          </cell>
          <cell r="BW79">
            <v>2700</v>
          </cell>
          <cell r="BX79">
            <v>2700</v>
          </cell>
          <cell r="BY79">
            <v>2700</v>
          </cell>
          <cell r="BZ79">
            <v>2700</v>
          </cell>
          <cell r="CA79">
            <v>2700</v>
          </cell>
          <cell r="CB79">
            <v>2700</v>
          </cell>
          <cell r="CC79">
            <v>1900</v>
          </cell>
          <cell r="CD79">
            <v>1900</v>
          </cell>
          <cell r="CE79">
            <v>1900</v>
          </cell>
          <cell r="CF79">
            <v>1900</v>
          </cell>
          <cell r="CG79">
            <v>1900</v>
          </cell>
          <cell r="CH79">
            <v>1900</v>
          </cell>
          <cell r="CI79">
            <v>1900</v>
          </cell>
          <cell r="CJ79">
            <v>1900</v>
          </cell>
          <cell r="CK79">
            <v>1900</v>
          </cell>
          <cell r="CL79">
            <v>1900</v>
          </cell>
          <cell r="CM79">
            <v>1900</v>
          </cell>
          <cell r="CN79">
            <v>1900</v>
          </cell>
          <cell r="CO79">
            <v>1900</v>
          </cell>
          <cell r="CP79">
            <v>1900</v>
          </cell>
          <cell r="CQ79">
            <v>1900</v>
          </cell>
          <cell r="CR79">
            <v>1900</v>
          </cell>
          <cell r="CS79">
            <v>1900</v>
          </cell>
          <cell r="CT79">
            <v>1900</v>
          </cell>
          <cell r="CU79">
            <v>1900</v>
          </cell>
          <cell r="CV79">
            <v>1900</v>
          </cell>
          <cell r="CW79">
            <v>1900</v>
          </cell>
          <cell r="CX79">
            <v>1900</v>
          </cell>
          <cell r="CY79">
            <v>1900</v>
          </cell>
          <cell r="CZ79">
            <v>1900</v>
          </cell>
          <cell r="DA79">
            <v>1900</v>
          </cell>
          <cell r="DB79">
            <v>1900</v>
          </cell>
          <cell r="DC79">
            <v>1900</v>
          </cell>
          <cell r="DD79">
            <v>1900</v>
          </cell>
          <cell r="DE79">
            <v>1900</v>
          </cell>
          <cell r="DF79">
            <v>1900</v>
          </cell>
          <cell r="DG79">
            <v>1900</v>
          </cell>
          <cell r="DH79">
            <v>2900</v>
          </cell>
          <cell r="DI79">
            <v>2900</v>
          </cell>
          <cell r="DJ79">
            <v>2900</v>
          </cell>
          <cell r="DK79">
            <v>2900</v>
          </cell>
          <cell r="DL79">
            <v>2900</v>
          </cell>
          <cell r="DM79">
            <v>2900</v>
          </cell>
          <cell r="DN79">
            <v>2900</v>
          </cell>
          <cell r="DO79">
            <v>2500</v>
          </cell>
          <cell r="DP79">
            <v>2500</v>
          </cell>
          <cell r="DQ79">
            <v>2500</v>
          </cell>
          <cell r="DR79">
            <v>2500</v>
          </cell>
          <cell r="DS79">
            <v>2500</v>
          </cell>
          <cell r="DT79">
            <v>1700</v>
          </cell>
          <cell r="DU79">
            <v>1700</v>
          </cell>
          <cell r="DV79">
            <v>1700</v>
          </cell>
          <cell r="DW79">
            <v>1700</v>
          </cell>
          <cell r="DX79">
            <v>1700</v>
          </cell>
          <cell r="DY79">
            <v>1700</v>
          </cell>
          <cell r="DZ79">
            <v>1700</v>
          </cell>
          <cell r="EA79">
            <v>1700</v>
          </cell>
          <cell r="EB79">
            <v>1700</v>
          </cell>
          <cell r="EC79">
            <v>1700</v>
          </cell>
          <cell r="ED79">
            <v>1700</v>
          </cell>
          <cell r="EE79">
            <v>1700</v>
          </cell>
          <cell r="EF79">
            <v>1700</v>
          </cell>
          <cell r="EG79">
            <v>1700</v>
          </cell>
          <cell r="EH79">
            <v>1700</v>
          </cell>
          <cell r="EI79">
            <v>1700</v>
          </cell>
          <cell r="EJ79">
            <v>1000</v>
          </cell>
          <cell r="EK79">
            <v>1000</v>
          </cell>
          <cell r="EL79">
            <v>1000</v>
          </cell>
          <cell r="EM79">
            <v>1000</v>
          </cell>
          <cell r="EN79">
            <v>1000</v>
          </cell>
          <cell r="EO79">
            <v>1000</v>
          </cell>
          <cell r="EP79">
            <v>1000</v>
          </cell>
          <cell r="EQ79">
            <v>1000</v>
          </cell>
          <cell r="ER79">
            <v>1000</v>
          </cell>
          <cell r="ES79">
            <v>1000</v>
          </cell>
          <cell r="ET79">
            <v>1000</v>
          </cell>
          <cell r="EU79">
            <v>1000</v>
          </cell>
          <cell r="EV79">
            <v>1000</v>
          </cell>
          <cell r="EW79">
            <v>3800</v>
          </cell>
          <cell r="EX79">
            <v>3850</v>
          </cell>
          <cell r="EY79">
            <v>3850</v>
          </cell>
          <cell r="EZ79">
            <v>3850</v>
          </cell>
          <cell r="FA79">
            <v>3850</v>
          </cell>
          <cell r="FB79">
            <v>3850</v>
          </cell>
          <cell r="FC79">
            <v>3850</v>
          </cell>
          <cell r="FD79">
            <v>3850</v>
          </cell>
          <cell r="FE79">
            <v>3850</v>
          </cell>
          <cell r="FF79">
            <v>3850</v>
          </cell>
          <cell r="FG79">
            <v>3850</v>
          </cell>
          <cell r="FH79">
            <v>3850</v>
          </cell>
          <cell r="FI79">
            <v>3850</v>
          </cell>
          <cell r="FJ79">
            <v>3850</v>
          </cell>
          <cell r="FK79">
            <v>3850</v>
          </cell>
          <cell r="FL79">
            <v>3850</v>
          </cell>
          <cell r="FM79">
            <v>3850</v>
          </cell>
          <cell r="FN79">
            <v>3850</v>
          </cell>
          <cell r="FO79">
            <v>2350</v>
          </cell>
          <cell r="FP79">
            <v>2350</v>
          </cell>
          <cell r="FQ79">
            <v>2350</v>
          </cell>
          <cell r="FR79">
            <v>2350</v>
          </cell>
          <cell r="FS79">
            <v>2350</v>
          </cell>
          <cell r="FT79">
            <v>2350</v>
          </cell>
          <cell r="FU79">
            <v>2350</v>
          </cell>
          <cell r="FV79">
            <v>2350</v>
          </cell>
          <cell r="FW79">
            <v>2350</v>
          </cell>
          <cell r="FX79">
            <v>2350</v>
          </cell>
          <cell r="FY79">
            <v>2350</v>
          </cell>
          <cell r="FZ79">
            <v>2350</v>
          </cell>
          <cell r="GA79">
            <v>2350</v>
          </cell>
          <cell r="GB79">
            <v>2350</v>
          </cell>
          <cell r="GC79">
            <v>2350</v>
          </cell>
          <cell r="GD79">
            <v>2350</v>
          </cell>
          <cell r="GE79">
            <v>2350</v>
          </cell>
          <cell r="GF79">
            <v>2350</v>
          </cell>
          <cell r="GG79">
            <v>2350</v>
          </cell>
          <cell r="GH79">
            <v>2350</v>
          </cell>
          <cell r="GI79">
            <v>2350</v>
          </cell>
          <cell r="GJ79">
            <v>2350</v>
          </cell>
          <cell r="GK79">
            <v>2350</v>
          </cell>
          <cell r="GL79">
            <v>2350</v>
          </cell>
          <cell r="GM79">
            <v>2350</v>
          </cell>
          <cell r="GN79">
            <v>2350</v>
          </cell>
          <cell r="GO79">
            <v>2350</v>
          </cell>
          <cell r="GP79">
            <v>2350</v>
          </cell>
          <cell r="GQ79">
            <v>2350</v>
          </cell>
          <cell r="GR79">
            <v>2350</v>
          </cell>
          <cell r="GS79">
            <v>2350</v>
          </cell>
          <cell r="GW79">
            <v>3650</v>
          </cell>
          <cell r="GX79" t="e">
            <v>#DIV/0!</v>
          </cell>
          <cell r="GY79" t="e">
            <v>#DIV/0!</v>
          </cell>
          <cell r="GZ79" t="e">
            <v>#DIV/0!</v>
          </cell>
        </row>
        <row r="80">
          <cell r="A80">
            <v>3661</v>
          </cell>
          <cell r="B80">
            <v>2</v>
          </cell>
          <cell r="C80" t="str">
            <v>DUKEENGY @ CADDO</v>
          </cell>
          <cell r="D80">
            <v>32032</v>
          </cell>
          <cell r="E80" t="str">
            <v>R</v>
          </cell>
          <cell r="F80">
            <v>220</v>
          </cell>
          <cell r="G80">
            <v>3316</v>
          </cell>
          <cell r="H80">
            <v>3316</v>
          </cell>
          <cell r="I80">
            <v>3316</v>
          </cell>
          <cell r="J80">
            <v>3316</v>
          </cell>
          <cell r="K80">
            <v>3316</v>
          </cell>
          <cell r="L80">
            <v>5895</v>
          </cell>
          <cell r="M80">
            <v>3316</v>
          </cell>
          <cell r="N80">
            <v>3663</v>
          </cell>
          <cell r="O80">
            <v>7113</v>
          </cell>
          <cell r="P80">
            <v>220</v>
          </cell>
          <cell r="Q80">
            <v>220</v>
          </cell>
          <cell r="R80">
            <v>220</v>
          </cell>
          <cell r="S80">
            <v>220</v>
          </cell>
          <cell r="T80">
            <v>12766</v>
          </cell>
          <cell r="U80">
            <v>12766</v>
          </cell>
          <cell r="V80">
            <v>12766</v>
          </cell>
          <cell r="W80">
            <v>12766</v>
          </cell>
          <cell r="X80">
            <v>12766</v>
          </cell>
          <cell r="Y80">
            <v>12766</v>
          </cell>
          <cell r="Z80">
            <v>12766</v>
          </cell>
          <cell r="AA80">
            <v>12766</v>
          </cell>
          <cell r="AB80">
            <v>11766</v>
          </cell>
          <cell r="AC80">
            <v>230</v>
          </cell>
          <cell r="AD80">
            <v>230</v>
          </cell>
          <cell r="AE80">
            <v>230</v>
          </cell>
          <cell r="AF80">
            <v>230</v>
          </cell>
          <cell r="AG80">
            <v>230</v>
          </cell>
          <cell r="AH80">
            <v>230</v>
          </cell>
          <cell r="AI80">
            <v>170</v>
          </cell>
          <cell r="AJ80">
            <v>1390</v>
          </cell>
          <cell r="AK80">
            <v>170</v>
          </cell>
          <cell r="AL80">
            <v>170</v>
          </cell>
          <cell r="AM80">
            <v>170</v>
          </cell>
          <cell r="AN80">
            <v>170</v>
          </cell>
          <cell r="AO80">
            <v>230</v>
          </cell>
          <cell r="AP80">
            <v>230</v>
          </cell>
          <cell r="AQ80">
            <v>230</v>
          </cell>
          <cell r="AR80">
            <v>230</v>
          </cell>
          <cell r="AS80">
            <v>230</v>
          </cell>
          <cell r="AT80">
            <v>230</v>
          </cell>
          <cell r="AU80">
            <v>230</v>
          </cell>
          <cell r="AV80">
            <v>230</v>
          </cell>
          <cell r="AW80">
            <v>230</v>
          </cell>
          <cell r="AX80">
            <v>230</v>
          </cell>
          <cell r="AY80">
            <v>180</v>
          </cell>
          <cell r="AZ80">
            <v>180</v>
          </cell>
          <cell r="BA80">
            <v>180</v>
          </cell>
          <cell r="BB80">
            <v>180</v>
          </cell>
          <cell r="BC80">
            <v>180</v>
          </cell>
          <cell r="BD80">
            <v>180</v>
          </cell>
          <cell r="BE80">
            <v>180</v>
          </cell>
          <cell r="BF80">
            <v>180</v>
          </cell>
          <cell r="BG80">
            <v>180</v>
          </cell>
          <cell r="BH80">
            <v>180</v>
          </cell>
          <cell r="BI80">
            <v>180</v>
          </cell>
          <cell r="BJ80">
            <v>180</v>
          </cell>
          <cell r="BK80">
            <v>180</v>
          </cell>
          <cell r="BL80">
            <v>180</v>
          </cell>
          <cell r="BM80">
            <v>180</v>
          </cell>
          <cell r="BN80">
            <v>180</v>
          </cell>
          <cell r="BO80">
            <v>180</v>
          </cell>
          <cell r="BP80">
            <v>180</v>
          </cell>
          <cell r="BQ80">
            <v>8080</v>
          </cell>
          <cell r="BR80">
            <v>8080</v>
          </cell>
          <cell r="BS80">
            <v>8240</v>
          </cell>
          <cell r="BT80">
            <v>12751</v>
          </cell>
          <cell r="BU80">
            <v>12751</v>
          </cell>
          <cell r="BV80">
            <v>12751</v>
          </cell>
          <cell r="BW80">
            <v>8240</v>
          </cell>
          <cell r="BX80">
            <v>8240</v>
          </cell>
          <cell r="BY80">
            <v>8240</v>
          </cell>
          <cell r="BZ80">
            <v>8240</v>
          </cell>
          <cell r="CA80">
            <v>8240</v>
          </cell>
          <cell r="CB80">
            <v>8240</v>
          </cell>
          <cell r="CC80">
            <v>0</v>
          </cell>
          <cell r="CD80">
            <v>0</v>
          </cell>
          <cell r="CE80">
            <v>0</v>
          </cell>
          <cell r="CF80">
            <v>4240</v>
          </cell>
          <cell r="CG80">
            <v>240</v>
          </cell>
          <cell r="CH80">
            <v>2530</v>
          </cell>
          <cell r="CI80">
            <v>2530</v>
          </cell>
          <cell r="CJ80">
            <v>2530</v>
          </cell>
          <cell r="CK80">
            <v>1209</v>
          </cell>
          <cell r="CL80">
            <v>1459</v>
          </cell>
          <cell r="CM80">
            <v>1459</v>
          </cell>
          <cell r="CN80">
            <v>240</v>
          </cell>
          <cell r="CO80">
            <v>240</v>
          </cell>
          <cell r="CP80">
            <v>240</v>
          </cell>
          <cell r="CQ80">
            <v>240</v>
          </cell>
          <cell r="CR80">
            <v>492</v>
          </cell>
          <cell r="CS80">
            <v>492</v>
          </cell>
          <cell r="CT80">
            <v>522</v>
          </cell>
          <cell r="CU80">
            <v>492</v>
          </cell>
          <cell r="CV80">
            <v>492</v>
          </cell>
          <cell r="CW80">
            <v>492</v>
          </cell>
          <cell r="CX80">
            <v>492</v>
          </cell>
          <cell r="CY80">
            <v>1695</v>
          </cell>
          <cell r="CZ80">
            <v>1352</v>
          </cell>
          <cell r="DA80">
            <v>1352</v>
          </cell>
          <cell r="DB80">
            <v>550</v>
          </cell>
          <cell r="DC80">
            <v>450</v>
          </cell>
          <cell r="DD80">
            <v>450</v>
          </cell>
          <cell r="DE80">
            <v>450</v>
          </cell>
          <cell r="DF80">
            <v>450</v>
          </cell>
          <cell r="DG80">
            <v>450</v>
          </cell>
          <cell r="DH80">
            <v>10140</v>
          </cell>
          <cell r="DI80">
            <v>4140</v>
          </cell>
          <cell r="DJ80">
            <v>4154</v>
          </cell>
          <cell r="DK80">
            <v>4154</v>
          </cell>
          <cell r="DL80">
            <v>4154</v>
          </cell>
          <cell r="DM80">
            <v>2140</v>
          </cell>
          <cell r="DN80">
            <v>2222</v>
          </cell>
          <cell r="DO80">
            <v>626</v>
          </cell>
          <cell r="DP80">
            <v>440</v>
          </cell>
          <cell r="DQ80">
            <v>440</v>
          </cell>
          <cell r="DR80">
            <v>440</v>
          </cell>
          <cell r="DS80">
            <v>440</v>
          </cell>
          <cell r="DT80">
            <v>440</v>
          </cell>
          <cell r="DU80">
            <v>5648</v>
          </cell>
          <cell r="DV80">
            <v>2283</v>
          </cell>
          <cell r="DW80">
            <v>2723</v>
          </cell>
          <cell r="DX80">
            <v>2723</v>
          </cell>
          <cell r="DY80">
            <v>2723</v>
          </cell>
          <cell r="DZ80">
            <v>2723</v>
          </cell>
          <cell r="EA80">
            <v>2723</v>
          </cell>
          <cell r="EB80">
            <v>7783</v>
          </cell>
          <cell r="EC80">
            <v>7783</v>
          </cell>
          <cell r="ED80">
            <v>2283</v>
          </cell>
          <cell r="EE80">
            <v>2283</v>
          </cell>
          <cell r="EF80">
            <v>2283</v>
          </cell>
          <cell r="EG80">
            <v>2283</v>
          </cell>
          <cell r="EH80">
            <v>6363</v>
          </cell>
          <cell r="EI80">
            <v>3363</v>
          </cell>
          <cell r="EJ80">
            <v>2800</v>
          </cell>
          <cell r="EK80">
            <v>2800</v>
          </cell>
          <cell r="EL80">
            <v>2800</v>
          </cell>
          <cell r="EM80">
            <v>2800</v>
          </cell>
          <cell r="EN80">
            <v>2800</v>
          </cell>
          <cell r="EO80">
            <v>2800</v>
          </cell>
          <cell r="EP80">
            <v>3008</v>
          </cell>
          <cell r="EQ80">
            <v>6132</v>
          </cell>
          <cell r="ER80">
            <v>4265</v>
          </cell>
          <cell r="ES80">
            <v>2800</v>
          </cell>
          <cell r="ET80">
            <v>2800</v>
          </cell>
          <cell r="EU80">
            <v>2800</v>
          </cell>
          <cell r="EV80">
            <v>4963</v>
          </cell>
          <cell r="EW80">
            <v>7895</v>
          </cell>
          <cell r="EX80">
            <v>8106</v>
          </cell>
          <cell r="EY80">
            <v>6106</v>
          </cell>
          <cell r="EZ80">
            <v>6106</v>
          </cell>
          <cell r="FA80">
            <v>6106</v>
          </cell>
          <cell r="FB80">
            <v>6106</v>
          </cell>
          <cell r="FC80">
            <v>3720</v>
          </cell>
          <cell r="FD80">
            <v>620</v>
          </cell>
          <cell r="FE80">
            <v>620</v>
          </cell>
          <cell r="FF80">
            <v>5620</v>
          </cell>
          <cell r="FG80">
            <v>4620</v>
          </cell>
          <cell r="FH80">
            <v>4620</v>
          </cell>
          <cell r="FI80">
            <v>4620</v>
          </cell>
          <cell r="FJ80">
            <v>4010</v>
          </cell>
          <cell r="FK80">
            <v>0</v>
          </cell>
          <cell r="FL80">
            <v>0</v>
          </cell>
          <cell r="FM80">
            <v>0</v>
          </cell>
          <cell r="FN80">
            <v>0</v>
          </cell>
          <cell r="FO80">
            <v>900</v>
          </cell>
          <cell r="FP80">
            <v>900</v>
          </cell>
          <cell r="FQ80">
            <v>900</v>
          </cell>
          <cell r="FR80">
            <v>900</v>
          </cell>
          <cell r="FS80">
            <v>7352</v>
          </cell>
          <cell r="FT80">
            <v>7352</v>
          </cell>
          <cell r="FU80">
            <v>7352</v>
          </cell>
          <cell r="FV80">
            <v>7352</v>
          </cell>
          <cell r="FW80">
            <v>3373</v>
          </cell>
          <cell r="FX80">
            <v>3373</v>
          </cell>
          <cell r="FY80">
            <v>3903</v>
          </cell>
          <cell r="FZ80">
            <v>6794</v>
          </cell>
          <cell r="GA80">
            <v>1294</v>
          </cell>
          <cell r="GB80">
            <v>1516</v>
          </cell>
          <cell r="GC80">
            <v>1516</v>
          </cell>
          <cell r="GD80">
            <v>1516</v>
          </cell>
          <cell r="GE80">
            <v>0</v>
          </cell>
          <cell r="GF80">
            <v>0</v>
          </cell>
          <cell r="GG80">
            <v>0</v>
          </cell>
          <cell r="GH80">
            <v>3380</v>
          </cell>
          <cell r="GI80">
            <v>0</v>
          </cell>
          <cell r="GJ80">
            <v>0</v>
          </cell>
          <cell r="GK80">
            <v>0</v>
          </cell>
          <cell r="GL80">
            <v>800</v>
          </cell>
          <cell r="GM80">
            <v>6429</v>
          </cell>
          <cell r="GN80">
            <v>800</v>
          </cell>
          <cell r="GO80">
            <v>800</v>
          </cell>
          <cell r="GP80">
            <v>0</v>
          </cell>
          <cell r="GQ80">
            <v>0</v>
          </cell>
          <cell r="GR80">
            <v>0</v>
          </cell>
          <cell r="GS80">
            <v>0</v>
          </cell>
          <cell r="GW80">
            <v>3661</v>
          </cell>
          <cell r="GX80" t="e">
            <v>#DIV/0!</v>
          </cell>
          <cell r="GY80" t="e">
            <v>#DIV/0!</v>
          </cell>
          <cell r="GZ80" t="e">
            <v>#DIV/0!</v>
          </cell>
        </row>
        <row r="81">
          <cell r="A81">
            <v>3669</v>
          </cell>
          <cell r="B81">
            <v>2</v>
          </cell>
          <cell r="C81" t="str">
            <v>LONESTAR @ STEPHENS</v>
          </cell>
          <cell r="D81">
            <v>33990</v>
          </cell>
          <cell r="E81" t="str">
            <v>D</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cell r="AO81">
            <v>0</v>
          </cell>
          <cell r="AP81">
            <v>0</v>
          </cell>
          <cell r="AQ81">
            <v>0</v>
          </cell>
          <cell r="AR81">
            <v>0</v>
          </cell>
          <cell r="AS81">
            <v>0</v>
          </cell>
          <cell r="AT81">
            <v>0</v>
          </cell>
          <cell r="AU81">
            <v>0</v>
          </cell>
          <cell r="AV81">
            <v>0</v>
          </cell>
          <cell r="AW81">
            <v>0</v>
          </cell>
          <cell r="AX81">
            <v>0</v>
          </cell>
          <cell r="AY81">
            <v>0</v>
          </cell>
          <cell r="AZ81">
            <v>0</v>
          </cell>
          <cell r="BA81">
            <v>0</v>
          </cell>
          <cell r="BB81">
            <v>0</v>
          </cell>
          <cell r="BC81">
            <v>0</v>
          </cell>
          <cell r="BD81">
            <v>0</v>
          </cell>
          <cell r="BE81">
            <v>0</v>
          </cell>
          <cell r="BF81">
            <v>0</v>
          </cell>
          <cell r="BG81">
            <v>0</v>
          </cell>
          <cell r="BH81">
            <v>0</v>
          </cell>
          <cell r="BI81">
            <v>0</v>
          </cell>
          <cell r="BJ81">
            <v>0</v>
          </cell>
          <cell r="BK81">
            <v>0</v>
          </cell>
          <cell r="BL81">
            <v>0</v>
          </cell>
          <cell r="BM81">
            <v>0</v>
          </cell>
          <cell r="BN81">
            <v>0</v>
          </cell>
          <cell r="BO81">
            <v>0</v>
          </cell>
          <cell r="BP81">
            <v>0</v>
          </cell>
          <cell r="BQ81">
            <v>0</v>
          </cell>
          <cell r="BR81">
            <v>0</v>
          </cell>
          <cell r="BS81">
            <v>0</v>
          </cell>
          <cell r="BT81">
            <v>0</v>
          </cell>
          <cell r="BU81">
            <v>0</v>
          </cell>
          <cell r="BV81">
            <v>0</v>
          </cell>
          <cell r="BW81">
            <v>0</v>
          </cell>
          <cell r="BX81">
            <v>0</v>
          </cell>
          <cell r="BY81">
            <v>0</v>
          </cell>
          <cell r="BZ81">
            <v>0</v>
          </cell>
          <cell r="CA81">
            <v>0</v>
          </cell>
          <cell r="CB81">
            <v>0</v>
          </cell>
          <cell r="CC81">
            <v>0</v>
          </cell>
          <cell r="CD81">
            <v>0</v>
          </cell>
          <cell r="CE81">
            <v>0</v>
          </cell>
          <cell r="CF81">
            <v>0</v>
          </cell>
          <cell r="CG81">
            <v>0</v>
          </cell>
          <cell r="CH81">
            <v>0</v>
          </cell>
          <cell r="CI81">
            <v>0</v>
          </cell>
          <cell r="CJ81">
            <v>0</v>
          </cell>
          <cell r="CK81">
            <v>0</v>
          </cell>
          <cell r="CL81">
            <v>0</v>
          </cell>
          <cell r="CM81">
            <v>0</v>
          </cell>
          <cell r="CN81">
            <v>0</v>
          </cell>
          <cell r="CO81">
            <v>0</v>
          </cell>
          <cell r="CP81">
            <v>0</v>
          </cell>
          <cell r="CQ81">
            <v>0</v>
          </cell>
          <cell r="CR81">
            <v>0</v>
          </cell>
          <cell r="CS81">
            <v>0</v>
          </cell>
          <cell r="CT81">
            <v>0</v>
          </cell>
          <cell r="CU81">
            <v>0</v>
          </cell>
          <cell r="CV81">
            <v>0</v>
          </cell>
          <cell r="CW81">
            <v>0</v>
          </cell>
          <cell r="CX81">
            <v>0</v>
          </cell>
          <cell r="CY81">
            <v>0</v>
          </cell>
          <cell r="CZ81">
            <v>0</v>
          </cell>
          <cell r="DA81">
            <v>0</v>
          </cell>
          <cell r="DB81">
            <v>0</v>
          </cell>
          <cell r="DC81">
            <v>0</v>
          </cell>
          <cell r="DD81">
            <v>0</v>
          </cell>
          <cell r="DE81">
            <v>0</v>
          </cell>
          <cell r="DF81">
            <v>0</v>
          </cell>
          <cell r="DG81">
            <v>0</v>
          </cell>
          <cell r="DH81">
            <v>0</v>
          </cell>
          <cell r="DI81">
            <v>0</v>
          </cell>
          <cell r="DJ81">
            <v>0</v>
          </cell>
          <cell r="DK81">
            <v>0</v>
          </cell>
          <cell r="DL81">
            <v>0</v>
          </cell>
          <cell r="DM81">
            <v>0</v>
          </cell>
          <cell r="DN81">
            <v>0</v>
          </cell>
          <cell r="DO81">
            <v>0</v>
          </cell>
          <cell r="DP81">
            <v>0</v>
          </cell>
          <cell r="DQ81">
            <v>0</v>
          </cell>
          <cell r="DR81">
            <v>0</v>
          </cell>
          <cell r="DS81">
            <v>0</v>
          </cell>
          <cell r="DT81">
            <v>0</v>
          </cell>
          <cell r="DU81">
            <v>0</v>
          </cell>
          <cell r="DV81">
            <v>0</v>
          </cell>
          <cell r="DW81">
            <v>0</v>
          </cell>
          <cell r="DX81">
            <v>0</v>
          </cell>
          <cell r="DY81">
            <v>0</v>
          </cell>
          <cell r="DZ81">
            <v>0</v>
          </cell>
          <cell r="EA81">
            <v>0</v>
          </cell>
          <cell r="EB81">
            <v>0</v>
          </cell>
          <cell r="EC81">
            <v>0</v>
          </cell>
          <cell r="ED81">
            <v>0</v>
          </cell>
          <cell r="EE81">
            <v>0</v>
          </cell>
          <cell r="EF81">
            <v>0</v>
          </cell>
          <cell r="EG81">
            <v>0</v>
          </cell>
          <cell r="EH81">
            <v>0</v>
          </cell>
          <cell r="EI81">
            <v>0</v>
          </cell>
          <cell r="EJ81">
            <v>0</v>
          </cell>
          <cell r="EK81">
            <v>0</v>
          </cell>
          <cell r="EL81">
            <v>0</v>
          </cell>
          <cell r="EM81">
            <v>0</v>
          </cell>
          <cell r="EN81">
            <v>0</v>
          </cell>
          <cell r="EO81">
            <v>0</v>
          </cell>
          <cell r="EP81">
            <v>0</v>
          </cell>
          <cell r="EQ81">
            <v>0</v>
          </cell>
          <cell r="ER81">
            <v>0</v>
          </cell>
          <cell r="ES81">
            <v>0</v>
          </cell>
          <cell r="ET81">
            <v>0</v>
          </cell>
          <cell r="EU81">
            <v>0</v>
          </cell>
          <cell r="EV81">
            <v>0</v>
          </cell>
          <cell r="EW81">
            <v>0</v>
          </cell>
          <cell r="EX81">
            <v>0</v>
          </cell>
          <cell r="EY81">
            <v>0</v>
          </cell>
          <cell r="EZ81">
            <v>0</v>
          </cell>
          <cell r="FA81">
            <v>0</v>
          </cell>
          <cell r="FB81">
            <v>0</v>
          </cell>
          <cell r="FC81">
            <v>0</v>
          </cell>
          <cell r="FD81">
            <v>0</v>
          </cell>
          <cell r="FE81">
            <v>0</v>
          </cell>
          <cell r="FF81">
            <v>0</v>
          </cell>
          <cell r="FG81">
            <v>0</v>
          </cell>
          <cell r="FH81">
            <v>0</v>
          </cell>
          <cell r="FI81">
            <v>0</v>
          </cell>
          <cell r="FJ81">
            <v>0</v>
          </cell>
          <cell r="FK81">
            <v>0</v>
          </cell>
          <cell r="FL81">
            <v>0</v>
          </cell>
          <cell r="FM81">
            <v>0</v>
          </cell>
          <cell r="FN81">
            <v>0</v>
          </cell>
          <cell r="FO81">
            <v>0</v>
          </cell>
          <cell r="FP81">
            <v>0</v>
          </cell>
          <cell r="FQ81">
            <v>0</v>
          </cell>
          <cell r="FR81">
            <v>0</v>
          </cell>
          <cell r="FS81">
            <v>0</v>
          </cell>
          <cell r="FT81">
            <v>0</v>
          </cell>
          <cell r="FU81">
            <v>0</v>
          </cell>
          <cell r="FV81">
            <v>0</v>
          </cell>
          <cell r="FW81">
            <v>0</v>
          </cell>
          <cell r="FX81">
            <v>0</v>
          </cell>
          <cell r="FY81">
            <v>0</v>
          </cell>
          <cell r="FZ81">
            <v>0</v>
          </cell>
          <cell r="GA81">
            <v>0</v>
          </cell>
          <cell r="GB81">
            <v>0</v>
          </cell>
          <cell r="GC81">
            <v>0</v>
          </cell>
          <cell r="GD81">
            <v>0</v>
          </cell>
          <cell r="GE81">
            <v>0</v>
          </cell>
          <cell r="GF81">
            <v>0</v>
          </cell>
          <cell r="GG81">
            <v>0</v>
          </cell>
          <cell r="GH81">
            <v>0</v>
          </cell>
          <cell r="GI81">
            <v>0</v>
          </cell>
          <cell r="GJ81">
            <v>0</v>
          </cell>
          <cell r="GK81">
            <v>0</v>
          </cell>
          <cell r="GL81">
            <v>0</v>
          </cell>
          <cell r="GM81">
            <v>0</v>
          </cell>
          <cell r="GN81">
            <v>0</v>
          </cell>
          <cell r="GO81">
            <v>0</v>
          </cell>
          <cell r="GP81">
            <v>0</v>
          </cell>
          <cell r="GQ81">
            <v>0</v>
          </cell>
          <cell r="GR81">
            <v>0</v>
          </cell>
          <cell r="GS81">
            <v>0</v>
          </cell>
          <cell r="GW81">
            <v>3669</v>
          </cell>
          <cell r="GX81" t="e">
            <v>#DIV/0!</v>
          </cell>
          <cell r="GY81" t="e">
            <v>#DIV/0!</v>
          </cell>
          <cell r="GZ81" t="e">
            <v>#DIV/0!</v>
          </cell>
        </row>
        <row r="82">
          <cell r="A82">
            <v>3670</v>
          </cell>
          <cell r="B82">
            <v>2</v>
          </cell>
          <cell r="C82" t="str">
            <v>CARMELL @ CADDO</v>
          </cell>
          <cell r="D82">
            <v>33990</v>
          </cell>
          <cell r="E82" t="str">
            <v>R</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0</v>
          </cell>
          <cell r="BF82">
            <v>0</v>
          </cell>
          <cell r="BG82">
            <v>0</v>
          </cell>
          <cell r="BH82">
            <v>0</v>
          </cell>
          <cell r="BI82">
            <v>0</v>
          </cell>
          <cell r="BJ82">
            <v>0</v>
          </cell>
          <cell r="BK82">
            <v>0</v>
          </cell>
          <cell r="BL82">
            <v>0</v>
          </cell>
          <cell r="BM82">
            <v>0</v>
          </cell>
          <cell r="BN82">
            <v>0</v>
          </cell>
          <cell r="BO82">
            <v>0</v>
          </cell>
          <cell r="BP82">
            <v>0</v>
          </cell>
          <cell r="BQ82">
            <v>0</v>
          </cell>
          <cell r="BR82">
            <v>0</v>
          </cell>
          <cell r="BS82">
            <v>0</v>
          </cell>
          <cell r="BT82">
            <v>0</v>
          </cell>
          <cell r="BU82">
            <v>0</v>
          </cell>
          <cell r="BV82">
            <v>0</v>
          </cell>
          <cell r="BW82">
            <v>0</v>
          </cell>
          <cell r="BX82">
            <v>0</v>
          </cell>
          <cell r="BY82">
            <v>0</v>
          </cell>
          <cell r="BZ82">
            <v>0</v>
          </cell>
          <cell r="CA82">
            <v>0</v>
          </cell>
          <cell r="CB82">
            <v>0</v>
          </cell>
          <cell r="CC82">
            <v>0</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v>0</v>
          </cell>
          <cell r="CZ82">
            <v>0</v>
          </cell>
          <cell r="DA82">
            <v>0</v>
          </cell>
          <cell r="DB82">
            <v>0</v>
          </cell>
          <cell r="DC82">
            <v>0</v>
          </cell>
          <cell r="DD82">
            <v>0</v>
          </cell>
          <cell r="DE82">
            <v>0</v>
          </cell>
          <cell r="DF82">
            <v>0</v>
          </cell>
          <cell r="DG82">
            <v>0</v>
          </cell>
          <cell r="DH82">
            <v>0</v>
          </cell>
          <cell r="DI82">
            <v>0</v>
          </cell>
          <cell r="DJ82">
            <v>0</v>
          </cell>
          <cell r="DK82">
            <v>0</v>
          </cell>
          <cell r="DL82">
            <v>0</v>
          </cell>
          <cell r="DM82">
            <v>0</v>
          </cell>
          <cell r="DN82">
            <v>0</v>
          </cell>
          <cell r="DO82">
            <v>0</v>
          </cell>
          <cell r="DP82">
            <v>0</v>
          </cell>
          <cell r="DQ82">
            <v>0</v>
          </cell>
          <cell r="DR82">
            <v>0</v>
          </cell>
          <cell r="DS82">
            <v>0</v>
          </cell>
          <cell r="DT82">
            <v>0</v>
          </cell>
          <cell r="DU82">
            <v>0</v>
          </cell>
          <cell r="DV82">
            <v>0</v>
          </cell>
          <cell r="DW82">
            <v>0</v>
          </cell>
          <cell r="DX82">
            <v>0</v>
          </cell>
          <cell r="DY82">
            <v>0</v>
          </cell>
          <cell r="DZ82">
            <v>0</v>
          </cell>
          <cell r="EA82">
            <v>0</v>
          </cell>
          <cell r="EB82">
            <v>0</v>
          </cell>
          <cell r="EC82">
            <v>0</v>
          </cell>
          <cell r="ED82">
            <v>0</v>
          </cell>
          <cell r="EE82">
            <v>0</v>
          </cell>
          <cell r="EF82">
            <v>0</v>
          </cell>
          <cell r="EG82">
            <v>0</v>
          </cell>
          <cell r="EH82">
            <v>0</v>
          </cell>
          <cell r="EI82">
            <v>0</v>
          </cell>
          <cell r="EJ82">
            <v>0</v>
          </cell>
          <cell r="EK82">
            <v>0</v>
          </cell>
          <cell r="EL82">
            <v>0</v>
          </cell>
          <cell r="EM82">
            <v>0</v>
          </cell>
          <cell r="EN82">
            <v>0</v>
          </cell>
          <cell r="EO82">
            <v>0</v>
          </cell>
          <cell r="EP82">
            <v>0</v>
          </cell>
          <cell r="EQ82">
            <v>0</v>
          </cell>
          <cell r="ER82">
            <v>0</v>
          </cell>
          <cell r="ES82">
            <v>0</v>
          </cell>
          <cell r="ET82">
            <v>0</v>
          </cell>
          <cell r="EU82">
            <v>0</v>
          </cell>
          <cell r="EV82">
            <v>0</v>
          </cell>
          <cell r="EW82">
            <v>0</v>
          </cell>
          <cell r="EX82">
            <v>0</v>
          </cell>
          <cell r="EY82">
            <v>0</v>
          </cell>
          <cell r="EZ82">
            <v>0</v>
          </cell>
          <cell r="FA82">
            <v>0</v>
          </cell>
          <cell r="FB82">
            <v>0</v>
          </cell>
          <cell r="FC82">
            <v>0</v>
          </cell>
          <cell r="FD82">
            <v>0</v>
          </cell>
          <cell r="FE82">
            <v>0</v>
          </cell>
          <cell r="FF82">
            <v>0</v>
          </cell>
          <cell r="FG82">
            <v>0</v>
          </cell>
          <cell r="FH82">
            <v>0</v>
          </cell>
          <cell r="FI82">
            <v>0</v>
          </cell>
          <cell r="FJ82">
            <v>0</v>
          </cell>
          <cell r="FK82">
            <v>0</v>
          </cell>
          <cell r="FL82">
            <v>0</v>
          </cell>
          <cell r="FM82">
            <v>0</v>
          </cell>
          <cell r="FN82">
            <v>0</v>
          </cell>
          <cell r="FO82">
            <v>0</v>
          </cell>
          <cell r="FP82">
            <v>0</v>
          </cell>
          <cell r="FQ82">
            <v>0</v>
          </cell>
          <cell r="FR82">
            <v>0</v>
          </cell>
          <cell r="FS82">
            <v>0</v>
          </cell>
          <cell r="FT82">
            <v>0</v>
          </cell>
          <cell r="FU82">
            <v>0</v>
          </cell>
          <cell r="FV82">
            <v>0</v>
          </cell>
          <cell r="FW82">
            <v>0</v>
          </cell>
          <cell r="FX82">
            <v>0</v>
          </cell>
          <cell r="FY82">
            <v>0</v>
          </cell>
          <cell r="FZ82">
            <v>0</v>
          </cell>
          <cell r="GA82">
            <v>0</v>
          </cell>
          <cell r="GB82">
            <v>0</v>
          </cell>
          <cell r="GC82">
            <v>0</v>
          </cell>
          <cell r="GD82">
            <v>0</v>
          </cell>
          <cell r="GE82">
            <v>0</v>
          </cell>
          <cell r="GF82">
            <v>0</v>
          </cell>
          <cell r="GG82">
            <v>0</v>
          </cell>
          <cell r="GH82">
            <v>0</v>
          </cell>
          <cell r="GI82">
            <v>0</v>
          </cell>
          <cell r="GJ82">
            <v>0</v>
          </cell>
          <cell r="GK82">
            <v>0</v>
          </cell>
          <cell r="GL82">
            <v>0</v>
          </cell>
          <cell r="GM82">
            <v>0</v>
          </cell>
          <cell r="GN82">
            <v>0</v>
          </cell>
          <cell r="GO82">
            <v>0</v>
          </cell>
          <cell r="GP82">
            <v>0</v>
          </cell>
          <cell r="GQ82">
            <v>0</v>
          </cell>
          <cell r="GR82">
            <v>0</v>
          </cell>
          <cell r="GS82">
            <v>0</v>
          </cell>
          <cell r="GW82">
            <v>3670</v>
          </cell>
          <cell r="GX82" t="e">
            <v>#DIV/0!</v>
          </cell>
          <cell r="GY82" t="e">
            <v>#DIV/0!</v>
          </cell>
          <cell r="GZ82" t="e">
            <v>#DIV/0!</v>
          </cell>
        </row>
        <row r="83">
          <cell r="A83">
            <v>3675</v>
          </cell>
          <cell r="B83">
            <v>6</v>
          </cell>
          <cell r="C83" t="str">
            <v>URC @ WHEELER</v>
          </cell>
          <cell r="D83">
            <v>64017</v>
          </cell>
          <cell r="E83" t="str">
            <v>R</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3400</v>
          </cell>
          <cell r="AR83">
            <v>3000</v>
          </cell>
          <cell r="AS83">
            <v>3000</v>
          </cell>
          <cell r="AT83">
            <v>3000</v>
          </cell>
          <cell r="AU83">
            <v>6000</v>
          </cell>
          <cell r="AV83">
            <v>3000</v>
          </cell>
          <cell r="AW83">
            <v>0</v>
          </cell>
          <cell r="AX83">
            <v>0</v>
          </cell>
          <cell r="AY83">
            <v>0</v>
          </cell>
          <cell r="AZ83">
            <v>0</v>
          </cell>
          <cell r="BA83">
            <v>0</v>
          </cell>
          <cell r="BB83">
            <v>0</v>
          </cell>
          <cell r="BC83">
            <v>0</v>
          </cell>
          <cell r="BD83">
            <v>0</v>
          </cell>
          <cell r="BE83">
            <v>0</v>
          </cell>
          <cell r="BF83">
            <v>0</v>
          </cell>
          <cell r="BG83">
            <v>0</v>
          </cell>
          <cell r="BH83">
            <v>0</v>
          </cell>
          <cell r="BI83">
            <v>0</v>
          </cell>
          <cell r="BJ83">
            <v>0</v>
          </cell>
          <cell r="BK83">
            <v>0</v>
          </cell>
          <cell r="BL83">
            <v>0</v>
          </cell>
          <cell r="BM83">
            <v>0</v>
          </cell>
          <cell r="BN83">
            <v>0</v>
          </cell>
          <cell r="BO83">
            <v>0</v>
          </cell>
          <cell r="BP83">
            <v>0</v>
          </cell>
          <cell r="BQ83">
            <v>0</v>
          </cell>
          <cell r="BR83">
            <v>0</v>
          </cell>
          <cell r="BS83">
            <v>0</v>
          </cell>
          <cell r="BT83">
            <v>0</v>
          </cell>
          <cell r="BU83">
            <v>0</v>
          </cell>
          <cell r="BV83">
            <v>0</v>
          </cell>
          <cell r="BW83">
            <v>0</v>
          </cell>
          <cell r="BX83">
            <v>0</v>
          </cell>
          <cell r="BY83">
            <v>0</v>
          </cell>
          <cell r="BZ83">
            <v>0</v>
          </cell>
          <cell r="CA83">
            <v>0</v>
          </cell>
          <cell r="CB83">
            <v>0</v>
          </cell>
          <cell r="CC83">
            <v>4628</v>
          </cell>
          <cell r="CD83">
            <v>4628</v>
          </cell>
          <cell r="CE83">
            <v>4628</v>
          </cell>
          <cell r="CF83">
            <v>4628</v>
          </cell>
          <cell r="CG83">
            <v>4928</v>
          </cell>
          <cell r="CH83">
            <v>4928</v>
          </cell>
          <cell r="CI83">
            <v>4928</v>
          </cell>
          <cell r="CJ83">
            <v>4928</v>
          </cell>
          <cell r="CK83">
            <v>4328</v>
          </cell>
          <cell r="CL83">
            <v>4328</v>
          </cell>
          <cell r="CM83">
            <v>3928</v>
          </cell>
          <cell r="CN83">
            <v>3928</v>
          </cell>
          <cell r="CO83">
            <v>3928</v>
          </cell>
          <cell r="CP83">
            <v>3928</v>
          </cell>
          <cell r="CQ83">
            <v>3928</v>
          </cell>
          <cell r="CR83">
            <v>3946</v>
          </cell>
          <cell r="CS83">
            <v>3546</v>
          </cell>
          <cell r="CT83">
            <v>3546</v>
          </cell>
          <cell r="CU83">
            <v>3546</v>
          </cell>
          <cell r="CV83">
            <v>3546</v>
          </cell>
          <cell r="CW83">
            <v>3546</v>
          </cell>
          <cell r="CX83">
            <v>3546</v>
          </cell>
          <cell r="CY83">
            <v>3546</v>
          </cell>
          <cell r="CZ83">
            <v>3546</v>
          </cell>
          <cell r="DA83">
            <v>3546</v>
          </cell>
          <cell r="DB83">
            <v>2940</v>
          </cell>
          <cell r="DC83">
            <v>2840</v>
          </cell>
          <cell r="DD83">
            <v>2840</v>
          </cell>
          <cell r="DE83">
            <v>2840</v>
          </cell>
          <cell r="DF83">
            <v>2840</v>
          </cell>
          <cell r="DG83">
            <v>2494</v>
          </cell>
          <cell r="DH83">
            <v>3288</v>
          </cell>
          <cell r="DI83">
            <v>3288</v>
          </cell>
          <cell r="DJ83">
            <v>3288</v>
          </cell>
          <cell r="DK83">
            <v>3288</v>
          </cell>
          <cell r="DL83">
            <v>3288</v>
          </cell>
          <cell r="DM83">
            <v>3288</v>
          </cell>
          <cell r="DN83">
            <v>3288</v>
          </cell>
          <cell r="DO83">
            <v>2938</v>
          </cell>
          <cell r="DP83">
            <v>2938</v>
          </cell>
          <cell r="DQ83">
            <v>2938</v>
          </cell>
          <cell r="DR83">
            <v>2938</v>
          </cell>
          <cell r="DS83">
            <v>2938</v>
          </cell>
          <cell r="DT83">
            <v>2938</v>
          </cell>
          <cell r="DU83">
            <v>2938</v>
          </cell>
          <cell r="DV83">
            <v>2938</v>
          </cell>
          <cell r="DW83">
            <v>2438</v>
          </cell>
          <cell r="DX83">
            <v>2438</v>
          </cell>
          <cell r="DY83">
            <v>2438</v>
          </cell>
          <cell r="DZ83">
            <v>2438</v>
          </cell>
          <cell r="EA83">
            <v>2438</v>
          </cell>
          <cell r="EB83">
            <v>2438</v>
          </cell>
          <cell r="EC83">
            <v>2438</v>
          </cell>
          <cell r="ED83">
            <v>3388</v>
          </cell>
          <cell r="EE83">
            <v>3388</v>
          </cell>
          <cell r="EF83">
            <v>3388</v>
          </cell>
          <cell r="EG83">
            <v>3388</v>
          </cell>
          <cell r="EH83">
            <v>3388</v>
          </cell>
          <cell r="EI83">
            <v>2986</v>
          </cell>
          <cell r="EJ83">
            <v>0</v>
          </cell>
          <cell r="EK83">
            <v>0</v>
          </cell>
          <cell r="EL83">
            <v>0</v>
          </cell>
          <cell r="EM83">
            <v>0</v>
          </cell>
          <cell r="EN83">
            <v>0</v>
          </cell>
          <cell r="EO83">
            <v>0</v>
          </cell>
          <cell r="EP83">
            <v>0</v>
          </cell>
          <cell r="EQ83">
            <v>0</v>
          </cell>
          <cell r="ER83">
            <v>0</v>
          </cell>
          <cell r="ES83">
            <v>0</v>
          </cell>
          <cell r="ET83">
            <v>0</v>
          </cell>
          <cell r="EU83">
            <v>0</v>
          </cell>
          <cell r="EV83">
            <v>0</v>
          </cell>
          <cell r="EW83">
            <v>0</v>
          </cell>
          <cell r="EX83">
            <v>0</v>
          </cell>
          <cell r="EY83">
            <v>0</v>
          </cell>
          <cell r="EZ83">
            <v>0</v>
          </cell>
          <cell r="FA83">
            <v>0</v>
          </cell>
          <cell r="FB83">
            <v>0</v>
          </cell>
          <cell r="FC83">
            <v>0</v>
          </cell>
          <cell r="FD83">
            <v>0</v>
          </cell>
          <cell r="FE83">
            <v>0</v>
          </cell>
          <cell r="FF83">
            <v>0</v>
          </cell>
          <cell r="FG83">
            <v>0</v>
          </cell>
          <cell r="FH83">
            <v>0</v>
          </cell>
          <cell r="FI83">
            <v>0</v>
          </cell>
          <cell r="FJ83">
            <v>0</v>
          </cell>
          <cell r="FK83">
            <v>0</v>
          </cell>
          <cell r="FL83">
            <v>0</v>
          </cell>
          <cell r="FM83">
            <v>0</v>
          </cell>
          <cell r="FN83">
            <v>0</v>
          </cell>
          <cell r="FO83">
            <v>0</v>
          </cell>
          <cell r="FP83">
            <v>0</v>
          </cell>
          <cell r="FQ83">
            <v>0</v>
          </cell>
          <cell r="FR83">
            <v>0</v>
          </cell>
          <cell r="FS83">
            <v>0</v>
          </cell>
          <cell r="FT83">
            <v>0</v>
          </cell>
          <cell r="FU83">
            <v>0</v>
          </cell>
          <cell r="FV83">
            <v>0</v>
          </cell>
          <cell r="FW83">
            <v>0</v>
          </cell>
          <cell r="FX83">
            <v>0</v>
          </cell>
          <cell r="FY83">
            <v>0</v>
          </cell>
          <cell r="FZ83">
            <v>0</v>
          </cell>
          <cell r="GA83">
            <v>0</v>
          </cell>
          <cell r="GB83">
            <v>0</v>
          </cell>
          <cell r="GC83">
            <v>0</v>
          </cell>
          <cell r="GD83">
            <v>0</v>
          </cell>
          <cell r="GE83">
            <v>0</v>
          </cell>
          <cell r="GF83">
            <v>0</v>
          </cell>
          <cell r="GG83">
            <v>0</v>
          </cell>
          <cell r="GH83">
            <v>0</v>
          </cell>
          <cell r="GI83">
            <v>0</v>
          </cell>
          <cell r="GJ83">
            <v>0</v>
          </cell>
          <cell r="GK83">
            <v>0</v>
          </cell>
          <cell r="GL83">
            <v>0</v>
          </cell>
          <cell r="GM83">
            <v>0</v>
          </cell>
          <cell r="GN83">
            <v>0</v>
          </cell>
          <cell r="GO83">
            <v>0</v>
          </cell>
          <cell r="GP83">
            <v>0</v>
          </cell>
          <cell r="GQ83">
            <v>0</v>
          </cell>
          <cell r="GR83">
            <v>0</v>
          </cell>
          <cell r="GS83">
            <v>0</v>
          </cell>
          <cell r="GW83">
            <v>3675</v>
          </cell>
          <cell r="GX83" t="e">
            <v>#DIV/0!</v>
          </cell>
          <cell r="GY83" t="e">
            <v>#DIV/0!</v>
          </cell>
          <cell r="GZ83" t="e">
            <v>#DIV/0!</v>
          </cell>
        </row>
        <row r="84">
          <cell r="A84">
            <v>3689</v>
          </cell>
          <cell r="B84">
            <v>9</v>
          </cell>
          <cell r="C84" t="str">
            <v>BTA OIL @ LEA</v>
          </cell>
          <cell r="D84">
            <v>4120</v>
          </cell>
          <cell r="E84" t="str">
            <v>R</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cell r="BE84">
            <v>0</v>
          </cell>
          <cell r="BF84">
            <v>0</v>
          </cell>
          <cell r="BG84">
            <v>0</v>
          </cell>
          <cell r="BH84">
            <v>0</v>
          </cell>
          <cell r="BI84">
            <v>0</v>
          </cell>
          <cell r="BJ84">
            <v>0</v>
          </cell>
          <cell r="BK84">
            <v>0</v>
          </cell>
          <cell r="BL84">
            <v>0</v>
          </cell>
          <cell r="BM84">
            <v>0</v>
          </cell>
          <cell r="BN84">
            <v>0</v>
          </cell>
          <cell r="BO84">
            <v>0</v>
          </cell>
          <cell r="BP84">
            <v>0</v>
          </cell>
          <cell r="BQ84">
            <v>0</v>
          </cell>
          <cell r="BR84">
            <v>0</v>
          </cell>
          <cell r="BS84">
            <v>0</v>
          </cell>
          <cell r="BT84">
            <v>0</v>
          </cell>
          <cell r="BU84">
            <v>0</v>
          </cell>
          <cell r="BV84">
            <v>0</v>
          </cell>
          <cell r="BW84">
            <v>0</v>
          </cell>
          <cell r="BX84">
            <v>0</v>
          </cell>
          <cell r="BY84">
            <v>0</v>
          </cell>
          <cell r="BZ84">
            <v>0</v>
          </cell>
          <cell r="CA84">
            <v>0</v>
          </cell>
          <cell r="CB84">
            <v>0</v>
          </cell>
          <cell r="CC84">
            <v>0</v>
          </cell>
          <cell r="CD84">
            <v>0</v>
          </cell>
          <cell r="CE84">
            <v>0</v>
          </cell>
          <cell r="CF84">
            <v>0</v>
          </cell>
          <cell r="CG84">
            <v>0</v>
          </cell>
          <cell r="CH84">
            <v>0</v>
          </cell>
          <cell r="CI84">
            <v>0</v>
          </cell>
          <cell r="CJ84">
            <v>0</v>
          </cell>
          <cell r="CK84">
            <v>0</v>
          </cell>
          <cell r="CL84">
            <v>0</v>
          </cell>
          <cell r="CM84">
            <v>0</v>
          </cell>
          <cell r="CN84">
            <v>0</v>
          </cell>
          <cell r="CO84">
            <v>0</v>
          </cell>
          <cell r="CP84">
            <v>0</v>
          </cell>
          <cell r="CQ84">
            <v>0</v>
          </cell>
          <cell r="CR84">
            <v>0</v>
          </cell>
          <cell r="CS84">
            <v>0</v>
          </cell>
          <cell r="CT84">
            <v>0</v>
          </cell>
          <cell r="CU84">
            <v>0</v>
          </cell>
          <cell r="CV84">
            <v>0</v>
          </cell>
          <cell r="CW84">
            <v>0</v>
          </cell>
          <cell r="CX84">
            <v>0</v>
          </cell>
          <cell r="CY84">
            <v>0</v>
          </cell>
          <cell r="CZ84">
            <v>0</v>
          </cell>
          <cell r="DA84">
            <v>0</v>
          </cell>
          <cell r="DB84">
            <v>0</v>
          </cell>
          <cell r="DC84">
            <v>0</v>
          </cell>
          <cell r="DD84">
            <v>0</v>
          </cell>
          <cell r="DE84">
            <v>0</v>
          </cell>
          <cell r="DF84">
            <v>0</v>
          </cell>
          <cell r="DG84">
            <v>0</v>
          </cell>
          <cell r="DH84">
            <v>0</v>
          </cell>
          <cell r="DI84">
            <v>0</v>
          </cell>
          <cell r="DJ84">
            <v>0</v>
          </cell>
          <cell r="DK84">
            <v>0</v>
          </cell>
          <cell r="DL84">
            <v>0</v>
          </cell>
          <cell r="DM84">
            <v>0</v>
          </cell>
          <cell r="DN84">
            <v>0</v>
          </cell>
          <cell r="DO84">
            <v>0</v>
          </cell>
          <cell r="DP84">
            <v>0</v>
          </cell>
          <cell r="DQ84">
            <v>0</v>
          </cell>
          <cell r="DR84">
            <v>0</v>
          </cell>
          <cell r="DS84">
            <v>0</v>
          </cell>
          <cell r="DT84">
            <v>0</v>
          </cell>
          <cell r="DU84">
            <v>0</v>
          </cell>
          <cell r="DV84">
            <v>0</v>
          </cell>
          <cell r="DW84">
            <v>0</v>
          </cell>
          <cell r="DX84">
            <v>0</v>
          </cell>
          <cell r="DY84">
            <v>0</v>
          </cell>
          <cell r="DZ84">
            <v>0</v>
          </cell>
          <cell r="EA84">
            <v>0</v>
          </cell>
          <cell r="EB84">
            <v>0</v>
          </cell>
          <cell r="EC84">
            <v>0</v>
          </cell>
          <cell r="ED84">
            <v>0</v>
          </cell>
          <cell r="EE84">
            <v>0</v>
          </cell>
          <cell r="EF84">
            <v>0</v>
          </cell>
          <cell r="EG84">
            <v>0</v>
          </cell>
          <cell r="EH84">
            <v>0</v>
          </cell>
          <cell r="EI84">
            <v>0</v>
          </cell>
          <cell r="EJ84">
            <v>0</v>
          </cell>
          <cell r="EK84">
            <v>0</v>
          </cell>
          <cell r="EL84">
            <v>0</v>
          </cell>
          <cell r="EM84">
            <v>0</v>
          </cell>
          <cell r="EN84">
            <v>0</v>
          </cell>
          <cell r="EO84">
            <v>0</v>
          </cell>
          <cell r="EP84">
            <v>0</v>
          </cell>
          <cell r="EQ84">
            <v>0</v>
          </cell>
          <cell r="ER84">
            <v>0</v>
          </cell>
          <cell r="ES84">
            <v>0</v>
          </cell>
          <cell r="ET84">
            <v>0</v>
          </cell>
          <cell r="EU84">
            <v>0</v>
          </cell>
          <cell r="EV84">
            <v>0</v>
          </cell>
          <cell r="EW84">
            <v>0</v>
          </cell>
          <cell r="EX84">
            <v>0</v>
          </cell>
          <cell r="EY84">
            <v>0</v>
          </cell>
          <cell r="EZ84">
            <v>0</v>
          </cell>
          <cell r="FA84">
            <v>0</v>
          </cell>
          <cell r="FB84">
            <v>0</v>
          </cell>
          <cell r="FC84">
            <v>0</v>
          </cell>
          <cell r="FD84">
            <v>0</v>
          </cell>
          <cell r="FE84">
            <v>0</v>
          </cell>
          <cell r="FF84">
            <v>0</v>
          </cell>
          <cell r="FG84">
            <v>0</v>
          </cell>
          <cell r="FH84">
            <v>0</v>
          </cell>
          <cell r="FI84">
            <v>0</v>
          </cell>
          <cell r="FJ84">
            <v>0</v>
          </cell>
          <cell r="FK84">
            <v>0</v>
          </cell>
          <cell r="FL84">
            <v>0</v>
          </cell>
          <cell r="FM84">
            <v>0</v>
          </cell>
          <cell r="FN84">
            <v>0</v>
          </cell>
          <cell r="FO84">
            <v>0</v>
          </cell>
          <cell r="FP84">
            <v>0</v>
          </cell>
          <cell r="FQ84">
            <v>0</v>
          </cell>
          <cell r="FR84">
            <v>0</v>
          </cell>
          <cell r="FS84">
            <v>0</v>
          </cell>
          <cell r="FT84">
            <v>0</v>
          </cell>
          <cell r="FU84">
            <v>0</v>
          </cell>
          <cell r="FV84">
            <v>0</v>
          </cell>
          <cell r="FW84">
            <v>0</v>
          </cell>
          <cell r="FX84">
            <v>0</v>
          </cell>
          <cell r="FY84">
            <v>0</v>
          </cell>
          <cell r="FZ84">
            <v>0</v>
          </cell>
          <cell r="GA84">
            <v>0</v>
          </cell>
          <cell r="GB84">
            <v>0</v>
          </cell>
          <cell r="GC84">
            <v>0</v>
          </cell>
          <cell r="GD84">
            <v>0</v>
          </cell>
          <cell r="GE84">
            <v>0</v>
          </cell>
          <cell r="GF84">
            <v>0</v>
          </cell>
          <cell r="GG84">
            <v>0</v>
          </cell>
          <cell r="GH84">
            <v>0</v>
          </cell>
          <cell r="GI84">
            <v>0</v>
          </cell>
          <cell r="GJ84">
            <v>0</v>
          </cell>
          <cell r="GK84">
            <v>0</v>
          </cell>
          <cell r="GL84">
            <v>0</v>
          </cell>
          <cell r="GM84">
            <v>0</v>
          </cell>
          <cell r="GN84">
            <v>0</v>
          </cell>
          <cell r="GO84">
            <v>0</v>
          </cell>
          <cell r="GP84">
            <v>0</v>
          </cell>
          <cell r="GQ84">
            <v>0</v>
          </cell>
          <cell r="GR84">
            <v>0</v>
          </cell>
          <cell r="GS84">
            <v>0</v>
          </cell>
          <cell r="GW84">
            <v>3689</v>
          </cell>
          <cell r="GX84" t="e">
            <v>#DIV/0!</v>
          </cell>
          <cell r="GY84" t="e">
            <v>#DIV/0!</v>
          </cell>
          <cell r="GZ84" t="e">
            <v>#DIV/0!</v>
          </cell>
        </row>
        <row r="85">
          <cell r="A85">
            <v>3695</v>
          </cell>
          <cell r="B85">
            <v>5</v>
          </cell>
          <cell r="C85" t="str">
            <v>TEX SW @ WASHITA</v>
          </cell>
          <cell r="D85">
            <v>32053</v>
          </cell>
          <cell r="E85" t="str">
            <v>R</v>
          </cell>
          <cell r="F85">
            <v>3624</v>
          </cell>
          <cell r="G85">
            <v>3624</v>
          </cell>
          <cell r="H85">
            <v>3624</v>
          </cell>
          <cell r="I85">
            <v>3624</v>
          </cell>
          <cell r="J85">
            <v>3624</v>
          </cell>
          <cell r="K85">
            <v>3624</v>
          </cell>
          <cell r="L85">
            <v>3624</v>
          </cell>
          <cell r="M85">
            <v>4624</v>
          </cell>
          <cell r="N85">
            <v>4624</v>
          </cell>
          <cell r="O85">
            <v>4624</v>
          </cell>
          <cell r="P85">
            <v>4624</v>
          </cell>
          <cell r="Q85">
            <v>4624</v>
          </cell>
          <cell r="R85">
            <v>4624</v>
          </cell>
          <cell r="S85">
            <v>4624</v>
          </cell>
          <cell r="T85">
            <v>4399</v>
          </cell>
          <cell r="U85">
            <v>4399</v>
          </cell>
          <cell r="V85">
            <v>4399</v>
          </cell>
          <cell r="W85">
            <v>4399</v>
          </cell>
          <cell r="X85">
            <v>4399</v>
          </cell>
          <cell r="Y85">
            <v>4399</v>
          </cell>
          <cell r="Z85">
            <v>5399</v>
          </cell>
          <cell r="AA85">
            <v>5399</v>
          </cell>
          <cell r="AB85">
            <v>5399</v>
          </cell>
          <cell r="AC85">
            <v>5399</v>
          </cell>
          <cell r="AD85">
            <v>5399</v>
          </cell>
          <cell r="AE85">
            <v>5399</v>
          </cell>
          <cell r="AF85">
            <v>5399</v>
          </cell>
          <cell r="AG85">
            <v>5399</v>
          </cell>
          <cell r="AH85">
            <v>5399</v>
          </cell>
          <cell r="AI85">
            <v>5399</v>
          </cell>
          <cell r="AJ85">
            <v>5399</v>
          </cell>
          <cell r="AK85">
            <v>5399</v>
          </cell>
          <cell r="AL85">
            <v>5399</v>
          </cell>
          <cell r="AM85">
            <v>5399</v>
          </cell>
          <cell r="AN85">
            <v>5399</v>
          </cell>
          <cell r="AO85">
            <v>5399</v>
          </cell>
          <cell r="AP85">
            <v>5399</v>
          </cell>
          <cell r="AQ85">
            <v>5399</v>
          </cell>
          <cell r="AR85">
            <v>5399</v>
          </cell>
          <cell r="AS85">
            <v>5399</v>
          </cell>
          <cell r="AT85">
            <v>5399</v>
          </cell>
          <cell r="AU85">
            <v>5399</v>
          </cell>
          <cell r="AV85">
            <v>5399</v>
          </cell>
          <cell r="AW85">
            <v>5399</v>
          </cell>
          <cell r="AX85">
            <v>5399</v>
          </cell>
          <cell r="AY85">
            <v>5225</v>
          </cell>
          <cell r="AZ85">
            <v>5225</v>
          </cell>
          <cell r="BA85">
            <v>5225</v>
          </cell>
          <cell r="BB85">
            <v>5225</v>
          </cell>
          <cell r="BC85">
            <v>5225</v>
          </cell>
          <cell r="BD85">
            <v>5225</v>
          </cell>
          <cell r="BE85">
            <v>5225</v>
          </cell>
          <cell r="BF85">
            <v>5225</v>
          </cell>
          <cell r="BG85">
            <v>5225</v>
          </cell>
          <cell r="BH85">
            <v>5225</v>
          </cell>
          <cell r="BI85">
            <v>5225</v>
          </cell>
          <cell r="BJ85">
            <v>5225</v>
          </cell>
          <cell r="BK85">
            <v>5225</v>
          </cell>
          <cell r="BL85">
            <v>5225</v>
          </cell>
          <cell r="BM85">
            <v>5225</v>
          </cell>
          <cell r="BN85">
            <v>5225</v>
          </cell>
          <cell r="BO85">
            <v>5225</v>
          </cell>
          <cell r="BP85">
            <v>5225</v>
          </cell>
          <cell r="BQ85">
            <v>5225</v>
          </cell>
          <cell r="BR85">
            <v>5225</v>
          </cell>
          <cell r="BS85">
            <v>5225</v>
          </cell>
          <cell r="BT85">
            <v>5225</v>
          </cell>
          <cell r="BU85">
            <v>5225</v>
          </cell>
          <cell r="BV85">
            <v>5225</v>
          </cell>
          <cell r="BW85">
            <v>5225</v>
          </cell>
          <cell r="BX85">
            <v>4225</v>
          </cell>
          <cell r="BY85">
            <v>2994</v>
          </cell>
          <cell r="BZ85">
            <v>2994</v>
          </cell>
          <cell r="CA85">
            <v>2994</v>
          </cell>
          <cell r="CB85">
            <v>2994</v>
          </cell>
          <cell r="CC85">
            <v>3459</v>
          </cell>
          <cell r="CD85">
            <v>3459</v>
          </cell>
          <cell r="CE85">
            <v>3459</v>
          </cell>
          <cell r="CF85">
            <v>3459</v>
          </cell>
          <cell r="CG85">
            <v>3459</v>
          </cell>
          <cell r="CH85">
            <v>3459</v>
          </cell>
          <cell r="CI85">
            <v>3459</v>
          </cell>
          <cell r="CJ85">
            <v>3459</v>
          </cell>
          <cell r="CK85">
            <v>3459</v>
          </cell>
          <cell r="CL85">
            <v>3459</v>
          </cell>
          <cell r="CM85">
            <v>3459</v>
          </cell>
          <cell r="CN85">
            <v>3459</v>
          </cell>
          <cell r="CO85">
            <v>3459</v>
          </cell>
          <cell r="CP85">
            <v>3459</v>
          </cell>
          <cell r="CQ85">
            <v>3459</v>
          </cell>
          <cell r="CR85">
            <v>3700</v>
          </cell>
          <cell r="CS85">
            <v>3700</v>
          </cell>
          <cell r="CT85">
            <v>3700</v>
          </cell>
          <cell r="CU85">
            <v>3700</v>
          </cell>
          <cell r="CV85">
            <v>3700</v>
          </cell>
          <cell r="CW85">
            <v>3700</v>
          </cell>
          <cell r="CX85">
            <v>3700</v>
          </cell>
          <cell r="CY85">
            <v>3700</v>
          </cell>
          <cell r="CZ85">
            <v>3700</v>
          </cell>
          <cell r="DA85">
            <v>3700</v>
          </cell>
          <cell r="DB85">
            <v>3700</v>
          </cell>
          <cell r="DC85">
            <v>3700</v>
          </cell>
          <cell r="DD85">
            <v>3700</v>
          </cell>
          <cell r="DE85">
            <v>3700</v>
          </cell>
          <cell r="DF85">
            <v>3700</v>
          </cell>
          <cell r="DG85">
            <v>3700</v>
          </cell>
          <cell r="DH85">
            <v>3082</v>
          </cell>
          <cell r="DI85">
            <v>3082</v>
          </cell>
          <cell r="DJ85">
            <v>3082</v>
          </cell>
          <cell r="DK85">
            <v>3082</v>
          </cell>
          <cell r="DL85">
            <v>3082</v>
          </cell>
          <cell r="DM85">
            <v>3082</v>
          </cell>
          <cell r="DN85">
            <v>3082</v>
          </cell>
          <cell r="DO85">
            <v>3082</v>
          </cell>
          <cell r="DP85">
            <v>3082</v>
          </cell>
          <cell r="DQ85">
            <v>3082</v>
          </cell>
          <cell r="DR85">
            <v>3082</v>
          </cell>
          <cell r="DS85">
            <v>3082</v>
          </cell>
          <cell r="DT85">
            <v>3082</v>
          </cell>
          <cell r="DU85">
            <v>3082</v>
          </cell>
          <cell r="DV85">
            <v>3082</v>
          </cell>
          <cell r="DW85">
            <v>3082</v>
          </cell>
          <cell r="DX85">
            <v>3082</v>
          </cell>
          <cell r="DY85">
            <v>3082</v>
          </cell>
          <cell r="DZ85">
            <v>3082</v>
          </cell>
          <cell r="EA85">
            <v>3082</v>
          </cell>
          <cell r="EB85">
            <v>3800</v>
          </cell>
          <cell r="EC85">
            <v>3800</v>
          </cell>
          <cell r="ED85">
            <v>3800</v>
          </cell>
          <cell r="EE85">
            <v>3800</v>
          </cell>
          <cell r="EF85">
            <v>3800</v>
          </cell>
          <cell r="EG85">
            <v>3800</v>
          </cell>
          <cell r="EH85">
            <v>3800</v>
          </cell>
          <cell r="EI85">
            <v>3800</v>
          </cell>
          <cell r="EJ85">
            <v>3486</v>
          </cell>
          <cell r="EK85">
            <v>3486</v>
          </cell>
          <cell r="EL85">
            <v>3486</v>
          </cell>
          <cell r="EM85">
            <v>3486</v>
          </cell>
          <cell r="EN85">
            <v>3486</v>
          </cell>
          <cell r="EO85">
            <v>3486</v>
          </cell>
          <cell r="EP85">
            <v>3486</v>
          </cell>
          <cell r="EQ85">
            <v>2986</v>
          </cell>
          <cell r="ER85">
            <v>2986</v>
          </cell>
          <cell r="ES85">
            <v>2986</v>
          </cell>
          <cell r="ET85">
            <v>2986</v>
          </cell>
          <cell r="EU85">
            <v>2986</v>
          </cell>
          <cell r="EV85">
            <v>2986</v>
          </cell>
          <cell r="EW85">
            <v>3597</v>
          </cell>
          <cell r="EX85">
            <v>3597</v>
          </cell>
          <cell r="EY85">
            <v>3597</v>
          </cell>
          <cell r="EZ85">
            <v>3597</v>
          </cell>
          <cell r="FA85">
            <v>3597</v>
          </cell>
          <cell r="FB85">
            <v>3597</v>
          </cell>
          <cell r="FC85">
            <v>3597</v>
          </cell>
          <cell r="FD85">
            <v>3597</v>
          </cell>
          <cell r="FE85">
            <v>3597</v>
          </cell>
          <cell r="FF85">
            <v>3597</v>
          </cell>
          <cell r="FG85">
            <v>3597</v>
          </cell>
          <cell r="FH85">
            <v>3597</v>
          </cell>
          <cell r="FI85">
            <v>3597</v>
          </cell>
          <cell r="FJ85">
            <v>3597</v>
          </cell>
          <cell r="FK85">
            <v>3597</v>
          </cell>
          <cell r="FL85">
            <v>3597</v>
          </cell>
          <cell r="FM85">
            <v>3597</v>
          </cell>
          <cell r="FN85">
            <v>3597</v>
          </cell>
          <cell r="FO85">
            <v>3742</v>
          </cell>
          <cell r="FP85">
            <v>3742</v>
          </cell>
          <cell r="FQ85">
            <v>3742</v>
          </cell>
          <cell r="FR85">
            <v>3742</v>
          </cell>
          <cell r="FS85">
            <v>3742</v>
          </cell>
          <cell r="FT85">
            <v>3742</v>
          </cell>
          <cell r="FU85">
            <v>3742</v>
          </cell>
          <cell r="FV85">
            <v>3742</v>
          </cell>
          <cell r="FW85">
            <v>3742</v>
          </cell>
          <cell r="FX85">
            <v>3742</v>
          </cell>
          <cell r="FY85">
            <v>3742</v>
          </cell>
          <cell r="FZ85">
            <v>4385</v>
          </cell>
          <cell r="GA85">
            <v>4385</v>
          </cell>
          <cell r="GB85">
            <v>4385</v>
          </cell>
          <cell r="GC85">
            <v>4385</v>
          </cell>
          <cell r="GD85">
            <v>4385</v>
          </cell>
          <cell r="GE85">
            <v>4385</v>
          </cell>
          <cell r="GF85">
            <v>4385</v>
          </cell>
          <cell r="GG85">
            <v>4385</v>
          </cell>
          <cell r="GH85">
            <v>4385</v>
          </cell>
          <cell r="GI85">
            <v>4385</v>
          </cell>
          <cell r="GJ85">
            <v>4385</v>
          </cell>
          <cell r="GK85">
            <v>4385</v>
          </cell>
          <cell r="GL85">
            <v>4385</v>
          </cell>
          <cell r="GM85">
            <v>4300</v>
          </cell>
          <cell r="GN85">
            <v>4300</v>
          </cell>
          <cell r="GO85">
            <v>4300</v>
          </cell>
          <cell r="GP85">
            <v>4300</v>
          </cell>
          <cell r="GQ85">
            <v>4300</v>
          </cell>
          <cell r="GR85">
            <v>4300</v>
          </cell>
          <cell r="GS85">
            <v>4300</v>
          </cell>
          <cell r="GW85">
            <v>3695</v>
          </cell>
          <cell r="GX85" t="e">
            <v>#DIV/0!</v>
          </cell>
          <cell r="GY85" t="e">
            <v>#DIV/0!</v>
          </cell>
          <cell r="GZ85" t="e">
            <v>#DIV/0!</v>
          </cell>
        </row>
        <row r="86">
          <cell r="A86">
            <v>3696</v>
          </cell>
          <cell r="B86">
            <v>25</v>
          </cell>
          <cell r="C86" t="str">
            <v>? @ LIBERTY</v>
          </cell>
          <cell r="D86">
            <v>5150</v>
          </cell>
          <cell r="E86" t="str">
            <v>R</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0</v>
          </cell>
          <cell r="BD86">
            <v>0</v>
          </cell>
          <cell r="BE86">
            <v>0</v>
          </cell>
          <cell r="BF86">
            <v>0</v>
          </cell>
          <cell r="BG86">
            <v>0</v>
          </cell>
          <cell r="BH86">
            <v>0</v>
          </cell>
          <cell r="BI86">
            <v>0</v>
          </cell>
          <cell r="BJ86">
            <v>0</v>
          </cell>
          <cell r="BK86">
            <v>0</v>
          </cell>
          <cell r="BL86">
            <v>0</v>
          </cell>
          <cell r="BM86">
            <v>0</v>
          </cell>
          <cell r="BN86">
            <v>0</v>
          </cell>
          <cell r="BO86">
            <v>0</v>
          </cell>
          <cell r="BP86">
            <v>0</v>
          </cell>
          <cell r="BQ86">
            <v>0</v>
          </cell>
          <cell r="BR86">
            <v>0</v>
          </cell>
          <cell r="BS86">
            <v>0</v>
          </cell>
          <cell r="BT86">
            <v>0</v>
          </cell>
          <cell r="BU86">
            <v>0</v>
          </cell>
          <cell r="BV86">
            <v>0</v>
          </cell>
          <cell r="BW86">
            <v>0</v>
          </cell>
          <cell r="BX86">
            <v>0</v>
          </cell>
          <cell r="BY86">
            <v>0</v>
          </cell>
          <cell r="BZ86">
            <v>0</v>
          </cell>
          <cell r="CA86">
            <v>0</v>
          </cell>
          <cell r="CB86">
            <v>0</v>
          </cell>
          <cell r="CC86">
            <v>0</v>
          </cell>
          <cell r="CD86">
            <v>0</v>
          </cell>
          <cell r="CE86">
            <v>0</v>
          </cell>
          <cell r="CF86">
            <v>0</v>
          </cell>
          <cell r="CG86">
            <v>0</v>
          </cell>
          <cell r="CH86">
            <v>0</v>
          </cell>
          <cell r="CI86">
            <v>0</v>
          </cell>
          <cell r="CJ86">
            <v>0</v>
          </cell>
          <cell r="CK86">
            <v>0</v>
          </cell>
          <cell r="CL86">
            <v>0</v>
          </cell>
          <cell r="CM86">
            <v>0</v>
          </cell>
          <cell r="CN86">
            <v>0</v>
          </cell>
          <cell r="CO86">
            <v>0</v>
          </cell>
          <cell r="CP86">
            <v>0</v>
          </cell>
          <cell r="CQ86">
            <v>0</v>
          </cell>
          <cell r="CR86">
            <v>0</v>
          </cell>
          <cell r="CS86">
            <v>0</v>
          </cell>
          <cell r="CT86">
            <v>0</v>
          </cell>
          <cell r="CU86">
            <v>0</v>
          </cell>
          <cell r="CV86">
            <v>0</v>
          </cell>
          <cell r="CW86">
            <v>0</v>
          </cell>
          <cell r="CX86">
            <v>0</v>
          </cell>
          <cell r="CY86">
            <v>0</v>
          </cell>
          <cell r="CZ86">
            <v>0</v>
          </cell>
          <cell r="DA86">
            <v>0</v>
          </cell>
          <cell r="DB86">
            <v>0</v>
          </cell>
          <cell r="DC86">
            <v>0</v>
          </cell>
          <cell r="DD86">
            <v>0</v>
          </cell>
          <cell r="DE86">
            <v>0</v>
          </cell>
          <cell r="DF86">
            <v>0</v>
          </cell>
          <cell r="DG86">
            <v>0</v>
          </cell>
          <cell r="DH86">
            <v>0</v>
          </cell>
          <cell r="DI86">
            <v>0</v>
          </cell>
          <cell r="DJ86">
            <v>0</v>
          </cell>
          <cell r="DK86">
            <v>0</v>
          </cell>
          <cell r="DL86">
            <v>0</v>
          </cell>
          <cell r="DM86">
            <v>0</v>
          </cell>
          <cell r="DN86">
            <v>0</v>
          </cell>
          <cell r="DO86">
            <v>0</v>
          </cell>
          <cell r="DP86">
            <v>0</v>
          </cell>
          <cell r="DQ86">
            <v>0</v>
          </cell>
          <cell r="DR86">
            <v>0</v>
          </cell>
          <cell r="DS86">
            <v>0</v>
          </cell>
          <cell r="DT86">
            <v>0</v>
          </cell>
          <cell r="DU86">
            <v>0</v>
          </cell>
          <cell r="DV86">
            <v>0</v>
          </cell>
          <cell r="DW86">
            <v>0</v>
          </cell>
          <cell r="DX86">
            <v>0</v>
          </cell>
          <cell r="DY86">
            <v>0</v>
          </cell>
          <cell r="DZ86">
            <v>0</v>
          </cell>
          <cell r="EA86">
            <v>0</v>
          </cell>
          <cell r="EB86">
            <v>0</v>
          </cell>
          <cell r="EC86">
            <v>0</v>
          </cell>
          <cell r="ED86">
            <v>0</v>
          </cell>
          <cell r="EE86">
            <v>0</v>
          </cell>
          <cell r="EF86">
            <v>0</v>
          </cell>
          <cell r="EG86">
            <v>0</v>
          </cell>
          <cell r="EH86">
            <v>0</v>
          </cell>
          <cell r="EI86">
            <v>0</v>
          </cell>
          <cell r="EJ86">
            <v>0</v>
          </cell>
          <cell r="EK86">
            <v>0</v>
          </cell>
          <cell r="EL86">
            <v>0</v>
          </cell>
          <cell r="EM86">
            <v>0</v>
          </cell>
          <cell r="EN86">
            <v>0</v>
          </cell>
          <cell r="EO86">
            <v>0</v>
          </cell>
          <cell r="EP86">
            <v>0</v>
          </cell>
          <cell r="EQ86">
            <v>0</v>
          </cell>
          <cell r="ER86">
            <v>0</v>
          </cell>
          <cell r="ES86">
            <v>0</v>
          </cell>
          <cell r="ET86">
            <v>0</v>
          </cell>
          <cell r="EU86">
            <v>0</v>
          </cell>
          <cell r="EV86">
            <v>0</v>
          </cell>
          <cell r="EW86">
            <v>0</v>
          </cell>
          <cell r="EX86">
            <v>0</v>
          </cell>
          <cell r="EY86">
            <v>0</v>
          </cell>
          <cell r="EZ86">
            <v>0</v>
          </cell>
          <cell r="FA86">
            <v>0</v>
          </cell>
          <cell r="FB86">
            <v>0</v>
          </cell>
          <cell r="FC86">
            <v>0</v>
          </cell>
          <cell r="FD86">
            <v>0</v>
          </cell>
          <cell r="FE86">
            <v>0</v>
          </cell>
          <cell r="FF86">
            <v>0</v>
          </cell>
          <cell r="FG86">
            <v>0</v>
          </cell>
          <cell r="FH86">
            <v>0</v>
          </cell>
          <cell r="FI86">
            <v>0</v>
          </cell>
          <cell r="FJ86">
            <v>0</v>
          </cell>
          <cell r="FK86">
            <v>0</v>
          </cell>
          <cell r="FL86">
            <v>0</v>
          </cell>
          <cell r="FM86">
            <v>0</v>
          </cell>
          <cell r="FN86">
            <v>0</v>
          </cell>
          <cell r="FO86">
            <v>0</v>
          </cell>
          <cell r="FP86">
            <v>0</v>
          </cell>
          <cell r="FQ86">
            <v>0</v>
          </cell>
          <cell r="FR86">
            <v>0</v>
          </cell>
          <cell r="FS86">
            <v>0</v>
          </cell>
          <cell r="FT86">
            <v>0</v>
          </cell>
          <cell r="FU86">
            <v>0</v>
          </cell>
          <cell r="FV86">
            <v>0</v>
          </cell>
          <cell r="FW86">
            <v>0</v>
          </cell>
          <cell r="FX86">
            <v>0</v>
          </cell>
          <cell r="FY86">
            <v>0</v>
          </cell>
          <cell r="FZ86">
            <v>0</v>
          </cell>
          <cell r="GA86">
            <v>0</v>
          </cell>
          <cell r="GB86">
            <v>0</v>
          </cell>
          <cell r="GC86">
            <v>0</v>
          </cell>
          <cell r="GD86">
            <v>0</v>
          </cell>
          <cell r="GE86">
            <v>0</v>
          </cell>
          <cell r="GF86">
            <v>0</v>
          </cell>
          <cell r="GG86">
            <v>0</v>
          </cell>
          <cell r="GH86">
            <v>0</v>
          </cell>
          <cell r="GI86">
            <v>0</v>
          </cell>
          <cell r="GJ86">
            <v>0</v>
          </cell>
          <cell r="GK86">
            <v>0</v>
          </cell>
          <cell r="GL86">
            <v>0</v>
          </cell>
          <cell r="GM86">
            <v>0</v>
          </cell>
          <cell r="GN86">
            <v>0</v>
          </cell>
          <cell r="GO86">
            <v>0</v>
          </cell>
          <cell r="GP86">
            <v>0</v>
          </cell>
          <cell r="GQ86">
            <v>0</v>
          </cell>
          <cell r="GR86">
            <v>0</v>
          </cell>
          <cell r="GS86">
            <v>0</v>
          </cell>
          <cell r="GW86">
            <v>3696</v>
          </cell>
          <cell r="GX86" t="e">
            <v>#DIV/0!</v>
          </cell>
          <cell r="GY86" t="e">
            <v>#DIV/0!</v>
          </cell>
          <cell r="GZ86" t="e">
            <v>#DIV/0!</v>
          </cell>
        </row>
        <row r="87">
          <cell r="A87">
            <v>3697</v>
          </cell>
          <cell r="B87">
            <v>27</v>
          </cell>
          <cell r="C87" t="str">
            <v>IPC @ SALINE</v>
          </cell>
          <cell r="D87">
            <v>90426</v>
          </cell>
          <cell r="E87" t="str">
            <v>D</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cell r="AY87">
            <v>0</v>
          </cell>
          <cell r="AZ87">
            <v>0</v>
          </cell>
          <cell r="BA87">
            <v>0</v>
          </cell>
          <cell r="BB87">
            <v>0</v>
          </cell>
          <cell r="BC87">
            <v>0</v>
          </cell>
          <cell r="BD87">
            <v>0</v>
          </cell>
          <cell r="BE87">
            <v>0</v>
          </cell>
          <cell r="BF87">
            <v>0</v>
          </cell>
          <cell r="BG87">
            <v>0</v>
          </cell>
          <cell r="BH87">
            <v>0</v>
          </cell>
          <cell r="BI87">
            <v>0</v>
          </cell>
          <cell r="BJ87">
            <v>0</v>
          </cell>
          <cell r="BK87">
            <v>0</v>
          </cell>
          <cell r="BL87">
            <v>0</v>
          </cell>
          <cell r="BM87">
            <v>0</v>
          </cell>
          <cell r="BN87">
            <v>0</v>
          </cell>
          <cell r="BO87">
            <v>0</v>
          </cell>
          <cell r="BP87">
            <v>0</v>
          </cell>
          <cell r="BQ87">
            <v>0</v>
          </cell>
          <cell r="BR87">
            <v>0</v>
          </cell>
          <cell r="BS87">
            <v>0</v>
          </cell>
          <cell r="BT87">
            <v>0</v>
          </cell>
          <cell r="BU87">
            <v>0</v>
          </cell>
          <cell r="BV87">
            <v>0</v>
          </cell>
          <cell r="BW87">
            <v>0</v>
          </cell>
          <cell r="BX87">
            <v>0</v>
          </cell>
          <cell r="BY87">
            <v>0</v>
          </cell>
          <cell r="BZ87">
            <v>0</v>
          </cell>
          <cell r="CA87">
            <v>0</v>
          </cell>
          <cell r="CB87">
            <v>0</v>
          </cell>
          <cell r="CC87">
            <v>0</v>
          </cell>
          <cell r="CD87">
            <v>0</v>
          </cell>
          <cell r="CE87">
            <v>0</v>
          </cell>
          <cell r="CF87">
            <v>0</v>
          </cell>
          <cell r="CG87">
            <v>0</v>
          </cell>
          <cell r="CH87">
            <v>0</v>
          </cell>
          <cell r="CI87">
            <v>0</v>
          </cell>
          <cell r="CJ87">
            <v>0</v>
          </cell>
          <cell r="CK87">
            <v>0</v>
          </cell>
          <cell r="CL87">
            <v>0</v>
          </cell>
          <cell r="CM87">
            <v>0</v>
          </cell>
          <cell r="CN87">
            <v>0</v>
          </cell>
          <cell r="CO87">
            <v>0</v>
          </cell>
          <cell r="CP87">
            <v>0</v>
          </cell>
          <cell r="CQ87">
            <v>0</v>
          </cell>
          <cell r="CR87">
            <v>0</v>
          </cell>
          <cell r="CS87">
            <v>0</v>
          </cell>
          <cell r="CT87">
            <v>0</v>
          </cell>
          <cell r="CU87">
            <v>0</v>
          </cell>
          <cell r="CV87">
            <v>0</v>
          </cell>
          <cell r="CW87">
            <v>0</v>
          </cell>
          <cell r="CX87">
            <v>0</v>
          </cell>
          <cell r="CY87">
            <v>0</v>
          </cell>
          <cell r="CZ87">
            <v>0</v>
          </cell>
          <cell r="DA87">
            <v>0</v>
          </cell>
          <cell r="DB87">
            <v>0</v>
          </cell>
          <cell r="DC87">
            <v>0</v>
          </cell>
          <cell r="DD87">
            <v>0</v>
          </cell>
          <cell r="DE87">
            <v>0</v>
          </cell>
          <cell r="DF87">
            <v>0</v>
          </cell>
          <cell r="DG87">
            <v>0</v>
          </cell>
          <cell r="DH87">
            <v>0</v>
          </cell>
          <cell r="DI87">
            <v>0</v>
          </cell>
          <cell r="DJ87">
            <v>0</v>
          </cell>
          <cell r="DK87">
            <v>0</v>
          </cell>
          <cell r="DL87">
            <v>0</v>
          </cell>
          <cell r="DM87">
            <v>0</v>
          </cell>
          <cell r="DN87">
            <v>0</v>
          </cell>
          <cell r="DO87">
            <v>0</v>
          </cell>
          <cell r="DP87">
            <v>0</v>
          </cell>
          <cell r="DQ87">
            <v>0</v>
          </cell>
          <cell r="DR87">
            <v>0</v>
          </cell>
          <cell r="DS87">
            <v>0</v>
          </cell>
          <cell r="DT87">
            <v>0</v>
          </cell>
          <cell r="DU87">
            <v>0</v>
          </cell>
          <cell r="DV87">
            <v>0</v>
          </cell>
          <cell r="DW87">
            <v>0</v>
          </cell>
          <cell r="DX87">
            <v>0</v>
          </cell>
          <cell r="DY87">
            <v>0</v>
          </cell>
          <cell r="DZ87">
            <v>0</v>
          </cell>
          <cell r="EA87">
            <v>0</v>
          </cell>
          <cell r="EB87">
            <v>0</v>
          </cell>
          <cell r="EC87">
            <v>0</v>
          </cell>
          <cell r="ED87">
            <v>0</v>
          </cell>
          <cell r="EE87">
            <v>0</v>
          </cell>
          <cell r="EF87">
            <v>0</v>
          </cell>
          <cell r="EG87">
            <v>0</v>
          </cell>
          <cell r="EH87">
            <v>0</v>
          </cell>
          <cell r="EI87">
            <v>0</v>
          </cell>
          <cell r="EJ87">
            <v>0</v>
          </cell>
          <cell r="EK87">
            <v>0</v>
          </cell>
          <cell r="EL87">
            <v>0</v>
          </cell>
          <cell r="EM87">
            <v>0</v>
          </cell>
          <cell r="EN87">
            <v>0</v>
          </cell>
          <cell r="EO87">
            <v>0</v>
          </cell>
          <cell r="EP87">
            <v>0</v>
          </cell>
          <cell r="EQ87">
            <v>0</v>
          </cell>
          <cell r="ER87">
            <v>0</v>
          </cell>
          <cell r="ES87">
            <v>0</v>
          </cell>
          <cell r="ET87">
            <v>0</v>
          </cell>
          <cell r="EU87">
            <v>0</v>
          </cell>
          <cell r="EV87">
            <v>0</v>
          </cell>
          <cell r="EW87">
            <v>0</v>
          </cell>
          <cell r="EX87">
            <v>0</v>
          </cell>
          <cell r="EY87">
            <v>0</v>
          </cell>
          <cell r="EZ87">
            <v>0</v>
          </cell>
          <cell r="FA87">
            <v>0</v>
          </cell>
          <cell r="FB87">
            <v>0</v>
          </cell>
          <cell r="FC87">
            <v>0</v>
          </cell>
          <cell r="FD87">
            <v>0</v>
          </cell>
          <cell r="FE87">
            <v>0</v>
          </cell>
          <cell r="FF87">
            <v>0</v>
          </cell>
          <cell r="FG87">
            <v>0</v>
          </cell>
          <cell r="FH87">
            <v>0</v>
          </cell>
          <cell r="FI87">
            <v>0</v>
          </cell>
          <cell r="FJ87">
            <v>0</v>
          </cell>
          <cell r="FK87">
            <v>0</v>
          </cell>
          <cell r="FL87">
            <v>0</v>
          </cell>
          <cell r="FM87">
            <v>0</v>
          </cell>
          <cell r="FN87">
            <v>0</v>
          </cell>
          <cell r="FO87">
            <v>0</v>
          </cell>
          <cell r="FP87">
            <v>0</v>
          </cell>
          <cell r="FQ87">
            <v>0</v>
          </cell>
          <cell r="FR87">
            <v>0</v>
          </cell>
          <cell r="FS87">
            <v>0</v>
          </cell>
          <cell r="FT87">
            <v>0</v>
          </cell>
          <cell r="FU87">
            <v>0</v>
          </cell>
          <cell r="FV87">
            <v>0</v>
          </cell>
          <cell r="FW87">
            <v>0</v>
          </cell>
          <cell r="FX87">
            <v>0</v>
          </cell>
          <cell r="FY87">
            <v>0</v>
          </cell>
          <cell r="FZ87">
            <v>0</v>
          </cell>
          <cell r="GA87">
            <v>0</v>
          </cell>
          <cell r="GB87">
            <v>0</v>
          </cell>
          <cell r="GC87">
            <v>0</v>
          </cell>
          <cell r="GD87">
            <v>0</v>
          </cell>
          <cell r="GE87">
            <v>0</v>
          </cell>
          <cell r="GF87">
            <v>0</v>
          </cell>
          <cell r="GG87">
            <v>0</v>
          </cell>
          <cell r="GH87">
            <v>0</v>
          </cell>
          <cell r="GI87">
            <v>0</v>
          </cell>
          <cell r="GJ87">
            <v>0</v>
          </cell>
          <cell r="GK87">
            <v>0</v>
          </cell>
          <cell r="GL87">
            <v>0</v>
          </cell>
          <cell r="GM87">
            <v>0</v>
          </cell>
          <cell r="GN87">
            <v>0</v>
          </cell>
          <cell r="GO87">
            <v>0</v>
          </cell>
          <cell r="GP87">
            <v>0</v>
          </cell>
          <cell r="GQ87">
            <v>0</v>
          </cell>
          <cell r="GR87">
            <v>0</v>
          </cell>
          <cell r="GS87">
            <v>0</v>
          </cell>
          <cell r="GW87">
            <v>3697</v>
          </cell>
          <cell r="GX87" t="e">
            <v>#DIV/0!</v>
          </cell>
          <cell r="GY87" t="e">
            <v>#DIV/0!</v>
          </cell>
          <cell r="GZ87" t="e">
            <v>#DIV/0!</v>
          </cell>
        </row>
        <row r="88">
          <cell r="A88">
            <v>3709</v>
          </cell>
          <cell r="B88">
            <v>9</v>
          </cell>
          <cell r="C88" t="str">
            <v>AMER GAS @ LEA</v>
          </cell>
          <cell r="D88">
            <v>81370</v>
          </cell>
          <cell r="E88" t="str">
            <v>D</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cell r="BA88">
            <v>0</v>
          </cell>
          <cell r="BB88">
            <v>0</v>
          </cell>
          <cell r="BC88">
            <v>0</v>
          </cell>
          <cell r="BD88">
            <v>0</v>
          </cell>
          <cell r="BE88">
            <v>0</v>
          </cell>
          <cell r="BF88">
            <v>0</v>
          </cell>
          <cell r="BG88">
            <v>0</v>
          </cell>
          <cell r="BH88">
            <v>0</v>
          </cell>
          <cell r="BI88">
            <v>0</v>
          </cell>
          <cell r="BJ88">
            <v>0</v>
          </cell>
          <cell r="BK88">
            <v>0</v>
          </cell>
          <cell r="BL88">
            <v>0</v>
          </cell>
          <cell r="BM88">
            <v>0</v>
          </cell>
          <cell r="BN88">
            <v>0</v>
          </cell>
          <cell r="BO88">
            <v>0</v>
          </cell>
          <cell r="BP88">
            <v>0</v>
          </cell>
          <cell r="BQ88">
            <v>0</v>
          </cell>
          <cell r="BR88">
            <v>0</v>
          </cell>
          <cell r="BS88">
            <v>0</v>
          </cell>
          <cell r="BT88">
            <v>0</v>
          </cell>
          <cell r="BU88">
            <v>0</v>
          </cell>
          <cell r="BV88">
            <v>0</v>
          </cell>
          <cell r="BW88">
            <v>0</v>
          </cell>
          <cell r="BX88">
            <v>0</v>
          </cell>
          <cell r="BY88">
            <v>0</v>
          </cell>
          <cell r="BZ88">
            <v>0</v>
          </cell>
          <cell r="CA88">
            <v>0</v>
          </cell>
          <cell r="CB88">
            <v>0</v>
          </cell>
          <cell r="CC88">
            <v>0</v>
          </cell>
          <cell r="CD88">
            <v>0</v>
          </cell>
          <cell r="CE88">
            <v>0</v>
          </cell>
          <cell r="CF88">
            <v>0</v>
          </cell>
          <cell r="CG88">
            <v>0</v>
          </cell>
          <cell r="CH88">
            <v>0</v>
          </cell>
          <cell r="CI88">
            <v>0</v>
          </cell>
          <cell r="CJ88">
            <v>0</v>
          </cell>
          <cell r="CK88">
            <v>0</v>
          </cell>
          <cell r="CL88">
            <v>0</v>
          </cell>
          <cell r="CM88">
            <v>0</v>
          </cell>
          <cell r="CN88">
            <v>0</v>
          </cell>
          <cell r="CO88">
            <v>0</v>
          </cell>
          <cell r="CP88">
            <v>0</v>
          </cell>
          <cell r="CQ88">
            <v>0</v>
          </cell>
          <cell r="CR88">
            <v>0</v>
          </cell>
          <cell r="CS88">
            <v>0</v>
          </cell>
          <cell r="CT88">
            <v>0</v>
          </cell>
          <cell r="CU88">
            <v>0</v>
          </cell>
          <cell r="CV88">
            <v>0</v>
          </cell>
          <cell r="CW88">
            <v>0</v>
          </cell>
          <cell r="CX88">
            <v>0</v>
          </cell>
          <cell r="CY88">
            <v>0</v>
          </cell>
          <cell r="CZ88">
            <v>0</v>
          </cell>
          <cell r="DA88">
            <v>0</v>
          </cell>
          <cell r="DB88">
            <v>0</v>
          </cell>
          <cell r="DC88">
            <v>0</v>
          </cell>
          <cell r="DD88">
            <v>0</v>
          </cell>
          <cell r="DE88">
            <v>0</v>
          </cell>
          <cell r="DF88">
            <v>0</v>
          </cell>
          <cell r="DG88">
            <v>0</v>
          </cell>
          <cell r="DH88">
            <v>0</v>
          </cell>
          <cell r="DI88">
            <v>0</v>
          </cell>
          <cell r="DJ88">
            <v>0</v>
          </cell>
          <cell r="DK88">
            <v>0</v>
          </cell>
          <cell r="DL88">
            <v>0</v>
          </cell>
          <cell r="DM88">
            <v>0</v>
          </cell>
          <cell r="DN88">
            <v>0</v>
          </cell>
          <cell r="DO88">
            <v>0</v>
          </cell>
          <cell r="DP88">
            <v>0</v>
          </cell>
          <cell r="DQ88">
            <v>0</v>
          </cell>
          <cell r="DR88">
            <v>0</v>
          </cell>
          <cell r="DS88">
            <v>0</v>
          </cell>
          <cell r="DT88">
            <v>0</v>
          </cell>
          <cell r="DU88">
            <v>0</v>
          </cell>
          <cell r="DV88">
            <v>0</v>
          </cell>
          <cell r="DW88">
            <v>0</v>
          </cell>
          <cell r="DX88">
            <v>0</v>
          </cell>
          <cell r="DY88">
            <v>0</v>
          </cell>
          <cell r="DZ88">
            <v>0</v>
          </cell>
          <cell r="EA88">
            <v>0</v>
          </cell>
          <cell r="EB88">
            <v>0</v>
          </cell>
          <cell r="EC88">
            <v>0</v>
          </cell>
          <cell r="ED88">
            <v>0</v>
          </cell>
          <cell r="EE88">
            <v>0</v>
          </cell>
          <cell r="EF88">
            <v>0</v>
          </cell>
          <cell r="EG88">
            <v>0</v>
          </cell>
          <cell r="EH88">
            <v>0</v>
          </cell>
          <cell r="EI88">
            <v>0</v>
          </cell>
          <cell r="EJ88">
            <v>0</v>
          </cell>
          <cell r="EK88">
            <v>0</v>
          </cell>
          <cell r="EL88">
            <v>0</v>
          </cell>
          <cell r="EM88">
            <v>0</v>
          </cell>
          <cell r="EN88">
            <v>0</v>
          </cell>
          <cell r="EO88">
            <v>0</v>
          </cell>
          <cell r="EP88">
            <v>0</v>
          </cell>
          <cell r="EQ88">
            <v>0</v>
          </cell>
          <cell r="ER88">
            <v>0</v>
          </cell>
          <cell r="ES88">
            <v>0</v>
          </cell>
          <cell r="ET88">
            <v>0</v>
          </cell>
          <cell r="EU88">
            <v>0</v>
          </cell>
          <cell r="EV88">
            <v>0</v>
          </cell>
          <cell r="EW88">
            <v>0</v>
          </cell>
          <cell r="EX88">
            <v>0</v>
          </cell>
          <cell r="EY88">
            <v>0</v>
          </cell>
          <cell r="EZ88">
            <v>0</v>
          </cell>
          <cell r="FA88">
            <v>0</v>
          </cell>
          <cell r="FB88">
            <v>0</v>
          </cell>
          <cell r="FC88">
            <v>0</v>
          </cell>
          <cell r="FD88">
            <v>0</v>
          </cell>
          <cell r="FE88">
            <v>0</v>
          </cell>
          <cell r="FF88">
            <v>0</v>
          </cell>
          <cell r="FG88">
            <v>0</v>
          </cell>
          <cell r="FH88">
            <v>0</v>
          </cell>
          <cell r="FI88">
            <v>0</v>
          </cell>
          <cell r="FJ88">
            <v>0</v>
          </cell>
          <cell r="FK88">
            <v>0</v>
          </cell>
          <cell r="FL88">
            <v>0</v>
          </cell>
          <cell r="FM88">
            <v>0</v>
          </cell>
          <cell r="FN88">
            <v>0</v>
          </cell>
          <cell r="FO88">
            <v>0</v>
          </cell>
          <cell r="FP88">
            <v>0</v>
          </cell>
          <cell r="FQ88">
            <v>0</v>
          </cell>
          <cell r="FR88">
            <v>0</v>
          </cell>
          <cell r="FS88">
            <v>0</v>
          </cell>
          <cell r="FT88">
            <v>0</v>
          </cell>
          <cell r="FU88">
            <v>0</v>
          </cell>
          <cell r="FV88">
            <v>0</v>
          </cell>
          <cell r="FW88">
            <v>0</v>
          </cell>
          <cell r="FX88">
            <v>0</v>
          </cell>
          <cell r="FY88">
            <v>0</v>
          </cell>
          <cell r="FZ88">
            <v>0</v>
          </cell>
          <cell r="GA88">
            <v>0</v>
          </cell>
          <cell r="GB88">
            <v>0</v>
          </cell>
          <cell r="GC88">
            <v>0</v>
          </cell>
          <cell r="GD88">
            <v>0</v>
          </cell>
          <cell r="GE88">
            <v>0</v>
          </cell>
          <cell r="GF88">
            <v>0</v>
          </cell>
          <cell r="GG88">
            <v>0</v>
          </cell>
          <cell r="GH88">
            <v>0</v>
          </cell>
          <cell r="GI88">
            <v>0</v>
          </cell>
          <cell r="GJ88">
            <v>0</v>
          </cell>
          <cell r="GK88">
            <v>0</v>
          </cell>
          <cell r="GL88">
            <v>0</v>
          </cell>
          <cell r="GM88">
            <v>0</v>
          </cell>
          <cell r="GN88">
            <v>0</v>
          </cell>
          <cell r="GO88">
            <v>0</v>
          </cell>
          <cell r="GP88">
            <v>0</v>
          </cell>
          <cell r="GQ88">
            <v>0</v>
          </cell>
          <cell r="GR88">
            <v>0</v>
          </cell>
          <cell r="GS88">
            <v>0</v>
          </cell>
          <cell r="GW88">
            <v>3709</v>
          </cell>
          <cell r="GX88" t="e">
            <v>#DIV/0!</v>
          </cell>
          <cell r="GY88" t="e">
            <v>#DIV/0!</v>
          </cell>
          <cell r="GZ88" t="e">
            <v>#DIV/0!</v>
          </cell>
        </row>
        <row r="89">
          <cell r="A89">
            <v>3719</v>
          </cell>
          <cell r="B89">
            <v>1</v>
          </cell>
          <cell r="C89" t="str">
            <v>LONESTAR @ WISE</v>
          </cell>
          <cell r="D89">
            <v>51163</v>
          </cell>
          <cell r="E89" t="str">
            <v>D</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cell r="AO89">
            <v>0</v>
          </cell>
          <cell r="AP89">
            <v>0</v>
          </cell>
          <cell r="AQ89">
            <v>0</v>
          </cell>
          <cell r="AR89">
            <v>0</v>
          </cell>
          <cell r="AS89">
            <v>0</v>
          </cell>
          <cell r="AT89">
            <v>0</v>
          </cell>
          <cell r="AU89">
            <v>0</v>
          </cell>
          <cell r="AV89">
            <v>0</v>
          </cell>
          <cell r="AW89">
            <v>0</v>
          </cell>
          <cell r="AX89">
            <v>0</v>
          </cell>
          <cell r="AY89">
            <v>0</v>
          </cell>
          <cell r="AZ89">
            <v>0</v>
          </cell>
          <cell r="BA89">
            <v>0</v>
          </cell>
          <cell r="BB89">
            <v>0</v>
          </cell>
          <cell r="BC89">
            <v>0</v>
          </cell>
          <cell r="BD89">
            <v>0</v>
          </cell>
          <cell r="BE89">
            <v>0</v>
          </cell>
          <cell r="BF89">
            <v>0</v>
          </cell>
          <cell r="BG89">
            <v>0</v>
          </cell>
          <cell r="BH89">
            <v>0</v>
          </cell>
          <cell r="BI89">
            <v>0</v>
          </cell>
          <cell r="BJ89">
            <v>0</v>
          </cell>
          <cell r="BK89">
            <v>0</v>
          </cell>
          <cell r="BL89">
            <v>0</v>
          </cell>
          <cell r="BM89">
            <v>0</v>
          </cell>
          <cell r="BN89">
            <v>0</v>
          </cell>
          <cell r="BO89">
            <v>0</v>
          </cell>
          <cell r="BP89">
            <v>0</v>
          </cell>
          <cell r="BQ89">
            <v>0</v>
          </cell>
          <cell r="BR89">
            <v>0</v>
          </cell>
          <cell r="BS89">
            <v>0</v>
          </cell>
          <cell r="BT89">
            <v>0</v>
          </cell>
          <cell r="BU89">
            <v>0</v>
          </cell>
          <cell r="BV89">
            <v>0</v>
          </cell>
          <cell r="BW89">
            <v>0</v>
          </cell>
          <cell r="BX89">
            <v>0</v>
          </cell>
          <cell r="BY89">
            <v>0</v>
          </cell>
          <cell r="BZ89">
            <v>0</v>
          </cell>
          <cell r="CA89">
            <v>0</v>
          </cell>
          <cell r="CB89">
            <v>0</v>
          </cell>
          <cell r="CC89">
            <v>0</v>
          </cell>
          <cell r="CD89">
            <v>0</v>
          </cell>
          <cell r="CE89">
            <v>0</v>
          </cell>
          <cell r="CF89">
            <v>0</v>
          </cell>
          <cell r="CG89">
            <v>0</v>
          </cell>
          <cell r="CH89">
            <v>0</v>
          </cell>
          <cell r="CI89">
            <v>0</v>
          </cell>
          <cell r="CJ89">
            <v>0</v>
          </cell>
          <cell r="CK89">
            <v>0</v>
          </cell>
          <cell r="CL89">
            <v>0</v>
          </cell>
          <cell r="CM89">
            <v>0</v>
          </cell>
          <cell r="CN89">
            <v>0</v>
          </cell>
          <cell r="CO89">
            <v>0</v>
          </cell>
          <cell r="CP89">
            <v>0</v>
          </cell>
          <cell r="CQ89">
            <v>0</v>
          </cell>
          <cell r="CR89">
            <v>0</v>
          </cell>
          <cell r="CS89">
            <v>0</v>
          </cell>
          <cell r="CT89">
            <v>0</v>
          </cell>
          <cell r="CU89">
            <v>0</v>
          </cell>
          <cell r="CV89">
            <v>0</v>
          </cell>
          <cell r="CW89">
            <v>0</v>
          </cell>
          <cell r="CX89">
            <v>0</v>
          </cell>
          <cell r="CY89">
            <v>0</v>
          </cell>
          <cell r="CZ89">
            <v>0</v>
          </cell>
          <cell r="DA89">
            <v>0</v>
          </cell>
          <cell r="DB89">
            <v>0</v>
          </cell>
          <cell r="DC89">
            <v>0</v>
          </cell>
          <cell r="DD89">
            <v>0</v>
          </cell>
          <cell r="DE89">
            <v>0</v>
          </cell>
          <cell r="DF89">
            <v>0</v>
          </cell>
          <cell r="DG89">
            <v>0</v>
          </cell>
          <cell r="DH89">
            <v>0</v>
          </cell>
          <cell r="DI89">
            <v>0</v>
          </cell>
          <cell r="DJ89">
            <v>0</v>
          </cell>
          <cell r="DK89">
            <v>0</v>
          </cell>
          <cell r="DL89">
            <v>0</v>
          </cell>
          <cell r="DM89">
            <v>0</v>
          </cell>
          <cell r="DN89">
            <v>0</v>
          </cell>
          <cell r="DO89">
            <v>0</v>
          </cell>
          <cell r="DP89">
            <v>0</v>
          </cell>
          <cell r="DQ89">
            <v>0</v>
          </cell>
          <cell r="DR89">
            <v>0</v>
          </cell>
          <cell r="DS89">
            <v>0</v>
          </cell>
          <cell r="DT89">
            <v>0</v>
          </cell>
          <cell r="DU89">
            <v>0</v>
          </cell>
          <cell r="DV89">
            <v>0</v>
          </cell>
          <cell r="DW89">
            <v>0</v>
          </cell>
          <cell r="DX89">
            <v>0</v>
          </cell>
          <cell r="DY89">
            <v>0</v>
          </cell>
          <cell r="DZ89">
            <v>0</v>
          </cell>
          <cell r="EA89">
            <v>0</v>
          </cell>
          <cell r="EB89">
            <v>0</v>
          </cell>
          <cell r="EC89">
            <v>0</v>
          </cell>
          <cell r="ED89">
            <v>0</v>
          </cell>
          <cell r="EE89">
            <v>0</v>
          </cell>
          <cell r="EF89">
            <v>0</v>
          </cell>
          <cell r="EG89">
            <v>0</v>
          </cell>
          <cell r="EH89">
            <v>0</v>
          </cell>
          <cell r="EI89">
            <v>0</v>
          </cell>
          <cell r="EJ89">
            <v>0</v>
          </cell>
          <cell r="EK89">
            <v>0</v>
          </cell>
          <cell r="EL89">
            <v>0</v>
          </cell>
          <cell r="EM89">
            <v>0</v>
          </cell>
          <cell r="EN89">
            <v>0</v>
          </cell>
          <cell r="EO89">
            <v>0</v>
          </cell>
          <cell r="EP89">
            <v>0</v>
          </cell>
          <cell r="EQ89">
            <v>0</v>
          </cell>
          <cell r="ER89">
            <v>0</v>
          </cell>
          <cell r="ES89">
            <v>0</v>
          </cell>
          <cell r="ET89">
            <v>0</v>
          </cell>
          <cell r="EU89">
            <v>0</v>
          </cell>
          <cell r="EV89">
            <v>0</v>
          </cell>
          <cell r="EW89">
            <v>0</v>
          </cell>
          <cell r="EX89">
            <v>0</v>
          </cell>
          <cell r="EY89">
            <v>0</v>
          </cell>
          <cell r="EZ89">
            <v>0</v>
          </cell>
          <cell r="FA89">
            <v>0</v>
          </cell>
          <cell r="FB89">
            <v>0</v>
          </cell>
          <cell r="FC89">
            <v>0</v>
          </cell>
          <cell r="FD89">
            <v>0</v>
          </cell>
          <cell r="FE89">
            <v>0</v>
          </cell>
          <cell r="FF89">
            <v>0</v>
          </cell>
          <cell r="FG89">
            <v>0</v>
          </cell>
          <cell r="FH89">
            <v>0</v>
          </cell>
          <cell r="FI89">
            <v>0</v>
          </cell>
          <cell r="FJ89">
            <v>0</v>
          </cell>
          <cell r="FK89">
            <v>0</v>
          </cell>
          <cell r="FL89">
            <v>0</v>
          </cell>
          <cell r="FM89">
            <v>0</v>
          </cell>
          <cell r="FN89">
            <v>0</v>
          </cell>
          <cell r="FO89">
            <v>0</v>
          </cell>
          <cell r="FP89">
            <v>0</v>
          </cell>
          <cell r="FQ89">
            <v>0</v>
          </cell>
          <cell r="FR89">
            <v>0</v>
          </cell>
          <cell r="FS89">
            <v>0</v>
          </cell>
          <cell r="FT89">
            <v>0</v>
          </cell>
          <cell r="FU89">
            <v>0</v>
          </cell>
          <cell r="FV89">
            <v>0</v>
          </cell>
          <cell r="FW89">
            <v>0</v>
          </cell>
          <cell r="FX89">
            <v>0</v>
          </cell>
          <cell r="FY89">
            <v>0</v>
          </cell>
          <cell r="FZ89">
            <v>0</v>
          </cell>
          <cell r="GA89">
            <v>0</v>
          </cell>
          <cell r="GB89">
            <v>0</v>
          </cell>
          <cell r="GC89">
            <v>0</v>
          </cell>
          <cell r="GD89">
            <v>0</v>
          </cell>
          <cell r="GE89">
            <v>0</v>
          </cell>
          <cell r="GF89">
            <v>0</v>
          </cell>
          <cell r="GG89">
            <v>0</v>
          </cell>
          <cell r="GH89">
            <v>0</v>
          </cell>
          <cell r="GI89">
            <v>0</v>
          </cell>
          <cell r="GJ89">
            <v>0</v>
          </cell>
          <cell r="GK89">
            <v>0</v>
          </cell>
          <cell r="GL89">
            <v>0</v>
          </cell>
          <cell r="GM89">
            <v>0</v>
          </cell>
          <cell r="GN89">
            <v>0</v>
          </cell>
          <cell r="GO89">
            <v>0</v>
          </cell>
          <cell r="GP89">
            <v>0</v>
          </cell>
          <cell r="GQ89">
            <v>0</v>
          </cell>
          <cell r="GR89">
            <v>0</v>
          </cell>
          <cell r="GS89">
            <v>0</v>
          </cell>
          <cell r="GW89">
            <v>3719</v>
          </cell>
          <cell r="GX89" t="e">
            <v>#DIV/0!</v>
          </cell>
          <cell r="GY89" t="e">
            <v>#DIV/0!</v>
          </cell>
          <cell r="GZ89" t="e">
            <v>#DIV/0!</v>
          </cell>
        </row>
        <row r="90">
          <cell r="A90">
            <v>3753</v>
          </cell>
          <cell r="B90">
            <v>23</v>
          </cell>
          <cell r="C90" t="str">
            <v>CAMERON MEADOWS</v>
          </cell>
          <cell r="D90">
            <v>237930</v>
          </cell>
          <cell r="E90" t="str">
            <v>R</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cell r="AX90">
            <v>0</v>
          </cell>
          <cell r="AY90">
            <v>0</v>
          </cell>
          <cell r="AZ90">
            <v>0</v>
          </cell>
          <cell r="BA90">
            <v>0</v>
          </cell>
          <cell r="BB90">
            <v>0</v>
          </cell>
          <cell r="BC90">
            <v>0</v>
          </cell>
          <cell r="BD90">
            <v>0</v>
          </cell>
          <cell r="BE90">
            <v>0</v>
          </cell>
          <cell r="BF90">
            <v>0</v>
          </cell>
          <cell r="BG90">
            <v>0</v>
          </cell>
          <cell r="BH90">
            <v>0</v>
          </cell>
          <cell r="BI90">
            <v>0</v>
          </cell>
          <cell r="BJ90">
            <v>0</v>
          </cell>
          <cell r="BK90">
            <v>0</v>
          </cell>
          <cell r="BL90">
            <v>0</v>
          </cell>
          <cell r="BM90">
            <v>0</v>
          </cell>
          <cell r="BN90">
            <v>0</v>
          </cell>
          <cell r="BO90">
            <v>0</v>
          </cell>
          <cell r="BP90">
            <v>0</v>
          </cell>
          <cell r="BQ90">
            <v>0</v>
          </cell>
          <cell r="BR90">
            <v>0</v>
          </cell>
          <cell r="BS90">
            <v>0</v>
          </cell>
          <cell r="BT90">
            <v>0</v>
          </cell>
          <cell r="BU90">
            <v>0</v>
          </cell>
          <cell r="BV90">
            <v>0</v>
          </cell>
          <cell r="BW90">
            <v>0</v>
          </cell>
          <cell r="BX90">
            <v>0</v>
          </cell>
          <cell r="BY90">
            <v>0</v>
          </cell>
          <cell r="BZ90">
            <v>0</v>
          </cell>
          <cell r="CA90">
            <v>0</v>
          </cell>
          <cell r="CB90">
            <v>0</v>
          </cell>
          <cell r="CC90">
            <v>0</v>
          </cell>
          <cell r="CD90">
            <v>0</v>
          </cell>
          <cell r="CE90">
            <v>0</v>
          </cell>
          <cell r="CF90">
            <v>0</v>
          </cell>
          <cell r="CG90">
            <v>0</v>
          </cell>
          <cell r="CH90">
            <v>0</v>
          </cell>
          <cell r="CI90">
            <v>0</v>
          </cell>
          <cell r="CJ90">
            <v>0</v>
          </cell>
          <cell r="CK90">
            <v>0</v>
          </cell>
          <cell r="CL90">
            <v>0</v>
          </cell>
          <cell r="CM90">
            <v>0</v>
          </cell>
          <cell r="CN90">
            <v>0</v>
          </cell>
          <cell r="CO90">
            <v>0</v>
          </cell>
          <cell r="CP90">
            <v>0</v>
          </cell>
          <cell r="CQ90">
            <v>0</v>
          </cell>
          <cell r="CR90">
            <v>0</v>
          </cell>
          <cell r="CS90">
            <v>0</v>
          </cell>
          <cell r="CT90">
            <v>0</v>
          </cell>
          <cell r="CU90">
            <v>0</v>
          </cell>
          <cell r="CV90">
            <v>0</v>
          </cell>
          <cell r="CW90">
            <v>0</v>
          </cell>
          <cell r="CX90">
            <v>0</v>
          </cell>
          <cell r="CY90">
            <v>0</v>
          </cell>
          <cell r="CZ90">
            <v>0</v>
          </cell>
          <cell r="DA90">
            <v>0</v>
          </cell>
          <cell r="DB90">
            <v>0</v>
          </cell>
          <cell r="DC90">
            <v>0</v>
          </cell>
          <cell r="DD90">
            <v>0</v>
          </cell>
          <cell r="DE90">
            <v>0</v>
          </cell>
          <cell r="DF90">
            <v>0</v>
          </cell>
          <cell r="DG90">
            <v>0</v>
          </cell>
          <cell r="DH90">
            <v>0</v>
          </cell>
          <cell r="DI90">
            <v>0</v>
          </cell>
          <cell r="DJ90">
            <v>0</v>
          </cell>
          <cell r="DK90">
            <v>0</v>
          </cell>
          <cell r="DL90">
            <v>0</v>
          </cell>
          <cell r="DM90">
            <v>0</v>
          </cell>
          <cell r="DN90">
            <v>0</v>
          </cell>
          <cell r="DO90">
            <v>0</v>
          </cell>
          <cell r="DP90">
            <v>0</v>
          </cell>
          <cell r="DQ90">
            <v>0</v>
          </cell>
          <cell r="DR90">
            <v>0</v>
          </cell>
          <cell r="DS90">
            <v>0</v>
          </cell>
          <cell r="DT90">
            <v>0</v>
          </cell>
          <cell r="DU90">
            <v>0</v>
          </cell>
          <cell r="DV90">
            <v>0</v>
          </cell>
          <cell r="DW90">
            <v>0</v>
          </cell>
          <cell r="DX90">
            <v>0</v>
          </cell>
          <cell r="DY90">
            <v>0</v>
          </cell>
          <cell r="DZ90">
            <v>0</v>
          </cell>
          <cell r="EA90">
            <v>0</v>
          </cell>
          <cell r="EB90">
            <v>0</v>
          </cell>
          <cell r="EC90">
            <v>0</v>
          </cell>
          <cell r="ED90">
            <v>0</v>
          </cell>
          <cell r="EE90">
            <v>0</v>
          </cell>
          <cell r="EF90">
            <v>0</v>
          </cell>
          <cell r="EG90">
            <v>0</v>
          </cell>
          <cell r="EH90">
            <v>0</v>
          </cell>
          <cell r="EI90">
            <v>0</v>
          </cell>
          <cell r="EJ90">
            <v>0</v>
          </cell>
          <cell r="EK90">
            <v>0</v>
          </cell>
          <cell r="EL90">
            <v>0</v>
          </cell>
          <cell r="EM90">
            <v>0</v>
          </cell>
          <cell r="EN90">
            <v>0</v>
          </cell>
          <cell r="EO90">
            <v>0</v>
          </cell>
          <cell r="EP90">
            <v>0</v>
          </cell>
          <cell r="EQ90">
            <v>0</v>
          </cell>
          <cell r="ER90">
            <v>0</v>
          </cell>
          <cell r="ES90">
            <v>0</v>
          </cell>
          <cell r="ET90">
            <v>0</v>
          </cell>
          <cell r="EU90">
            <v>0</v>
          </cell>
          <cell r="EV90">
            <v>0</v>
          </cell>
          <cell r="EW90">
            <v>0</v>
          </cell>
          <cell r="EX90">
            <v>0</v>
          </cell>
          <cell r="EY90">
            <v>0</v>
          </cell>
          <cell r="EZ90">
            <v>0</v>
          </cell>
          <cell r="FA90">
            <v>0</v>
          </cell>
          <cell r="FB90">
            <v>0</v>
          </cell>
          <cell r="FC90">
            <v>0</v>
          </cell>
          <cell r="FD90">
            <v>0</v>
          </cell>
          <cell r="FE90">
            <v>0</v>
          </cell>
          <cell r="FF90">
            <v>0</v>
          </cell>
          <cell r="FG90">
            <v>0</v>
          </cell>
          <cell r="FH90">
            <v>0</v>
          </cell>
          <cell r="FI90">
            <v>0</v>
          </cell>
          <cell r="FJ90">
            <v>0</v>
          </cell>
          <cell r="FK90">
            <v>0</v>
          </cell>
          <cell r="FL90">
            <v>0</v>
          </cell>
          <cell r="FM90">
            <v>0</v>
          </cell>
          <cell r="FN90">
            <v>0</v>
          </cell>
          <cell r="FO90">
            <v>0</v>
          </cell>
          <cell r="FP90">
            <v>0</v>
          </cell>
          <cell r="FQ90">
            <v>0</v>
          </cell>
          <cell r="FR90">
            <v>0</v>
          </cell>
          <cell r="FS90">
            <v>0</v>
          </cell>
          <cell r="FT90">
            <v>0</v>
          </cell>
          <cell r="FU90">
            <v>0</v>
          </cell>
          <cell r="FV90">
            <v>0</v>
          </cell>
          <cell r="FW90">
            <v>0</v>
          </cell>
          <cell r="FX90">
            <v>0</v>
          </cell>
          <cell r="FY90">
            <v>0</v>
          </cell>
          <cell r="FZ90">
            <v>0</v>
          </cell>
          <cell r="GA90">
            <v>0</v>
          </cell>
          <cell r="GB90">
            <v>0</v>
          </cell>
          <cell r="GC90">
            <v>0</v>
          </cell>
          <cell r="GD90">
            <v>0</v>
          </cell>
          <cell r="GE90">
            <v>0</v>
          </cell>
          <cell r="GF90">
            <v>0</v>
          </cell>
          <cell r="GG90">
            <v>0</v>
          </cell>
          <cell r="GH90">
            <v>0</v>
          </cell>
          <cell r="GI90">
            <v>0</v>
          </cell>
          <cell r="GJ90">
            <v>0</v>
          </cell>
          <cell r="GK90">
            <v>0</v>
          </cell>
          <cell r="GL90">
            <v>0</v>
          </cell>
          <cell r="GM90">
            <v>0</v>
          </cell>
          <cell r="GN90">
            <v>0</v>
          </cell>
          <cell r="GO90">
            <v>0</v>
          </cell>
          <cell r="GP90">
            <v>0</v>
          </cell>
          <cell r="GQ90">
            <v>0</v>
          </cell>
          <cell r="GR90">
            <v>0</v>
          </cell>
          <cell r="GS90">
            <v>0</v>
          </cell>
          <cell r="GW90">
            <v>3753</v>
          </cell>
          <cell r="GX90" t="e">
            <v>#DIV/0!</v>
          </cell>
          <cell r="GY90" t="e">
            <v>#DIV/0!</v>
          </cell>
          <cell r="GZ90" t="e">
            <v>#DIV/0!</v>
          </cell>
        </row>
        <row r="91">
          <cell r="A91">
            <v>3817</v>
          </cell>
          <cell r="B91">
            <v>25</v>
          </cell>
          <cell r="C91" t="str">
            <v>Moss Bluff Storage</v>
          </cell>
          <cell r="D91">
            <v>373888</v>
          </cell>
          <cell r="E91" t="str">
            <v>B</v>
          </cell>
          <cell r="F91">
            <v>15000</v>
          </cell>
          <cell r="G91">
            <v>0</v>
          </cell>
          <cell r="H91">
            <v>14000</v>
          </cell>
          <cell r="I91">
            <v>0</v>
          </cell>
          <cell r="J91">
            <v>-98648</v>
          </cell>
          <cell r="K91">
            <v>-50544</v>
          </cell>
          <cell r="L91">
            <v>0</v>
          </cell>
          <cell r="M91">
            <v>0</v>
          </cell>
          <cell r="N91">
            <v>25000</v>
          </cell>
          <cell r="O91">
            <v>0</v>
          </cell>
          <cell r="P91">
            <v>0</v>
          </cell>
          <cell r="Q91">
            <v>46778</v>
          </cell>
          <cell r="R91">
            <v>-29712</v>
          </cell>
          <cell r="S91">
            <v>0</v>
          </cell>
          <cell r="T91">
            <v>-28938</v>
          </cell>
          <cell r="U91">
            <v>-18939</v>
          </cell>
          <cell r="V91">
            <v>-18908</v>
          </cell>
          <cell r="W91">
            <v>-28748</v>
          </cell>
          <cell r="X91">
            <v>-28748</v>
          </cell>
          <cell r="Y91">
            <v>-18908</v>
          </cell>
          <cell r="Z91">
            <v>-14674</v>
          </cell>
          <cell r="AA91">
            <v>-4834</v>
          </cell>
          <cell r="AB91">
            <v>-20000</v>
          </cell>
          <cell r="AC91">
            <v>-965</v>
          </cell>
          <cell r="AD91">
            <v>-23265</v>
          </cell>
          <cell r="AE91">
            <v>-62847</v>
          </cell>
          <cell r="AF91">
            <v>-23265</v>
          </cell>
          <cell r="AG91">
            <v>18496</v>
          </cell>
          <cell r="AH91">
            <v>5447</v>
          </cell>
          <cell r="AI91">
            <v>4947</v>
          </cell>
          <cell r="AJ91">
            <v>-146</v>
          </cell>
          <cell r="AK91">
            <v>-146</v>
          </cell>
          <cell r="AL91">
            <v>-146</v>
          </cell>
          <cell r="AM91">
            <v>-146</v>
          </cell>
          <cell r="AN91">
            <v>-3114</v>
          </cell>
          <cell r="AO91">
            <v>-146</v>
          </cell>
          <cell r="AP91">
            <v>-146</v>
          </cell>
          <cell r="AQ91">
            <v>-846</v>
          </cell>
          <cell r="AR91">
            <v>-15646</v>
          </cell>
          <cell r="AS91">
            <v>-85088</v>
          </cell>
          <cell r="AT91">
            <v>-15646</v>
          </cell>
          <cell r="AU91">
            <v>-1646</v>
          </cell>
          <cell r="AV91">
            <v>-3146</v>
          </cell>
          <cell r="AW91">
            <v>-146</v>
          </cell>
          <cell r="AX91">
            <v>-9899</v>
          </cell>
          <cell r="AY91">
            <v>-75846</v>
          </cell>
          <cell r="AZ91">
            <v>-85760</v>
          </cell>
          <cell r="BA91">
            <v>-79150</v>
          </cell>
          <cell r="BB91">
            <v>-33387</v>
          </cell>
          <cell r="BC91">
            <v>-38512</v>
          </cell>
          <cell r="BD91">
            <v>-24800</v>
          </cell>
          <cell r="BE91">
            <v>-200</v>
          </cell>
          <cell r="BF91">
            <v>-85931</v>
          </cell>
          <cell r="BG91">
            <v>-118977</v>
          </cell>
          <cell r="BH91">
            <v>-138805</v>
          </cell>
          <cell r="BI91">
            <v>-47752</v>
          </cell>
          <cell r="BJ91">
            <v>-11756</v>
          </cell>
          <cell r="BK91">
            <v>-44360</v>
          </cell>
          <cell r="BL91">
            <v>-23815</v>
          </cell>
          <cell r="BM91">
            <v>-26175</v>
          </cell>
          <cell r="BN91">
            <v>-26175</v>
          </cell>
          <cell r="BO91">
            <v>-118614</v>
          </cell>
          <cell r="BP91">
            <v>-103743</v>
          </cell>
          <cell r="BQ91">
            <v>-33615</v>
          </cell>
          <cell r="BR91">
            <v>-118123</v>
          </cell>
          <cell r="BS91">
            <v>-6475</v>
          </cell>
          <cell r="BT91">
            <v>-102437</v>
          </cell>
          <cell r="BU91">
            <v>-102437</v>
          </cell>
          <cell r="BV91">
            <v>-102437</v>
          </cell>
          <cell r="BW91">
            <v>-18445</v>
          </cell>
          <cell r="BX91">
            <v>-13445</v>
          </cell>
          <cell r="BY91">
            <v>-1475</v>
          </cell>
          <cell r="BZ91">
            <v>-21475</v>
          </cell>
          <cell r="CA91">
            <v>35000</v>
          </cell>
          <cell r="CB91">
            <v>35000</v>
          </cell>
          <cell r="CC91">
            <v>-73000</v>
          </cell>
          <cell r="CD91">
            <v>41967</v>
          </cell>
          <cell r="CE91">
            <v>41967</v>
          </cell>
          <cell r="CF91">
            <v>41967</v>
          </cell>
          <cell r="CG91">
            <v>61967</v>
          </cell>
          <cell r="CH91">
            <v>47386</v>
          </cell>
          <cell r="CI91">
            <v>105572</v>
          </cell>
          <cell r="CJ91">
            <v>47386</v>
          </cell>
          <cell r="CK91">
            <v>46386</v>
          </cell>
          <cell r="CL91">
            <v>46386</v>
          </cell>
          <cell r="CM91">
            <v>46386</v>
          </cell>
          <cell r="CN91">
            <v>46386</v>
          </cell>
          <cell r="CO91">
            <v>53609</v>
          </cell>
          <cell r="CP91">
            <v>53609</v>
          </cell>
          <cell r="CQ91">
            <v>53609</v>
          </cell>
          <cell r="CR91">
            <v>46386</v>
          </cell>
          <cell r="CS91">
            <v>46386</v>
          </cell>
          <cell r="CT91">
            <v>59886</v>
          </cell>
          <cell r="CU91">
            <v>56386</v>
          </cell>
          <cell r="CV91">
            <v>46386</v>
          </cell>
          <cell r="CW91">
            <v>-58760</v>
          </cell>
          <cell r="CX91">
            <v>-58760</v>
          </cell>
          <cell r="CY91">
            <v>46072</v>
          </cell>
          <cell r="CZ91">
            <v>46072</v>
          </cell>
          <cell r="DA91">
            <v>67072</v>
          </cell>
          <cell r="DB91">
            <v>51747</v>
          </cell>
          <cell r="DC91">
            <v>115061</v>
          </cell>
          <cell r="DD91">
            <v>115061</v>
          </cell>
          <cell r="DE91">
            <v>115061</v>
          </cell>
          <cell r="DF91">
            <v>49386</v>
          </cell>
          <cell r="DG91">
            <v>39386</v>
          </cell>
          <cell r="DH91">
            <v>112459</v>
          </cell>
          <cell r="DI91">
            <v>107680</v>
          </cell>
          <cell r="DJ91">
            <v>91046</v>
          </cell>
          <cell r="DK91">
            <v>91046</v>
          </cell>
          <cell r="DL91">
            <v>66670</v>
          </cell>
          <cell r="DM91">
            <v>134870</v>
          </cell>
          <cell r="DN91">
            <v>127370</v>
          </cell>
          <cell r="DO91">
            <v>134315</v>
          </cell>
          <cell r="DP91">
            <v>121107</v>
          </cell>
          <cell r="DQ91">
            <v>119246</v>
          </cell>
          <cell r="DR91">
            <v>119246</v>
          </cell>
          <cell r="DS91">
            <v>119246</v>
          </cell>
          <cell r="DT91">
            <v>134246</v>
          </cell>
          <cell r="DU91">
            <v>124246</v>
          </cell>
          <cell r="DV91">
            <v>124246</v>
          </cell>
          <cell r="DW91">
            <v>98476</v>
          </cell>
          <cell r="DX91">
            <v>96046</v>
          </cell>
          <cell r="DY91">
            <v>96046</v>
          </cell>
          <cell r="DZ91">
            <v>96046</v>
          </cell>
          <cell r="EA91">
            <v>27680</v>
          </cell>
          <cell r="EB91">
            <v>27680</v>
          </cell>
          <cell r="EC91">
            <v>97680</v>
          </cell>
          <cell r="ED91">
            <v>35592</v>
          </cell>
          <cell r="EE91">
            <v>74927</v>
          </cell>
          <cell r="EF91">
            <v>74927</v>
          </cell>
          <cell r="EG91">
            <v>106476</v>
          </cell>
          <cell r="EH91">
            <v>115592</v>
          </cell>
          <cell r="EI91">
            <v>100592</v>
          </cell>
          <cell r="EJ91">
            <v>-22664</v>
          </cell>
          <cell r="EK91">
            <v>-79425</v>
          </cell>
          <cell r="EL91">
            <v>7619</v>
          </cell>
          <cell r="EM91">
            <v>7619</v>
          </cell>
          <cell r="EN91">
            <v>7619</v>
          </cell>
          <cell r="EO91">
            <v>7619</v>
          </cell>
          <cell r="EP91">
            <v>7619</v>
          </cell>
          <cell r="EQ91">
            <v>7619</v>
          </cell>
          <cell r="ER91">
            <v>7619</v>
          </cell>
          <cell r="ES91">
            <v>7619</v>
          </cell>
          <cell r="ET91">
            <v>7619</v>
          </cell>
          <cell r="EU91">
            <v>7619</v>
          </cell>
          <cell r="EV91">
            <v>7619</v>
          </cell>
          <cell r="EW91">
            <v>-51132</v>
          </cell>
          <cell r="EX91">
            <v>7619</v>
          </cell>
          <cell r="EY91">
            <v>7619</v>
          </cell>
          <cell r="EZ91">
            <v>7619</v>
          </cell>
          <cell r="FA91">
            <v>7619</v>
          </cell>
          <cell r="FB91">
            <v>7619</v>
          </cell>
          <cell r="FC91">
            <v>-71383</v>
          </cell>
          <cell r="FD91">
            <v>7619</v>
          </cell>
          <cell r="FE91">
            <v>7619</v>
          </cell>
          <cell r="FF91">
            <v>20845</v>
          </cell>
          <cell r="FG91">
            <v>29400</v>
          </cell>
          <cell r="FH91">
            <v>60585</v>
          </cell>
          <cell r="FI91">
            <v>70980</v>
          </cell>
          <cell r="FJ91">
            <v>-32841</v>
          </cell>
          <cell r="FK91">
            <v>102261</v>
          </cell>
          <cell r="FL91">
            <v>114241</v>
          </cell>
          <cell r="FM91">
            <v>73673</v>
          </cell>
          <cell r="FN91">
            <v>30838</v>
          </cell>
          <cell r="FO91">
            <v>100314</v>
          </cell>
          <cell r="FP91">
            <v>100314</v>
          </cell>
          <cell r="FQ91">
            <v>118832</v>
          </cell>
          <cell r="FR91">
            <v>137014</v>
          </cell>
          <cell r="FS91">
            <v>138773</v>
          </cell>
          <cell r="FT91">
            <v>156578</v>
          </cell>
          <cell r="FU91">
            <v>156578</v>
          </cell>
          <cell r="FV91">
            <v>156578</v>
          </cell>
          <cell r="FW91">
            <v>111629</v>
          </cell>
          <cell r="FX91">
            <v>111629</v>
          </cell>
          <cell r="FY91">
            <v>101903</v>
          </cell>
          <cell r="FZ91">
            <v>73590</v>
          </cell>
          <cell r="GA91">
            <v>41221</v>
          </cell>
          <cell r="GB91">
            <v>35403</v>
          </cell>
          <cell r="GC91">
            <v>84670</v>
          </cell>
          <cell r="GD91">
            <v>-56784</v>
          </cell>
          <cell r="GE91">
            <v>32903</v>
          </cell>
          <cell r="GF91">
            <v>59698</v>
          </cell>
          <cell r="GG91">
            <v>118611</v>
          </cell>
          <cell r="GH91">
            <v>126211</v>
          </cell>
          <cell r="GI91">
            <v>93194</v>
          </cell>
          <cell r="GJ91">
            <v>97202</v>
          </cell>
          <cell r="GK91">
            <v>82799</v>
          </cell>
          <cell r="GL91">
            <v>67921</v>
          </cell>
          <cell r="GM91">
            <v>58628</v>
          </cell>
          <cell r="GN91">
            <v>107436</v>
          </cell>
          <cell r="GO91">
            <v>81421</v>
          </cell>
          <cell r="GP91">
            <v>26903</v>
          </cell>
          <cell r="GQ91">
            <v>-46977</v>
          </cell>
          <cell r="GR91">
            <v>-33456</v>
          </cell>
          <cell r="GS91">
            <v>22903</v>
          </cell>
          <cell r="GW91">
            <v>3817</v>
          </cell>
          <cell r="GX91" t="e">
            <v>#DIV/0!</v>
          </cell>
          <cell r="GY91" t="e">
            <v>#DIV/0!</v>
          </cell>
          <cell r="GZ91" t="e">
            <v>#DIV/0!</v>
          </cell>
        </row>
        <row r="92">
          <cell r="A92">
            <v>3823</v>
          </cell>
          <cell r="B92">
            <v>22</v>
          </cell>
          <cell r="C92" t="str">
            <v>SIPCO @ WHARTON</v>
          </cell>
          <cell r="D92">
            <v>94458</v>
          </cell>
          <cell r="E92" t="str">
            <v>R</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0</v>
          </cell>
          <cell r="AL92">
            <v>0</v>
          </cell>
          <cell r="AM92">
            <v>0</v>
          </cell>
          <cell r="AN92">
            <v>0</v>
          </cell>
          <cell r="AO92">
            <v>0</v>
          </cell>
          <cell r="AP92">
            <v>0</v>
          </cell>
          <cell r="AQ92">
            <v>0</v>
          </cell>
          <cell r="AR92">
            <v>0</v>
          </cell>
          <cell r="AS92">
            <v>0</v>
          </cell>
          <cell r="AT92">
            <v>0</v>
          </cell>
          <cell r="AU92">
            <v>0</v>
          </cell>
          <cell r="AV92">
            <v>0</v>
          </cell>
          <cell r="AW92">
            <v>0</v>
          </cell>
          <cell r="AX92">
            <v>0</v>
          </cell>
          <cell r="AY92">
            <v>0</v>
          </cell>
          <cell r="AZ92">
            <v>0</v>
          </cell>
          <cell r="BA92">
            <v>0</v>
          </cell>
          <cell r="BB92">
            <v>0</v>
          </cell>
          <cell r="BC92">
            <v>0</v>
          </cell>
          <cell r="BD92">
            <v>0</v>
          </cell>
          <cell r="BE92">
            <v>0</v>
          </cell>
          <cell r="BF92">
            <v>0</v>
          </cell>
          <cell r="BG92">
            <v>0</v>
          </cell>
          <cell r="BH92">
            <v>0</v>
          </cell>
          <cell r="BI92">
            <v>0</v>
          </cell>
          <cell r="BJ92">
            <v>0</v>
          </cell>
          <cell r="BK92">
            <v>0</v>
          </cell>
          <cell r="BL92">
            <v>0</v>
          </cell>
          <cell r="BM92">
            <v>0</v>
          </cell>
          <cell r="BN92">
            <v>0</v>
          </cell>
          <cell r="BO92">
            <v>0</v>
          </cell>
          <cell r="BP92">
            <v>0</v>
          </cell>
          <cell r="BQ92">
            <v>0</v>
          </cell>
          <cell r="BR92">
            <v>0</v>
          </cell>
          <cell r="BS92">
            <v>0</v>
          </cell>
          <cell r="BT92">
            <v>0</v>
          </cell>
          <cell r="BU92">
            <v>0</v>
          </cell>
          <cell r="BV92">
            <v>0</v>
          </cell>
          <cell r="BW92">
            <v>0</v>
          </cell>
          <cell r="BX92">
            <v>0</v>
          </cell>
          <cell r="BY92">
            <v>0</v>
          </cell>
          <cell r="BZ92">
            <v>0</v>
          </cell>
          <cell r="CA92">
            <v>0</v>
          </cell>
          <cell r="CB92">
            <v>0</v>
          </cell>
          <cell r="CC92">
            <v>0</v>
          </cell>
          <cell r="CD92">
            <v>0</v>
          </cell>
          <cell r="CE92">
            <v>0</v>
          </cell>
          <cell r="CF92">
            <v>0</v>
          </cell>
          <cell r="CG92">
            <v>0</v>
          </cell>
          <cell r="CH92">
            <v>0</v>
          </cell>
          <cell r="CI92">
            <v>0</v>
          </cell>
          <cell r="CJ92">
            <v>0</v>
          </cell>
          <cell r="CK92">
            <v>0</v>
          </cell>
          <cell r="CL92">
            <v>0</v>
          </cell>
          <cell r="CM92">
            <v>0</v>
          </cell>
          <cell r="CN92">
            <v>0</v>
          </cell>
          <cell r="CO92">
            <v>0</v>
          </cell>
          <cell r="CP92">
            <v>0</v>
          </cell>
          <cell r="CQ92">
            <v>0</v>
          </cell>
          <cell r="CR92">
            <v>0</v>
          </cell>
          <cell r="CS92">
            <v>0</v>
          </cell>
          <cell r="CT92">
            <v>0</v>
          </cell>
          <cell r="CU92">
            <v>0</v>
          </cell>
          <cell r="CV92">
            <v>0</v>
          </cell>
          <cell r="CW92">
            <v>0</v>
          </cell>
          <cell r="CX92">
            <v>0</v>
          </cell>
          <cell r="CY92">
            <v>0</v>
          </cell>
          <cell r="CZ92">
            <v>0</v>
          </cell>
          <cell r="DA92">
            <v>0</v>
          </cell>
          <cell r="DB92">
            <v>0</v>
          </cell>
          <cell r="DC92">
            <v>0</v>
          </cell>
          <cell r="DD92">
            <v>0</v>
          </cell>
          <cell r="DE92">
            <v>0</v>
          </cell>
          <cell r="DF92">
            <v>0</v>
          </cell>
          <cell r="DG92">
            <v>0</v>
          </cell>
          <cell r="DH92">
            <v>0</v>
          </cell>
          <cell r="DI92">
            <v>0</v>
          </cell>
          <cell r="DJ92">
            <v>0</v>
          </cell>
          <cell r="DK92">
            <v>0</v>
          </cell>
          <cell r="DL92">
            <v>0</v>
          </cell>
          <cell r="DM92">
            <v>0</v>
          </cell>
          <cell r="DN92">
            <v>0</v>
          </cell>
          <cell r="DO92">
            <v>0</v>
          </cell>
          <cell r="DP92">
            <v>0</v>
          </cell>
          <cell r="DQ92">
            <v>0</v>
          </cell>
          <cell r="DR92">
            <v>0</v>
          </cell>
          <cell r="DS92">
            <v>0</v>
          </cell>
          <cell r="DT92">
            <v>0</v>
          </cell>
          <cell r="DU92">
            <v>0</v>
          </cell>
          <cell r="DV92">
            <v>0</v>
          </cell>
          <cell r="DW92">
            <v>0</v>
          </cell>
          <cell r="DX92">
            <v>0</v>
          </cell>
          <cell r="DY92">
            <v>0</v>
          </cell>
          <cell r="DZ92">
            <v>0</v>
          </cell>
          <cell r="EA92">
            <v>0</v>
          </cell>
          <cell r="EB92">
            <v>0</v>
          </cell>
          <cell r="EC92">
            <v>0</v>
          </cell>
          <cell r="ED92">
            <v>0</v>
          </cell>
          <cell r="EE92">
            <v>0</v>
          </cell>
          <cell r="EF92">
            <v>0</v>
          </cell>
          <cell r="EG92">
            <v>0</v>
          </cell>
          <cell r="EH92">
            <v>0</v>
          </cell>
          <cell r="EI92">
            <v>0</v>
          </cell>
          <cell r="EJ92">
            <v>0</v>
          </cell>
          <cell r="EK92">
            <v>0</v>
          </cell>
          <cell r="EL92">
            <v>0</v>
          </cell>
          <cell r="EM92">
            <v>0</v>
          </cell>
          <cell r="EN92">
            <v>0</v>
          </cell>
          <cell r="EO92">
            <v>0</v>
          </cell>
          <cell r="EP92">
            <v>0</v>
          </cell>
          <cell r="EQ92">
            <v>0</v>
          </cell>
          <cell r="ER92">
            <v>0</v>
          </cell>
          <cell r="ES92">
            <v>0</v>
          </cell>
          <cell r="ET92">
            <v>0</v>
          </cell>
          <cell r="EU92">
            <v>0</v>
          </cell>
          <cell r="EV92">
            <v>0</v>
          </cell>
          <cell r="EW92">
            <v>0</v>
          </cell>
          <cell r="EX92">
            <v>0</v>
          </cell>
          <cell r="EY92">
            <v>0</v>
          </cell>
          <cell r="EZ92">
            <v>0</v>
          </cell>
          <cell r="FA92">
            <v>0</v>
          </cell>
          <cell r="FB92">
            <v>0</v>
          </cell>
          <cell r="FC92">
            <v>0</v>
          </cell>
          <cell r="FD92">
            <v>0</v>
          </cell>
          <cell r="FE92">
            <v>0</v>
          </cell>
          <cell r="FF92">
            <v>0</v>
          </cell>
          <cell r="FG92">
            <v>0</v>
          </cell>
          <cell r="FH92">
            <v>0</v>
          </cell>
          <cell r="FI92">
            <v>0</v>
          </cell>
          <cell r="FJ92">
            <v>0</v>
          </cell>
          <cell r="FK92">
            <v>0</v>
          </cell>
          <cell r="FL92">
            <v>0</v>
          </cell>
          <cell r="FM92">
            <v>0</v>
          </cell>
          <cell r="FN92">
            <v>0</v>
          </cell>
          <cell r="FO92">
            <v>0</v>
          </cell>
          <cell r="FP92">
            <v>0</v>
          </cell>
          <cell r="FQ92">
            <v>0</v>
          </cell>
          <cell r="FR92">
            <v>0</v>
          </cell>
          <cell r="FS92">
            <v>0</v>
          </cell>
          <cell r="FT92">
            <v>0</v>
          </cell>
          <cell r="FU92">
            <v>0</v>
          </cell>
          <cell r="FV92">
            <v>0</v>
          </cell>
          <cell r="FW92">
            <v>0</v>
          </cell>
          <cell r="FX92">
            <v>0</v>
          </cell>
          <cell r="FY92">
            <v>0</v>
          </cell>
          <cell r="FZ92">
            <v>0</v>
          </cell>
          <cell r="GA92">
            <v>0</v>
          </cell>
          <cell r="GB92">
            <v>0</v>
          </cell>
          <cell r="GC92">
            <v>0</v>
          </cell>
          <cell r="GD92">
            <v>0</v>
          </cell>
          <cell r="GE92">
            <v>0</v>
          </cell>
          <cell r="GF92">
            <v>0</v>
          </cell>
          <cell r="GG92">
            <v>0</v>
          </cell>
          <cell r="GH92">
            <v>0</v>
          </cell>
          <cell r="GI92">
            <v>0</v>
          </cell>
          <cell r="GJ92">
            <v>0</v>
          </cell>
          <cell r="GK92">
            <v>0</v>
          </cell>
          <cell r="GL92">
            <v>5000</v>
          </cell>
          <cell r="GM92">
            <v>10000</v>
          </cell>
          <cell r="GN92">
            <v>0</v>
          </cell>
          <cell r="GO92">
            <v>0</v>
          </cell>
          <cell r="GP92">
            <v>0</v>
          </cell>
          <cell r="GQ92">
            <v>0</v>
          </cell>
          <cell r="GR92">
            <v>0</v>
          </cell>
          <cell r="GS92">
            <v>0</v>
          </cell>
          <cell r="GW92">
            <v>3823</v>
          </cell>
          <cell r="GX92" t="e">
            <v>#DIV/0!</v>
          </cell>
          <cell r="GY92" t="e">
            <v>#DIV/0!</v>
          </cell>
          <cell r="GZ92" t="e">
            <v>#DIV/0!</v>
          </cell>
        </row>
        <row r="93">
          <cell r="A93">
            <v>3824</v>
          </cell>
          <cell r="B93">
            <v>14</v>
          </cell>
          <cell r="C93" t="str">
            <v>LTV @ PUTNAM</v>
          </cell>
          <cell r="D93">
            <v>28264</v>
          </cell>
          <cell r="E93" t="str">
            <v>D</v>
          </cell>
          <cell r="F93">
            <v>9500</v>
          </cell>
          <cell r="G93">
            <v>9500</v>
          </cell>
          <cell r="H93">
            <v>9500</v>
          </cell>
          <cell r="I93">
            <v>9500</v>
          </cell>
          <cell r="J93">
            <v>9500</v>
          </cell>
          <cell r="K93">
            <v>9500</v>
          </cell>
          <cell r="L93">
            <v>9500</v>
          </cell>
          <cell r="M93">
            <v>9500</v>
          </cell>
          <cell r="N93">
            <v>9500</v>
          </cell>
          <cell r="O93">
            <v>9500</v>
          </cell>
          <cell r="P93">
            <v>9500</v>
          </cell>
          <cell r="Q93">
            <v>8500</v>
          </cell>
          <cell r="R93">
            <v>8500</v>
          </cell>
          <cell r="S93">
            <v>8500</v>
          </cell>
          <cell r="T93">
            <v>8500</v>
          </cell>
          <cell r="U93">
            <v>8500</v>
          </cell>
          <cell r="V93">
            <v>8500</v>
          </cell>
          <cell r="W93">
            <v>8500</v>
          </cell>
          <cell r="X93">
            <v>7500</v>
          </cell>
          <cell r="Y93">
            <v>7500</v>
          </cell>
          <cell r="Z93">
            <v>7500</v>
          </cell>
          <cell r="AA93">
            <v>7500</v>
          </cell>
          <cell r="AB93">
            <v>7500</v>
          </cell>
          <cell r="AC93">
            <v>10000</v>
          </cell>
          <cell r="AD93">
            <v>10000</v>
          </cell>
          <cell r="AE93">
            <v>8500</v>
          </cell>
          <cell r="AF93">
            <v>8500</v>
          </cell>
          <cell r="AG93">
            <v>10000</v>
          </cell>
          <cell r="AH93">
            <v>10000</v>
          </cell>
          <cell r="AI93">
            <v>10000</v>
          </cell>
          <cell r="AJ93">
            <v>10000</v>
          </cell>
          <cell r="AK93">
            <v>10000</v>
          </cell>
          <cell r="AL93">
            <v>8500</v>
          </cell>
          <cell r="AM93">
            <v>8500</v>
          </cell>
          <cell r="AN93">
            <v>10000</v>
          </cell>
          <cell r="AO93">
            <v>10000</v>
          </cell>
          <cell r="AP93">
            <v>10000</v>
          </cell>
          <cell r="AQ93">
            <v>10000</v>
          </cell>
          <cell r="AR93">
            <v>10000</v>
          </cell>
          <cell r="AS93">
            <v>8500</v>
          </cell>
          <cell r="AT93">
            <v>8500</v>
          </cell>
          <cell r="AU93">
            <v>10000</v>
          </cell>
          <cell r="AV93">
            <v>10000</v>
          </cell>
          <cell r="AW93">
            <v>10000</v>
          </cell>
          <cell r="AX93">
            <v>10000</v>
          </cell>
          <cell r="AY93">
            <v>9500</v>
          </cell>
          <cell r="AZ93">
            <v>8000</v>
          </cell>
          <cell r="BA93">
            <v>8000</v>
          </cell>
          <cell r="BB93">
            <v>9500</v>
          </cell>
          <cell r="BC93">
            <v>8000</v>
          </cell>
          <cell r="BD93">
            <v>8000</v>
          </cell>
          <cell r="BE93">
            <v>8000</v>
          </cell>
          <cell r="BF93">
            <v>10000</v>
          </cell>
          <cell r="BG93">
            <v>8000</v>
          </cell>
          <cell r="BH93">
            <v>8000</v>
          </cell>
          <cell r="BI93">
            <v>10000</v>
          </cell>
          <cell r="BJ93">
            <v>8000</v>
          </cell>
          <cell r="BK93">
            <v>10000</v>
          </cell>
          <cell r="BL93">
            <v>10000</v>
          </cell>
          <cell r="BM93">
            <v>10000</v>
          </cell>
          <cell r="BN93">
            <v>8500</v>
          </cell>
          <cell r="BO93">
            <v>8500</v>
          </cell>
          <cell r="BP93">
            <v>10000</v>
          </cell>
          <cell r="BQ93">
            <v>10000</v>
          </cell>
          <cell r="BR93">
            <v>10000</v>
          </cell>
          <cell r="BS93">
            <v>10000</v>
          </cell>
          <cell r="BT93">
            <v>10000</v>
          </cell>
          <cell r="BU93">
            <v>8500</v>
          </cell>
          <cell r="BV93">
            <v>8500</v>
          </cell>
          <cell r="BW93">
            <v>9500</v>
          </cell>
          <cell r="BX93">
            <v>9500</v>
          </cell>
          <cell r="BY93">
            <v>9500</v>
          </cell>
          <cell r="BZ93">
            <v>9500</v>
          </cell>
          <cell r="CA93">
            <v>9500</v>
          </cell>
          <cell r="CB93">
            <v>8000</v>
          </cell>
          <cell r="CC93">
            <v>8000</v>
          </cell>
          <cell r="CD93">
            <v>9500</v>
          </cell>
          <cell r="CE93">
            <v>9500</v>
          </cell>
          <cell r="CF93">
            <v>9500</v>
          </cell>
          <cell r="CG93">
            <v>9500</v>
          </cell>
          <cell r="CH93">
            <v>9500</v>
          </cell>
          <cell r="CI93">
            <v>8000</v>
          </cell>
          <cell r="CJ93">
            <v>8000</v>
          </cell>
          <cell r="CK93">
            <v>7045</v>
          </cell>
          <cell r="CL93">
            <v>9000</v>
          </cell>
          <cell r="CM93">
            <v>10000</v>
          </cell>
          <cell r="CN93">
            <v>10000</v>
          </cell>
          <cell r="CO93">
            <v>10000</v>
          </cell>
          <cell r="CP93">
            <v>8500</v>
          </cell>
          <cell r="CQ93">
            <v>8500</v>
          </cell>
          <cell r="CR93">
            <v>10000</v>
          </cell>
          <cell r="CS93">
            <v>10000</v>
          </cell>
          <cell r="CT93">
            <v>10000</v>
          </cell>
          <cell r="CU93">
            <v>10000</v>
          </cell>
          <cell r="CV93">
            <v>11000</v>
          </cell>
          <cell r="CW93">
            <v>9500</v>
          </cell>
          <cell r="CX93">
            <v>9500</v>
          </cell>
          <cell r="CY93">
            <v>11000</v>
          </cell>
          <cell r="CZ93">
            <v>11000</v>
          </cell>
          <cell r="DA93">
            <v>11000</v>
          </cell>
          <cell r="DB93">
            <v>11000</v>
          </cell>
          <cell r="DC93">
            <v>11000</v>
          </cell>
          <cell r="DD93">
            <v>9500</v>
          </cell>
          <cell r="DE93">
            <v>9500</v>
          </cell>
          <cell r="DF93">
            <v>11000</v>
          </cell>
          <cell r="DG93">
            <v>11000</v>
          </cell>
          <cell r="DH93">
            <v>12000</v>
          </cell>
          <cell r="DI93">
            <v>12000</v>
          </cell>
          <cell r="DJ93">
            <v>12000</v>
          </cell>
          <cell r="DK93">
            <v>10000</v>
          </cell>
          <cell r="DL93">
            <v>10000</v>
          </cell>
          <cell r="DM93">
            <v>12000</v>
          </cell>
          <cell r="DN93">
            <v>12000</v>
          </cell>
          <cell r="DO93">
            <v>12000</v>
          </cell>
          <cell r="DP93">
            <v>12000</v>
          </cell>
          <cell r="DQ93">
            <v>12000</v>
          </cell>
          <cell r="DR93">
            <v>10000</v>
          </cell>
          <cell r="DS93">
            <v>10000</v>
          </cell>
          <cell r="DT93">
            <v>12500</v>
          </cell>
          <cell r="DU93">
            <v>12500</v>
          </cell>
          <cell r="DV93">
            <v>12500</v>
          </cell>
          <cell r="DW93">
            <v>12500</v>
          </cell>
          <cell r="DX93">
            <v>12500</v>
          </cell>
          <cell r="DY93">
            <v>10500</v>
          </cell>
          <cell r="DZ93">
            <v>10500</v>
          </cell>
          <cell r="EA93">
            <v>12500</v>
          </cell>
          <cell r="EB93">
            <v>12500</v>
          </cell>
          <cell r="EC93">
            <v>12500</v>
          </cell>
          <cell r="ED93">
            <v>12500</v>
          </cell>
          <cell r="EE93">
            <v>12500</v>
          </cell>
          <cell r="EF93">
            <v>10500</v>
          </cell>
          <cell r="EG93">
            <v>10500</v>
          </cell>
          <cell r="EH93">
            <v>12500</v>
          </cell>
          <cell r="EI93">
            <v>12500</v>
          </cell>
          <cell r="EJ93">
            <v>12500</v>
          </cell>
          <cell r="EK93">
            <v>12500</v>
          </cell>
          <cell r="EL93">
            <v>12500</v>
          </cell>
          <cell r="EM93">
            <v>10500</v>
          </cell>
          <cell r="EN93">
            <v>10500</v>
          </cell>
          <cell r="EO93">
            <v>11500</v>
          </cell>
          <cell r="EP93">
            <v>11500</v>
          </cell>
          <cell r="EQ93">
            <v>11500</v>
          </cell>
          <cell r="ER93">
            <v>11500</v>
          </cell>
          <cell r="ES93">
            <v>11500</v>
          </cell>
          <cell r="ET93">
            <v>9500</v>
          </cell>
          <cell r="EU93">
            <v>9500</v>
          </cell>
          <cell r="EV93">
            <v>11000</v>
          </cell>
          <cell r="EW93">
            <v>11000</v>
          </cell>
          <cell r="EX93">
            <v>11000</v>
          </cell>
          <cell r="EY93">
            <v>11000</v>
          </cell>
          <cell r="EZ93">
            <v>11000</v>
          </cell>
          <cell r="FA93">
            <v>9500</v>
          </cell>
          <cell r="FB93">
            <v>9500</v>
          </cell>
          <cell r="FC93">
            <v>11000</v>
          </cell>
          <cell r="FD93">
            <v>11000</v>
          </cell>
          <cell r="FE93">
            <v>11000</v>
          </cell>
          <cell r="FF93">
            <v>11000</v>
          </cell>
          <cell r="FG93">
            <v>11000</v>
          </cell>
          <cell r="FH93">
            <v>9500</v>
          </cell>
          <cell r="FI93">
            <v>9500</v>
          </cell>
          <cell r="FJ93">
            <v>11000</v>
          </cell>
          <cell r="FK93">
            <v>11000</v>
          </cell>
          <cell r="FL93">
            <v>11000</v>
          </cell>
          <cell r="FM93">
            <v>11000</v>
          </cell>
          <cell r="FN93">
            <v>9500</v>
          </cell>
          <cell r="FO93">
            <v>9500</v>
          </cell>
          <cell r="FP93">
            <v>9500</v>
          </cell>
          <cell r="FQ93">
            <v>11500</v>
          </cell>
          <cell r="FR93">
            <v>11500</v>
          </cell>
          <cell r="FS93">
            <v>11500</v>
          </cell>
          <cell r="FT93">
            <v>9500</v>
          </cell>
          <cell r="FU93">
            <v>9500</v>
          </cell>
          <cell r="FV93">
            <v>9500</v>
          </cell>
          <cell r="FW93">
            <v>11500</v>
          </cell>
          <cell r="FX93">
            <v>11500</v>
          </cell>
          <cell r="FY93">
            <v>11500</v>
          </cell>
          <cell r="FZ93">
            <v>11500</v>
          </cell>
          <cell r="GA93">
            <v>11500</v>
          </cell>
          <cell r="GB93">
            <v>11500</v>
          </cell>
          <cell r="GC93">
            <v>11000</v>
          </cell>
          <cell r="GD93">
            <v>10500</v>
          </cell>
          <cell r="GE93">
            <v>11500</v>
          </cell>
          <cell r="GF93">
            <v>11500</v>
          </cell>
          <cell r="GG93">
            <v>11500</v>
          </cell>
          <cell r="GH93">
            <v>11500</v>
          </cell>
          <cell r="GI93">
            <v>10500</v>
          </cell>
          <cell r="GJ93">
            <v>9500</v>
          </cell>
          <cell r="GK93">
            <v>9500</v>
          </cell>
          <cell r="GL93">
            <v>10000</v>
          </cell>
          <cell r="GM93">
            <v>10000</v>
          </cell>
          <cell r="GN93">
            <v>10000</v>
          </cell>
          <cell r="GO93">
            <v>10000</v>
          </cell>
          <cell r="GP93">
            <v>9500</v>
          </cell>
          <cell r="GQ93">
            <v>9500</v>
          </cell>
          <cell r="GR93">
            <v>8000</v>
          </cell>
          <cell r="GS93">
            <v>8000</v>
          </cell>
          <cell r="GW93">
            <v>3824</v>
          </cell>
          <cell r="GX93" t="e">
            <v>#DIV/0!</v>
          </cell>
          <cell r="GY93" t="e">
            <v>#DIV/0!</v>
          </cell>
          <cell r="GZ93" t="e">
            <v>#DIV/0!</v>
          </cell>
        </row>
        <row r="94">
          <cell r="A94">
            <v>3825</v>
          </cell>
          <cell r="B94">
            <v>23</v>
          </cell>
          <cell r="C94" t="str">
            <v>TET @ CAMERON</v>
          </cell>
          <cell r="D94">
            <v>176195</v>
          </cell>
          <cell r="E94" t="str">
            <v>D</v>
          </cell>
          <cell r="F94">
            <v>0</v>
          </cell>
          <cell r="G94">
            <v>0</v>
          </cell>
          <cell r="H94">
            <v>0</v>
          </cell>
          <cell r="I94">
            <v>0</v>
          </cell>
          <cell r="J94">
            <v>0</v>
          </cell>
          <cell r="K94">
            <v>0</v>
          </cell>
          <cell r="L94">
            <v>11000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0</v>
          </cell>
          <cell r="AK94">
            <v>0</v>
          </cell>
          <cell r="AL94">
            <v>0</v>
          </cell>
          <cell r="AM94">
            <v>0</v>
          </cell>
          <cell r="AN94">
            <v>0</v>
          </cell>
          <cell r="AO94">
            <v>0</v>
          </cell>
          <cell r="AP94">
            <v>0</v>
          </cell>
          <cell r="AQ94">
            <v>0</v>
          </cell>
          <cell r="AR94">
            <v>0</v>
          </cell>
          <cell r="AS94">
            <v>0</v>
          </cell>
          <cell r="AT94">
            <v>0</v>
          </cell>
          <cell r="AU94">
            <v>0</v>
          </cell>
          <cell r="AV94">
            <v>0</v>
          </cell>
          <cell r="AW94">
            <v>0</v>
          </cell>
          <cell r="AX94">
            <v>0</v>
          </cell>
          <cell r="AY94">
            <v>0</v>
          </cell>
          <cell r="AZ94">
            <v>0</v>
          </cell>
          <cell r="BA94">
            <v>0</v>
          </cell>
          <cell r="BB94">
            <v>0</v>
          </cell>
          <cell r="BC94">
            <v>0</v>
          </cell>
          <cell r="BD94">
            <v>0</v>
          </cell>
          <cell r="BE94">
            <v>5000</v>
          </cell>
          <cell r="BF94">
            <v>0</v>
          </cell>
          <cell r="BG94">
            <v>0</v>
          </cell>
          <cell r="BH94">
            <v>0</v>
          </cell>
          <cell r="BI94">
            <v>0</v>
          </cell>
          <cell r="BJ94">
            <v>0</v>
          </cell>
          <cell r="BK94">
            <v>0</v>
          </cell>
          <cell r="BL94">
            <v>0</v>
          </cell>
          <cell r="BM94">
            <v>0</v>
          </cell>
          <cell r="BN94">
            <v>0</v>
          </cell>
          <cell r="BO94">
            <v>0</v>
          </cell>
          <cell r="BP94">
            <v>0</v>
          </cell>
          <cell r="BQ94">
            <v>0</v>
          </cell>
          <cell r="BR94">
            <v>0</v>
          </cell>
          <cell r="BS94">
            <v>0</v>
          </cell>
          <cell r="BT94">
            <v>0</v>
          </cell>
          <cell r="BU94">
            <v>0</v>
          </cell>
          <cell r="BV94">
            <v>0</v>
          </cell>
          <cell r="BW94">
            <v>0</v>
          </cell>
          <cell r="BX94">
            <v>0</v>
          </cell>
          <cell r="BY94">
            <v>0</v>
          </cell>
          <cell r="BZ94">
            <v>0</v>
          </cell>
          <cell r="CA94">
            <v>0</v>
          </cell>
          <cell r="CB94">
            <v>0</v>
          </cell>
          <cell r="CC94">
            <v>0</v>
          </cell>
          <cell r="CD94">
            <v>0</v>
          </cell>
          <cell r="CE94">
            <v>0</v>
          </cell>
          <cell r="CF94">
            <v>0</v>
          </cell>
          <cell r="CG94">
            <v>0</v>
          </cell>
          <cell r="CH94">
            <v>0</v>
          </cell>
          <cell r="CI94">
            <v>0</v>
          </cell>
          <cell r="CJ94">
            <v>0</v>
          </cell>
          <cell r="CK94">
            <v>0</v>
          </cell>
          <cell r="CL94">
            <v>0</v>
          </cell>
          <cell r="CM94">
            <v>0</v>
          </cell>
          <cell r="CN94">
            <v>0</v>
          </cell>
          <cell r="CO94">
            <v>0</v>
          </cell>
          <cell r="CP94">
            <v>0</v>
          </cell>
          <cell r="CQ94">
            <v>0</v>
          </cell>
          <cell r="CR94">
            <v>0</v>
          </cell>
          <cell r="CS94">
            <v>0</v>
          </cell>
          <cell r="CT94">
            <v>0</v>
          </cell>
          <cell r="CU94">
            <v>0</v>
          </cell>
          <cell r="CV94">
            <v>0</v>
          </cell>
          <cell r="CW94">
            <v>0</v>
          </cell>
          <cell r="CX94">
            <v>0</v>
          </cell>
          <cell r="CY94">
            <v>0</v>
          </cell>
          <cell r="CZ94">
            <v>0</v>
          </cell>
          <cell r="DA94">
            <v>0</v>
          </cell>
          <cell r="DB94">
            <v>0</v>
          </cell>
          <cell r="DC94">
            <v>0</v>
          </cell>
          <cell r="DD94">
            <v>0</v>
          </cell>
          <cell r="DE94">
            <v>0</v>
          </cell>
          <cell r="DF94">
            <v>0</v>
          </cell>
          <cell r="DG94">
            <v>0</v>
          </cell>
          <cell r="DH94">
            <v>0</v>
          </cell>
          <cell r="DI94">
            <v>0</v>
          </cell>
          <cell r="DJ94">
            <v>0</v>
          </cell>
          <cell r="DK94">
            <v>0</v>
          </cell>
          <cell r="DL94">
            <v>0</v>
          </cell>
          <cell r="DM94">
            <v>0</v>
          </cell>
          <cell r="DN94">
            <v>0</v>
          </cell>
          <cell r="DO94">
            <v>0</v>
          </cell>
          <cell r="DP94">
            <v>0</v>
          </cell>
          <cell r="DQ94">
            <v>0</v>
          </cell>
          <cell r="DR94">
            <v>0</v>
          </cell>
          <cell r="DS94">
            <v>0</v>
          </cell>
          <cell r="DT94">
            <v>0</v>
          </cell>
          <cell r="DU94">
            <v>0</v>
          </cell>
          <cell r="DV94">
            <v>0</v>
          </cell>
          <cell r="DW94">
            <v>0</v>
          </cell>
          <cell r="DX94">
            <v>0</v>
          </cell>
          <cell r="DY94">
            <v>0</v>
          </cell>
          <cell r="DZ94">
            <v>0</v>
          </cell>
          <cell r="EA94">
            <v>0</v>
          </cell>
          <cell r="EB94">
            <v>0</v>
          </cell>
          <cell r="EC94">
            <v>0</v>
          </cell>
          <cell r="ED94">
            <v>0</v>
          </cell>
          <cell r="EE94">
            <v>0</v>
          </cell>
          <cell r="EF94">
            <v>0</v>
          </cell>
          <cell r="EG94">
            <v>0</v>
          </cell>
          <cell r="EH94">
            <v>0</v>
          </cell>
          <cell r="EI94">
            <v>0</v>
          </cell>
          <cell r="EJ94">
            <v>0</v>
          </cell>
          <cell r="EK94">
            <v>0</v>
          </cell>
          <cell r="EL94">
            <v>0</v>
          </cell>
          <cell r="EM94">
            <v>0</v>
          </cell>
          <cell r="EN94">
            <v>0</v>
          </cell>
          <cell r="EO94">
            <v>0</v>
          </cell>
          <cell r="EP94">
            <v>0</v>
          </cell>
          <cell r="EQ94">
            <v>0</v>
          </cell>
          <cell r="ER94">
            <v>0</v>
          </cell>
          <cell r="ES94">
            <v>0</v>
          </cell>
          <cell r="ET94">
            <v>0</v>
          </cell>
          <cell r="EU94">
            <v>0</v>
          </cell>
          <cell r="EV94">
            <v>0</v>
          </cell>
          <cell r="EW94">
            <v>0</v>
          </cell>
          <cell r="EX94">
            <v>0</v>
          </cell>
          <cell r="EY94">
            <v>0</v>
          </cell>
          <cell r="EZ94">
            <v>0</v>
          </cell>
          <cell r="FA94">
            <v>0</v>
          </cell>
          <cell r="FB94">
            <v>0</v>
          </cell>
          <cell r="FC94">
            <v>0</v>
          </cell>
          <cell r="FD94">
            <v>0</v>
          </cell>
          <cell r="FE94">
            <v>0</v>
          </cell>
          <cell r="FF94">
            <v>0</v>
          </cell>
          <cell r="FG94">
            <v>0</v>
          </cell>
          <cell r="FH94">
            <v>18101</v>
          </cell>
          <cell r="FI94">
            <v>24076</v>
          </cell>
          <cell r="FJ94">
            <v>21742</v>
          </cell>
          <cell r="FK94">
            <v>12113</v>
          </cell>
          <cell r="FL94">
            <v>413</v>
          </cell>
          <cell r="FM94">
            <v>0</v>
          </cell>
          <cell r="FN94">
            <v>0</v>
          </cell>
          <cell r="FO94">
            <v>1700</v>
          </cell>
          <cell r="FP94">
            <v>1700</v>
          </cell>
          <cell r="FQ94">
            <v>0</v>
          </cell>
          <cell r="FR94">
            <v>0</v>
          </cell>
          <cell r="FS94">
            <v>0</v>
          </cell>
          <cell r="FT94">
            <v>0</v>
          </cell>
          <cell r="FU94">
            <v>0</v>
          </cell>
          <cell r="FV94">
            <v>0</v>
          </cell>
          <cell r="FW94">
            <v>0</v>
          </cell>
          <cell r="FX94">
            <v>0</v>
          </cell>
          <cell r="FY94">
            <v>0</v>
          </cell>
          <cell r="FZ94">
            <v>0</v>
          </cell>
          <cell r="GA94">
            <v>0</v>
          </cell>
          <cell r="GB94">
            <v>0</v>
          </cell>
          <cell r="GC94">
            <v>0</v>
          </cell>
          <cell r="GD94">
            <v>0</v>
          </cell>
          <cell r="GE94">
            <v>0</v>
          </cell>
          <cell r="GF94">
            <v>0</v>
          </cell>
          <cell r="GG94">
            <v>0</v>
          </cell>
          <cell r="GH94">
            <v>0</v>
          </cell>
          <cell r="GI94">
            <v>0</v>
          </cell>
          <cell r="GJ94">
            <v>0</v>
          </cell>
          <cell r="GK94">
            <v>0</v>
          </cell>
          <cell r="GL94">
            <v>0</v>
          </cell>
          <cell r="GM94">
            <v>0</v>
          </cell>
          <cell r="GN94">
            <v>0</v>
          </cell>
          <cell r="GO94">
            <v>0</v>
          </cell>
          <cell r="GP94">
            <v>0</v>
          </cell>
          <cell r="GQ94">
            <v>0</v>
          </cell>
          <cell r="GR94">
            <v>0</v>
          </cell>
          <cell r="GS94">
            <v>0</v>
          </cell>
          <cell r="GW94">
            <v>3825</v>
          </cell>
          <cell r="GX94" t="e">
            <v>#DIV/0!</v>
          </cell>
          <cell r="GY94" t="e">
            <v>#DIV/0!</v>
          </cell>
          <cell r="GZ94" t="e">
            <v>#DIV/0!</v>
          </cell>
        </row>
        <row r="95">
          <cell r="A95">
            <v>3826</v>
          </cell>
          <cell r="B95">
            <v>26</v>
          </cell>
          <cell r="C95" t="str">
            <v>TORCH @ HARRISON</v>
          </cell>
          <cell r="D95">
            <v>117355</v>
          </cell>
          <cell r="E95" t="str">
            <v>R</v>
          </cell>
          <cell r="F95">
            <v>4100</v>
          </cell>
          <cell r="G95">
            <v>4100</v>
          </cell>
          <cell r="H95">
            <v>4100</v>
          </cell>
          <cell r="I95">
            <v>4100</v>
          </cell>
          <cell r="J95">
            <v>4100</v>
          </cell>
          <cell r="K95">
            <v>4100</v>
          </cell>
          <cell r="L95">
            <v>4100</v>
          </cell>
          <cell r="M95">
            <v>4100</v>
          </cell>
          <cell r="N95">
            <v>4100</v>
          </cell>
          <cell r="O95">
            <v>4100</v>
          </cell>
          <cell r="P95">
            <v>4100</v>
          </cell>
          <cell r="Q95">
            <v>4100</v>
          </cell>
          <cell r="R95">
            <v>4100</v>
          </cell>
          <cell r="S95">
            <v>4100</v>
          </cell>
          <cell r="T95">
            <v>4200</v>
          </cell>
          <cell r="U95">
            <v>4200</v>
          </cell>
          <cell r="V95">
            <v>4200</v>
          </cell>
          <cell r="W95">
            <v>4200</v>
          </cell>
          <cell r="X95">
            <v>4200</v>
          </cell>
          <cell r="Y95">
            <v>4200</v>
          </cell>
          <cell r="Z95">
            <v>4200</v>
          </cell>
          <cell r="AA95">
            <v>4200</v>
          </cell>
          <cell r="AB95">
            <v>4200</v>
          </cell>
          <cell r="AC95">
            <v>4200</v>
          </cell>
          <cell r="AD95">
            <v>2100</v>
          </cell>
          <cell r="AE95">
            <v>2100</v>
          </cell>
          <cell r="AF95">
            <v>2100</v>
          </cell>
          <cell r="AG95">
            <v>4200</v>
          </cell>
          <cell r="AH95">
            <v>4200</v>
          </cell>
          <cell r="AI95">
            <v>4200</v>
          </cell>
          <cell r="AJ95">
            <v>4200</v>
          </cell>
          <cell r="AK95">
            <v>4200</v>
          </cell>
          <cell r="AL95">
            <v>4200</v>
          </cell>
          <cell r="AM95">
            <v>4200</v>
          </cell>
          <cell r="AN95">
            <v>4200</v>
          </cell>
          <cell r="AO95">
            <v>4200</v>
          </cell>
          <cell r="AP95">
            <v>4200</v>
          </cell>
          <cell r="AQ95">
            <v>4200</v>
          </cell>
          <cell r="AR95">
            <v>4200</v>
          </cell>
          <cell r="AS95">
            <v>4200</v>
          </cell>
          <cell r="AT95">
            <v>4200</v>
          </cell>
          <cell r="AU95">
            <v>4200</v>
          </cell>
          <cell r="AV95">
            <v>4200</v>
          </cell>
          <cell r="AW95">
            <v>4200</v>
          </cell>
          <cell r="AX95">
            <v>4200</v>
          </cell>
          <cell r="AY95">
            <v>4425</v>
          </cell>
          <cell r="AZ95">
            <v>4425</v>
          </cell>
          <cell r="BA95">
            <v>4425</v>
          </cell>
          <cell r="BB95">
            <v>4425</v>
          </cell>
          <cell r="BC95">
            <v>4425</v>
          </cell>
          <cell r="BD95">
            <v>4425</v>
          </cell>
          <cell r="BE95">
            <v>4425</v>
          </cell>
          <cell r="BF95">
            <v>4425</v>
          </cell>
          <cell r="BG95">
            <v>4425</v>
          </cell>
          <cell r="BH95">
            <v>4425</v>
          </cell>
          <cell r="BI95">
            <v>4425</v>
          </cell>
          <cell r="BJ95">
            <v>4425</v>
          </cell>
          <cell r="BK95">
            <v>4425</v>
          </cell>
          <cell r="BL95">
            <v>4425</v>
          </cell>
          <cell r="BM95">
            <v>4425</v>
          </cell>
          <cell r="BN95">
            <v>4425</v>
          </cell>
          <cell r="BO95">
            <v>4425</v>
          </cell>
          <cell r="BP95">
            <v>4425</v>
          </cell>
          <cell r="BQ95">
            <v>4425</v>
          </cell>
          <cell r="BR95">
            <v>4425</v>
          </cell>
          <cell r="BS95">
            <v>4425</v>
          </cell>
          <cell r="BT95">
            <v>4425</v>
          </cell>
          <cell r="BU95">
            <v>4425</v>
          </cell>
          <cell r="BV95">
            <v>4425</v>
          </cell>
          <cell r="BW95">
            <v>4425</v>
          </cell>
          <cell r="BX95">
            <v>4425</v>
          </cell>
          <cell r="BY95">
            <v>4425</v>
          </cell>
          <cell r="BZ95">
            <v>4425</v>
          </cell>
          <cell r="CA95">
            <v>4425</v>
          </cell>
          <cell r="CB95">
            <v>4425</v>
          </cell>
          <cell r="CC95">
            <v>4300</v>
          </cell>
          <cell r="CD95">
            <v>4300</v>
          </cell>
          <cell r="CE95">
            <v>4300</v>
          </cell>
          <cell r="CF95">
            <v>4300</v>
          </cell>
          <cell r="CG95">
            <v>4300</v>
          </cell>
          <cell r="CH95">
            <v>4300</v>
          </cell>
          <cell r="CI95">
            <v>4300</v>
          </cell>
          <cell r="CJ95">
            <v>4300</v>
          </cell>
          <cell r="CK95">
            <v>4300</v>
          </cell>
          <cell r="CL95">
            <v>4300</v>
          </cell>
          <cell r="CM95">
            <v>4300</v>
          </cell>
          <cell r="CN95">
            <v>4300</v>
          </cell>
          <cell r="CO95">
            <v>4300</v>
          </cell>
          <cell r="CP95">
            <v>4300</v>
          </cell>
          <cell r="CQ95">
            <v>4300</v>
          </cell>
          <cell r="CR95">
            <v>4300</v>
          </cell>
          <cell r="CS95">
            <v>4300</v>
          </cell>
          <cell r="CT95">
            <v>4800</v>
          </cell>
          <cell r="CU95">
            <v>4800</v>
          </cell>
          <cell r="CV95">
            <v>4800</v>
          </cell>
          <cell r="CW95">
            <v>4800</v>
          </cell>
          <cell r="CX95">
            <v>4800</v>
          </cell>
          <cell r="CY95">
            <v>4800</v>
          </cell>
          <cell r="CZ95">
            <v>4800</v>
          </cell>
          <cell r="DA95">
            <v>4800</v>
          </cell>
          <cell r="DB95">
            <v>4800</v>
          </cell>
          <cell r="DC95">
            <v>4800</v>
          </cell>
          <cell r="DD95">
            <v>4800</v>
          </cell>
          <cell r="DE95">
            <v>4800</v>
          </cell>
          <cell r="DF95">
            <v>4800</v>
          </cell>
          <cell r="DG95">
            <v>4800</v>
          </cell>
          <cell r="DH95">
            <v>5000</v>
          </cell>
          <cell r="DI95">
            <v>5000</v>
          </cell>
          <cell r="DJ95">
            <v>5000</v>
          </cell>
          <cell r="DK95">
            <v>5000</v>
          </cell>
          <cell r="DL95">
            <v>5000</v>
          </cell>
          <cell r="DM95">
            <v>5000</v>
          </cell>
          <cell r="DN95">
            <v>5000</v>
          </cell>
          <cell r="DO95">
            <v>5000</v>
          </cell>
          <cell r="DP95">
            <v>5000</v>
          </cell>
          <cell r="DQ95">
            <v>5000</v>
          </cell>
          <cell r="DR95">
            <v>5000</v>
          </cell>
          <cell r="DS95">
            <v>5000</v>
          </cell>
          <cell r="DT95">
            <v>5000</v>
          </cell>
          <cell r="DU95">
            <v>5000</v>
          </cell>
          <cell r="DV95">
            <v>5000</v>
          </cell>
          <cell r="DW95">
            <v>5000</v>
          </cell>
          <cell r="DX95">
            <v>5000</v>
          </cell>
          <cell r="DY95">
            <v>5000</v>
          </cell>
          <cell r="DZ95">
            <v>5000</v>
          </cell>
          <cell r="EA95">
            <v>5000</v>
          </cell>
          <cell r="EB95">
            <v>5000</v>
          </cell>
          <cell r="EC95">
            <v>5000</v>
          </cell>
          <cell r="ED95">
            <v>5050</v>
          </cell>
          <cell r="EE95">
            <v>5000</v>
          </cell>
          <cell r="EF95">
            <v>5000</v>
          </cell>
          <cell r="EG95">
            <v>5000</v>
          </cell>
          <cell r="EH95">
            <v>5000</v>
          </cell>
          <cell r="EI95">
            <v>5000</v>
          </cell>
          <cell r="EJ95">
            <v>4701</v>
          </cell>
          <cell r="EK95">
            <v>4701</v>
          </cell>
          <cell r="EL95">
            <v>4701</v>
          </cell>
          <cell r="EM95">
            <v>4701</v>
          </cell>
          <cell r="EN95">
            <v>4701</v>
          </cell>
          <cell r="EO95">
            <v>4701</v>
          </cell>
          <cell r="EP95">
            <v>4701</v>
          </cell>
          <cell r="EQ95">
            <v>4701</v>
          </cell>
          <cell r="ER95">
            <v>4701</v>
          </cell>
          <cell r="ES95">
            <v>4701</v>
          </cell>
          <cell r="ET95">
            <v>4701</v>
          </cell>
          <cell r="EU95">
            <v>4701</v>
          </cell>
          <cell r="EV95">
            <v>4701</v>
          </cell>
          <cell r="EW95">
            <v>4701</v>
          </cell>
          <cell r="EX95">
            <v>4701</v>
          </cell>
          <cell r="EY95">
            <v>4701</v>
          </cell>
          <cell r="EZ95">
            <v>4701</v>
          </cell>
          <cell r="FA95">
            <v>4701</v>
          </cell>
          <cell r="FB95">
            <v>4701</v>
          </cell>
          <cell r="FC95">
            <v>4701</v>
          </cell>
          <cell r="FD95">
            <v>4701</v>
          </cell>
          <cell r="FE95">
            <v>4701</v>
          </cell>
          <cell r="FF95">
            <v>4701</v>
          </cell>
          <cell r="FG95">
            <v>4701</v>
          </cell>
          <cell r="FH95">
            <v>4701</v>
          </cell>
          <cell r="FI95">
            <v>4701</v>
          </cell>
          <cell r="FJ95">
            <v>4701</v>
          </cell>
          <cell r="FK95">
            <v>4701</v>
          </cell>
          <cell r="FL95">
            <v>4701</v>
          </cell>
          <cell r="FM95">
            <v>4700</v>
          </cell>
          <cell r="FN95">
            <v>4700</v>
          </cell>
          <cell r="FO95">
            <v>4000</v>
          </cell>
          <cell r="FP95">
            <v>4000</v>
          </cell>
          <cell r="FQ95">
            <v>4000</v>
          </cell>
          <cell r="FR95">
            <v>4000</v>
          </cell>
          <cell r="FS95">
            <v>4000</v>
          </cell>
          <cell r="FT95">
            <v>4000</v>
          </cell>
          <cell r="FU95">
            <v>4000</v>
          </cell>
          <cell r="FV95">
            <v>4000</v>
          </cell>
          <cell r="FW95">
            <v>4000</v>
          </cell>
          <cell r="FX95">
            <v>4000</v>
          </cell>
          <cell r="FY95">
            <v>4000</v>
          </cell>
          <cell r="FZ95">
            <v>5150</v>
          </cell>
          <cell r="GA95">
            <v>4550</v>
          </cell>
          <cell r="GB95">
            <v>4550</v>
          </cell>
          <cell r="GC95">
            <v>4550</v>
          </cell>
          <cell r="GD95">
            <v>4550</v>
          </cell>
          <cell r="GE95">
            <v>4550</v>
          </cell>
          <cell r="GF95">
            <v>4550</v>
          </cell>
          <cell r="GG95">
            <v>4550</v>
          </cell>
          <cell r="GH95">
            <v>4550</v>
          </cell>
          <cell r="GI95">
            <v>4550</v>
          </cell>
          <cell r="GJ95">
            <v>4550</v>
          </cell>
          <cell r="GK95">
            <v>4550</v>
          </cell>
          <cell r="GL95">
            <v>4550</v>
          </cell>
          <cell r="GM95">
            <v>4550</v>
          </cell>
          <cell r="GN95">
            <v>4550</v>
          </cell>
          <cell r="GO95">
            <v>4550</v>
          </cell>
          <cell r="GP95">
            <v>4550</v>
          </cell>
          <cell r="GQ95">
            <v>4550</v>
          </cell>
          <cell r="GR95">
            <v>4550</v>
          </cell>
          <cell r="GS95">
            <v>5245</v>
          </cell>
          <cell r="GW95">
            <v>3826</v>
          </cell>
          <cell r="GX95" t="e">
            <v>#DIV/0!</v>
          </cell>
          <cell r="GY95" t="e">
            <v>#DIV/0!</v>
          </cell>
          <cell r="GZ95" t="e">
            <v>#DIV/0!</v>
          </cell>
        </row>
        <row r="96">
          <cell r="A96">
            <v>3846</v>
          </cell>
          <cell r="B96">
            <v>26</v>
          </cell>
          <cell r="C96" t="str">
            <v>AMERICAN @ PANOLA</v>
          </cell>
          <cell r="D96">
            <v>71596</v>
          </cell>
          <cell r="E96" t="str">
            <v>R</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2952</v>
          </cell>
          <cell r="AB96">
            <v>2952</v>
          </cell>
          <cell r="AC96">
            <v>4920</v>
          </cell>
          <cell r="AD96">
            <v>4920</v>
          </cell>
          <cell r="AE96">
            <v>4920</v>
          </cell>
          <cell r="AF96">
            <v>4920</v>
          </cell>
          <cell r="AG96">
            <v>0</v>
          </cell>
          <cell r="AH96">
            <v>0</v>
          </cell>
          <cell r="AI96">
            <v>0</v>
          </cell>
          <cell r="AJ96">
            <v>0</v>
          </cell>
          <cell r="AK96">
            <v>0</v>
          </cell>
          <cell r="AL96">
            <v>0</v>
          </cell>
          <cell r="AM96">
            <v>0</v>
          </cell>
          <cell r="AN96">
            <v>0</v>
          </cell>
          <cell r="AO96">
            <v>0</v>
          </cell>
          <cell r="AP96">
            <v>0</v>
          </cell>
          <cell r="AQ96">
            <v>0</v>
          </cell>
          <cell r="AR96">
            <v>0</v>
          </cell>
          <cell r="AS96">
            <v>0</v>
          </cell>
          <cell r="AT96">
            <v>0</v>
          </cell>
          <cell r="AU96">
            <v>0</v>
          </cell>
          <cell r="AV96">
            <v>0</v>
          </cell>
          <cell r="AW96">
            <v>0</v>
          </cell>
          <cell r="AX96">
            <v>0</v>
          </cell>
          <cell r="AY96">
            <v>0</v>
          </cell>
          <cell r="AZ96">
            <v>0</v>
          </cell>
          <cell r="BA96">
            <v>0</v>
          </cell>
          <cell r="BB96">
            <v>0</v>
          </cell>
          <cell r="BC96">
            <v>0</v>
          </cell>
          <cell r="BD96">
            <v>0</v>
          </cell>
          <cell r="BE96">
            <v>0</v>
          </cell>
          <cell r="BF96">
            <v>0</v>
          </cell>
          <cell r="BG96">
            <v>0</v>
          </cell>
          <cell r="BH96">
            <v>0</v>
          </cell>
          <cell r="BI96">
            <v>0</v>
          </cell>
          <cell r="BJ96">
            <v>0</v>
          </cell>
          <cell r="BK96">
            <v>0</v>
          </cell>
          <cell r="BL96">
            <v>0</v>
          </cell>
          <cell r="BM96">
            <v>0</v>
          </cell>
          <cell r="BN96">
            <v>0</v>
          </cell>
          <cell r="BO96">
            <v>0</v>
          </cell>
          <cell r="BP96">
            <v>0</v>
          </cell>
          <cell r="BQ96">
            <v>0</v>
          </cell>
          <cell r="BR96">
            <v>0</v>
          </cell>
          <cell r="BS96">
            <v>0</v>
          </cell>
          <cell r="BT96">
            <v>0</v>
          </cell>
          <cell r="BU96">
            <v>0</v>
          </cell>
          <cell r="BV96">
            <v>0</v>
          </cell>
          <cell r="BW96">
            <v>0</v>
          </cell>
          <cell r="BX96">
            <v>0</v>
          </cell>
          <cell r="BY96">
            <v>0</v>
          </cell>
          <cell r="BZ96">
            <v>0</v>
          </cell>
          <cell r="CA96">
            <v>0</v>
          </cell>
          <cell r="CB96">
            <v>0</v>
          </cell>
          <cell r="CC96">
            <v>0</v>
          </cell>
          <cell r="CD96">
            <v>0</v>
          </cell>
          <cell r="CE96">
            <v>0</v>
          </cell>
          <cell r="CF96">
            <v>0</v>
          </cell>
          <cell r="CG96">
            <v>0</v>
          </cell>
          <cell r="CH96">
            <v>0</v>
          </cell>
          <cell r="CI96">
            <v>0</v>
          </cell>
          <cell r="CJ96">
            <v>0</v>
          </cell>
          <cell r="CK96">
            <v>0</v>
          </cell>
          <cell r="CL96">
            <v>0</v>
          </cell>
          <cell r="CM96">
            <v>0</v>
          </cell>
          <cell r="CN96">
            <v>0</v>
          </cell>
          <cell r="CO96">
            <v>0</v>
          </cell>
          <cell r="CP96">
            <v>0</v>
          </cell>
          <cell r="CQ96">
            <v>0</v>
          </cell>
          <cell r="CR96">
            <v>0</v>
          </cell>
          <cell r="CS96">
            <v>0</v>
          </cell>
          <cell r="CT96">
            <v>0</v>
          </cell>
          <cell r="CU96">
            <v>0</v>
          </cell>
          <cell r="CV96">
            <v>0</v>
          </cell>
          <cell r="CW96">
            <v>0</v>
          </cell>
          <cell r="CX96">
            <v>0</v>
          </cell>
          <cell r="CY96">
            <v>0</v>
          </cell>
          <cell r="CZ96">
            <v>0</v>
          </cell>
          <cell r="DA96">
            <v>0</v>
          </cell>
          <cell r="DB96">
            <v>0</v>
          </cell>
          <cell r="DC96">
            <v>0</v>
          </cell>
          <cell r="DD96">
            <v>0</v>
          </cell>
          <cell r="DE96">
            <v>0</v>
          </cell>
          <cell r="DF96">
            <v>0</v>
          </cell>
          <cell r="DG96">
            <v>0</v>
          </cell>
          <cell r="DH96">
            <v>0</v>
          </cell>
          <cell r="DI96">
            <v>0</v>
          </cell>
          <cell r="DJ96">
            <v>0</v>
          </cell>
          <cell r="DK96">
            <v>0</v>
          </cell>
          <cell r="DL96">
            <v>0</v>
          </cell>
          <cell r="DM96">
            <v>0</v>
          </cell>
          <cell r="DN96">
            <v>0</v>
          </cell>
          <cell r="DO96">
            <v>0</v>
          </cell>
          <cell r="DP96">
            <v>0</v>
          </cell>
          <cell r="DQ96">
            <v>0</v>
          </cell>
          <cell r="DR96">
            <v>0</v>
          </cell>
          <cell r="DS96">
            <v>0</v>
          </cell>
          <cell r="DT96">
            <v>0</v>
          </cell>
          <cell r="DU96">
            <v>0</v>
          </cell>
          <cell r="DV96">
            <v>0</v>
          </cell>
          <cell r="DW96">
            <v>0</v>
          </cell>
          <cell r="DX96">
            <v>0</v>
          </cell>
          <cell r="DY96">
            <v>0</v>
          </cell>
          <cell r="DZ96">
            <v>0</v>
          </cell>
          <cell r="EA96">
            <v>0</v>
          </cell>
          <cell r="EB96">
            <v>0</v>
          </cell>
          <cell r="EC96">
            <v>0</v>
          </cell>
          <cell r="ED96">
            <v>0</v>
          </cell>
          <cell r="EE96">
            <v>0</v>
          </cell>
          <cell r="EF96">
            <v>0</v>
          </cell>
          <cell r="EG96">
            <v>0</v>
          </cell>
          <cell r="EH96">
            <v>0</v>
          </cell>
          <cell r="EI96">
            <v>0</v>
          </cell>
          <cell r="EJ96">
            <v>0</v>
          </cell>
          <cell r="EK96">
            <v>0</v>
          </cell>
          <cell r="EL96">
            <v>0</v>
          </cell>
          <cell r="EM96">
            <v>0</v>
          </cell>
          <cell r="EN96">
            <v>0</v>
          </cell>
          <cell r="EO96">
            <v>0</v>
          </cell>
          <cell r="EP96">
            <v>0</v>
          </cell>
          <cell r="EQ96">
            <v>0</v>
          </cell>
          <cell r="ER96">
            <v>0</v>
          </cell>
          <cell r="ES96">
            <v>0</v>
          </cell>
          <cell r="ET96">
            <v>0</v>
          </cell>
          <cell r="EU96">
            <v>0</v>
          </cell>
          <cell r="EV96">
            <v>0</v>
          </cell>
          <cell r="EW96">
            <v>0</v>
          </cell>
          <cell r="EX96">
            <v>0</v>
          </cell>
          <cell r="EY96">
            <v>0</v>
          </cell>
          <cell r="EZ96">
            <v>0</v>
          </cell>
          <cell r="FA96">
            <v>0</v>
          </cell>
          <cell r="FB96">
            <v>0</v>
          </cell>
          <cell r="FC96">
            <v>0</v>
          </cell>
          <cell r="FD96">
            <v>0</v>
          </cell>
          <cell r="FE96">
            <v>0</v>
          </cell>
          <cell r="FF96">
            <v>0</v>
          </cell>
          <cell r="FG96">
            <v>0</v>
          </cell>
          <cell r="FH96">
            <v>0</v>
          </cell>
          <cell r="FI96">
            <v>0</v>
          </cell>
          <cell r="FJ96">
            <v>0</v>
          </cell>
          <cell r="FK96">
            <v>0</v>
          </cell>
          <cell r="FL96">
            <v>0</v>
          </cell>
          <cell r="FM96">
            <v>0</v>
          </cell>
          <cell r="FN96">
            <v>0</v>
          </cell>
          <cell r="FO96">
            <v>0</v>
          </cell>
          <cell r="FP96">
            <v>0</v>
          </cell>
          <cell r="FQ96">
            <v>0</v>
          </cell>
          <cell r="FR96">
            <v>0</v>
          </cell>
          <cell r="FS96">
            <v>0</v>
          </cell>
          <cell r="FT96">
            <v>0</v>
          </cell>
          <cell r="FU96">
            <v>0</v>
          </cell>
          <cell r="FV96">
            <v>0</v>
          </cell>
          <cell r="FW96">
            <v>0</v>
          </cell>
          <cell r="FX96">
            <v>0</v>
          </cell>
          <cell r="FY96">
            <v>0</v>
          </cell>
          <cell r="FZ96">
            <v>0</v>
          </cell>
          <cell r="GA96">
            <v>0</v>
          </cell>
          <cell r="GB96">
            <v>0</v>
          </cell>
          <cell r="GC96">
            <v>0</v>
          </cell>
          <cell r="GD96">
            <v>0</v>
          </cell>
          <cell r="GE96">
            <v>0</v>
          </cell>
          <cell r="GF96">
            <v>0</v>
          </cell>
          <cell r="GG96">
            <v>0</v>
          </cell>
          <cell r="GH96">
            <v>0</v>
          </cell>
          <cell r="GI96">
            <v>0</v>
          </cell>
          <cell r="GJ96">
            <v>0</v>
          </cell>
          <cell r="GK96">
            <v>0</v>
          </cell>
          <cell r="GL96">
            <v>0</v>
          </cell>
          <cell r="GM96">
            <v>0</v>
          </cell>
          <cell r="GN96">
            <v>0</v>
          </cell>
          <cell r="GO96">
            <v>0</v>
          </cell>
          <cell r="GP96">
            <v>0</v>
          </cell>
          <cell r="GQ96">
            <v>0</v>
          </cell>
          <cell r="GR96">
            <v>0</v>
          </cell>
          <cell r="GS96">
            <v>0</v>
          </cell>
          <cell r="GW96">
            <v>3846</v>
          </cell>
          <cell r="GX96" t="e">
            <v>#DIV/0!</v>
          </cell>
          <cell r="GY96" t="e">
            <v>#DIV/0!</v>
          </cell>
          <cell r="GZ96" t="e">
            <v>#DIV/0!</v>
          </cell>
        </row>
        <row r="97">
          <cell r="A97">
            <v>3849</v>
          </cell>
          <cell r="B97">
            <v>22</v>
          </cell>
          <cell r="C97" t="str">
            <v>EASTEX @ HARRIS</v>
          </cell>
          <cell r="D97">
            <v>57415</v>
          </cell>
          <cell r="E97" t="str">
            <v>B</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0</v>
          </cell>
          <cell r="AR97">
            <v>0</v>
          </cell>
          <cell r="AS97">
            <v>0</v>
          </cell>
          <cell r="AT97">
            <v>0</v>
          </cell>
          <cell r="AU97">
            <v>0</v>
          </cell>
          <cell r="AV97">
            <v>0</v>
          </cell>
          <cell r="AW97">
            <v>0</v>
          </cell>
          <cell r="AX97">
            <v>0</v>
          </cell>
          <cell r="AY97">
            <v>0</v>
          </cell>
          <cell r="AZ97">
            <v>0</v>
          </cell>
          <cell r="BA97">
            <v>0</v>
          </cell>
          <cell r="BB97">
            <v>0</v>
          </cell>
          <cell r="BC97">
            <v>0</v>
          </cell>
          <cell r="BD97">
            <v>0</v>
          </cell>
          <cell r="BE97">
            <v>0</v>
          </cell>
          <cell r="BF97">
            <v>0</v>
          </cell>
          <cell r="BG97">
            <v>0</v>
          </cell>
          <cell r="BH97">
            <v>0</v>
          </cell>
          <cell r="BI97">
            <v>0</v>
          </cell>
          <cell r="BJ97">
            <v>0</v>
          </cell>
          <cell r="BK97">
            <v>0</v>
          </cell>
          <cell r="BL97">
            <v>0</v>
          </cell>
          <cell r="BM97">
            <v>0</v>
          </cell>
          <cell r="BN97">
            <v>0</v>
          </cell>
          <cell r="BO97">
            <v>0</v>
          </cell>
          <cell r="BP97">
            <v>0</v>
          </cell>
          <cell r="BQ97">
            <v>0</v>
          </cell>
          <cell r="BR97">
            <v>0</v>
          </cell>
          <cell r="BS97">
            <v>0</v>
          </cell>
          <cell r="BT97">
            <v>0</v>
          </cell>
          <cell r="BU97">
            <v>0</v>
          </cell>
          <cell r="BV97">
            <v>0</v>
          </cell>
          <cell r="BW97">
            <v>0</v>
          </cell>
          <cell r="BX97">
            <v>0</v>
          </cell>
          <cell r="BY97">
            <v>0</v>
          </cell>
          <cell r="BZ97">
            <v>0</v>
          </cell>
          <cell r="CA97">
            <v>0</v>
          </cell>
          <cell r="CB97">
            <v>0</v>
          </cell>
          <cell r="CC97">
            <v>0</v>
          </cell>
          <cell r="CD97">
            <v>0</v>
          </cell>
          <cell r="CE97">
            <v>0</v>
          </cell>
          <cell r="CF97">
            <v>0</v>
          </cell>
          <cell r="CG97">
            <v>0</v>
          </cell>
          <cell r="CH97">
            <v>0</v>
          </cell>
          <cell r="CI97">
            <v>0</v>
          </cell>
          <cell r="CJ97">
            <v>0</v>
          </cell>
          <cell r="CK97">
            <v>0</v>
          </cell>
          <cell r="CL97">
            <v>0</v>
          </cell>
          <cell r="CM97">
            <v>0</v>
          </cell>
          <cell r="CN97">
            <v>0</v>
          </cell>
          <cell r="CO97">
            <v>0</v>
          </cell>
          <cell r="CP97">
            <v>0</v>
          </cell>
          <cell r="CQ97">
            <v>0</v>
          </cell>
          <cell r="CR97">
            <v>0</v>
          </cell>
          <cell r="CS97">
            <v>0</v>
          </cell>
          <cell r="CT97">
            <v>0</v>
          </cell>
          <cell r="CU97">
            <v>0</v>
          </cell>
          <cell r="CV97">
            <v>0</v>
          </cell>
          <cell r="CW97">
            <v>0</v>
          </cell>
          <cell r="CX97">
            <v>0</v>
          </cell>
          <cell r="CY97">
            <v>0</v>
          </cell>
          <cell r="CZ97">
            <v>0</v>
          </cell>
          <cell r="DA97">
            <v>0</v>
          </cell>
          <cell r="DB97">
            <v>0</v>
          </cell>
          <cell r="DC97">
            <v>0</v>
          </cell>
          <cell r="DD97">
            <v>0</v>
          </cell>
          <cell r="DE97">
            <v>0</v>
          </cell>
          <cell r="DF97">
            <v>0</v>
          </cell>
          <cell r="DG97">
            <v>0</v>
          </cell>
          <cell r="DH97">
            <v>0</v>
          </cell>
          <cell r="DI97">
            <v>0</v>
          </cell>
          <cell r="DJ97">
            <v>0</v>
          </cell>
          <cell r="DK97">
            <v>0</v>
          </cell>
          <cell r="DL97">
            <v>0</v>
          </cell>
          <cell r="DM97">
            <v>0</v>
          </cell>
          <cell r="DN97">
            <v>0</v>
          </cell>
          <cell r="DO97">
            <v>0</v>
          </cell>
          <cell r="DP97">
            <v>0</v>
          </cell>
          <cell r="DQ97">
            <v>0</v>
          </cell>
          <cell r="DR97">
            <v>0</v>
          </cell>
          <cell r="DS97">
            <v>0</v>
          </cell>
          <cell r="DT97">
            <v>0</v>
          </cell>
          <cell r="DU97">
            <v>0</v>
          </cell>
          <cell r="DV97">
            <v>0</v>
          </cell>
          <cell r="DW97">
            <v>0</v>
          </cell>
          <cell r="DX97">
            <v>0</v>
          </cell>
          <cell r="DY97">
            <v>0</v>
          </cell>
          <cell r="DZ97">
            <v>0</v>
          </cell>
          <cell r="EA97">
            <v>0</v>
          </cell>
          <cell r="EB97">
            <v>0</v>
          </cell>
          <cell r="EC97">
            <v>0</v>
          </cell>
          <cell r="ED97">
            <v>0</v>
          </cell>
          <cell r="EE97">
            <v>0</v>
          </cell>
          <cell r="EF97">
            <v>0</v>
          </cell>
          <cell r="EG97">
            <v>0</v>
          </cell>
          <cell r="EH97">
            <v>0</v>
          </cell>
          <cell r="EI97">
            <v>0</v>
          </cell>
          <cell r="EJ97">
            <v>0</v>
          </cell>
          <cell r="EK97">
            <v>0</v>
          </cell>
          <cell r="EL97">
            <v>0</v>
          </cell>
          <cell r="EM97">
            <v>0</v>
          </cell>
          <cell r="EN97">
            <v>0</v>
          </cell>
          <cell r="EO97">
            <v>0</v>
          </cell>
          <cell r="EP97">
            <v>0</v>
          </cell>
          <cell r="EQ97">
            <v>0</v>
          </cell>
          <cell r="ER97">
            <v>0</v>
          </cell>
          <cell r="ES97">
            <v>0</v>
          </cell>
          <cell r="ET97">
            <v>0</v>
          </cell>
          <cell r="EU97">
            <v>0</v>
          </cell>
          <cell r="EV97">
            <v>0</v>
          </cell>
          <cell r="EW97">
            <v>0</v>
          </cell>
          <cell r="EX97">
            <v>0</v>
          </cell>
          <cell r="EY97">
            <v>0</v>
          </cell>
          <cell r="EZ97">
            <v>0</v>
          </cell>
          <cell r="FA97">
            <v>0</v>
          </cell>
          <cell r="FB97">
            <v>0</v>
          </cell>
          <cell r="FC97">
            <v>0</v>
          </cell>
          <cell r="FD97">
            <v>0</v>
          </cell>
          <cell r="FE97">
            <v>0</v>
          </cell>
          <cell r="FF97">
            <v>0</v>
          </cell>
          <cell r="FG97">
            <v>0</v>
          </cell>
          <cell r="FH97">
            <v>0</v>
          </cell>
          <cell r="FI97">
            <v>0</v>
          </cell>
          <cell r="FJ97">
            <v>0</v>
          </cell>
          <cell r="FK97">
            <v>0</v>
          </cell>
          <cell r="FL97">
            <v>0</v>
          </cell>
          <cell r="FM97">
            <v>0</v>
          </cell>
          <cell r="FN97">
            <v>0</v>
          </cell>
          <cell r="FO97">
            <v>0</v>
          </cell>
          <cell r="FP97">
            <v>0</v>
          </cell>
          <cell r="FQ97">
            <v>0</v>
          </cell>
          <cell r="FR97">
            <v>0</v>
          </cell>
          <cell r="FS97">
            <v>0</v>
          </cell>
          <cell r="FT97">
            <v>0</v>
          </cell>
          <cell r="FU97">
            <v>0</v>
          </cell>
          <cell r="FV97">
            <v>0</v>
          </cell>
          <cell r="FW97">
            <v>0</v>
          </cell>
          <cell r="FX97">
            <v>0</v>
          </cell>
          <cell r="FY97">
            <v>0</v>
          </cell>
          <cell r="FZ97">
            <v>0</v>
          </cell>
          <cell r="GA97">
            <v>0</v>
          </cell>
          <cell r="GB97">
            <v>0</v>
          </cell>
          <cell r="GC97">
            <v>0</v>
          </cell>
          <cell r="GD97">
            <v>0</v>
          </cell>
          <cell r="GE97">
            <v>0</v>
          </cell>
          <cell r="GF97">
            <v>0</v>
          </cell>
          <cell r="GG97">
            <v>0</v>
          </cell>
          <cell r="GH97">
            <v>0</v>
          </cell>
          <cell r="GI97">
            <v>0</v>
          </cell>
          <cell r="GJ97">
            <v>0</v>
          </cell>
          <cell r="GK97">
            <v>0</v>
          </cell>
          <cell r="GL97">
            <v>0</v>
          </cell>
          <cell r="GM97">
            <v>0</v>
          </cell>
          <cell r="GN97">
            <v>0</v>
          </cell>
          <cell r="GO97">
            <v>0</v>
          </cell>
          <cell r="GP97">
            <v>0</v>
          </cell>
          <cell r="GQ97">
            <v>0</v>
          </cell>
          <cell r="GR97">
            <v>0</v>
          </cell>
          <cell r="GS97">
            <v>0</v>
          </cell>
          <cell r="GW97">
            <v>3849</v>
          </cell>
          <cell r="GX97" t="e">
            <v>#DIV/0!</v>
          </cell>
          <cell r="GY97" t="e">
            <v>#DIV/0!</v>
          </cell>
          <cell r="GZ97" t="e">
            <v>#DIV/0!</v>
          </cell>
        </row>
        <row r="98">
          <cell r="A98">
            <v>3886</v>
          </cell>
          <cell r="B98">
            <v>20</v>
          </cell>
          <cell r="C98" t="str">
            <v>CC TRANS @ NUECES</v>
          </cell>
          <cell r="D98">
            <v>189672</v>
          </cell>
          <cell r="E98" t="str">
            <v>B</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X98">
            <v>0</v>
          </cell>
          <cell r="AY98">
            <v>0</v>
          </cell>
          <cell r="AZ98">
            <v>0</v>
          </cell>
          <cell r="BA98">
            <v>0</v>
          </cell>
          <cell r="BB98">
            <v>0</v>
          </cell>
          <cell r="BC98">
            <v>0</v>
          </cell>
          <cell r="BD98">
            <v>0</v>
          </cell>
          <cell r="BE98">
            <v>0</v>
          </cell>
          <cell r="BF98">
            <v>0</v>
          </cell>
          <cell r="BG98">
            <v>0</v>
          </cell>
          <cell r="BH98">
            <v>0</v>
          </cell>
          <cell r="BI98">
            <v>0</v>
          </cell>
          <cell r="BJ98">
            <v>0</v>
          </cell>
          <cell r="BK98">
            <v>0</v>
          </cell>
          <cell r="BL98">
            <v>0</v>
          </cell>
          <cell r="BM98">
            <v>0</v>
          </cell>
          <cell r="BN98">
            <v>0</v>
          </cell>
          <cell r="BO98">
            <v>0</v>
          </cell>
          <cell r="BP98">
            <v>0</v>
          </cell>
          <cell r="BQ98">
            <v>0</v>
          </cell>
          <cell r="BR98">
            <v>0</v>
          </cell>
          <cell r="BS98">
            <v>0</v>
          </cell>
          <cell r="BT98">
            <v>0</v>
          </cell>
          <cell r="BU98">
            <v>0</v>
          </cell>
          <cell r="BV98">
            <v>0</v>
          </cell>
          <cell r="BW98">
            <v>0</v>
          </cell>
          <cell r="BX98">
            <v>0</v>
          </cell>
          <cell r="BY98">
            <v>0</v>
          </cell>
          <cell r="BZ98">
            <v>0</v>
          </cell>
          <cell r="CA98">
            <v>0</v>
          </cell>
          <cell r="CB98">
            <v>0</v>
          </cell>
          <cell r="CC98">
            <v>0</v>
          </cell>
          <cell r="CD98">
            <v>0</v>
          </cell>
          <cell r="CE98">
            <v>0</v>
          </cell>
          <cell r="CF98">
            <v>0</v>
          </cell>
          <cell r="CG98">
            <v>0</v>
          </cell>
          <cell r="CH98">
            <v>0</v>
          </cell>
          <cell r="CI98">
            <v>0</v>
          </cell>
          <cell r="CJ98">
            <v>0</v>
          </cell>
          <cell r="CK98">
            <v>0</v>
          </cell>
          <cell r="CL98">
            <v>0</v>
          </cell>
          <cell r="CM98">
            <v>0</v>
          </cell>
          <cell r="CN98">
            <v>0</v>
          </cell>
          <cell r="CO98">
            <v>0</v>
          </cell>
          <cell r="CP98">
            <v>0</v>
          </cell>
          <cell r="CQ98">
            <v>0</v>
          </cell>
          <cell r="CR98">
            <v>0</v>
          </cell>
          <cell r="CS98">
            <v>0</v>
          </cell>
          <cell r="CT98">
            <v>0</v>
          </cell>
          <cell r="CU98">
            <v>0</v>
          </cell>
          <cell r="CV98">
            <v>0</v>
          </cell>
          <cell r="CW98">
            <v>0</v>
          </cell>
          <cell r="CX98">
            <v>0</v>
          </cell>
          <cell r="CY98">
            <v>0</v>
          </cell>
          <cell r="CZ98">
            <v>0</v>
          </cell>
          <cell r="DA98">
            <v>0</v>
          </cell>
          <cell r="DB98">
            <v>0</v>
          </cell>
          <cell r="DC98">
            <v>0</v>
          </cell>
          <cell r="DD98">
            <v>0</v>
          </cell>
          <cell r="DE98">
            <v>0</v>
          </cell>
          <cell r="DF98">
            <v>0</v>
          </cell>
          <cell r="DG98">
            <v>0</v>
          </cell>
          <cell r="DH98">
            <v>0</v>
          </cell>
          <cell r="DI98">
            <v>0</v>
          </cell>
          <cell r="DJ98">
            <v>0</v>
          </cell>
          <cell r="DK98">
            <v>0</v>
          </cell>
          <cell r="DL98">
            <v>0</v>
          </cell>
          <cell r="DM98">
            <v>0</v>
          </cell>
          <cell r="DN98">
            <v>0</v>
          </cell>
          <cell r="DO98">
            <v>0</v>
          </cell>
          <cell r="DP98">
            <v>0</v>
          </cell>
          <cell r="DQ98">
            <v>0</v>
          </cell>
          <cell r="DR98">
            <v>0</v>
          </cell>
          <cell r="DS98">
            <v>0</v>
          </cell>
          <cell r="DT98">
            <v>0</v>
          </cell>
          <cell r="DU98">
            <v>0</v>
          </cell>
          <cell r="DV98">
            <v>0</v>
          </cell>
          <cell r="DW98">
            <v>0</v>
          </cell>
          <cell r="DX98">
            <v>0</v>
          </cell>
          <cell r="DY98">
            <v>0</v>
          </cell>
          <cell r="DZ98">
            <v>0</v>
          </cell>
          <cell r="EA98">
            <v>0</v>
          </cell>
          <cell r="EB98">
            <v>0</v>
          </cell>
          <cell r="EC98">
            <v>0</v>
          </cell>
          <cell r="ED98">
            <v>0</v>
          </cell>
          <cell r="EE98">
            <v>0</v>
          </cell>
          <cell r="EF98">
            <v>0</v>
          </cell>
          <cell r="EG98">
            <v>0</v>
          </cell>
          <cell r="EH98">
            <v>0</v>
          </cell>
          <cell r="EI98">
            <v>10000</v>
          </cell>
          <cell r="EJ98">
            <v>0</v>
          </cell>
          <cell r="EK98">
            <v>0</v>
          </cell>
          <cell r="EL98">
            <v>0</v>
          </cell>
          <cell r="EM98">
            <v>0</v>
          </cell>
          <cell r="EN98">
            <v>0</v>
          </cell>
          <cell r="EO98">
            <v>20000</v>
          </cell>
          <cell r="EP98">
            <v>0</v>
          </cell>
          <cell r="EQ98">
            <v>0</v>
          </cell>
          <cell r="ER98">
            <v>0</v>
          </cell>
          <cell r="ES98">
            <v>0</v>
          </cell>
          <cell r="ET98">
            <v>0</v>
          </cell>
          <cell r="EU98">
            <v>0</v>
          </cell>
          <cell r="EV98">
            <v>0</v>
          </cell>
          <cell r="EW98">
            <v>25000</v>
          </cell>
          <cell r="EX98">
            <v>0</v>
          </cell>
          <cell r="EY98">
            <v>32891</v>
          </cell>
          <cell r="EZ98">
            <v>32891</v>
          </cell>
          <cell r="FA98">
            <v>32891</v>
          </cell>
          <cell r="FB98">
            <v>32891</v>
          </cell>
          <cell r="FC98">
            <v>37960</v>
          </cell>
          <cell r="FD98">
            <v>30000</v>
          </cell>
          <cell r="FE98">
            <v>40000</v>
          </cell>
          <cell r="FF98">
            <v>0</v>
          </cell>
          <cell r="FG98">
            <v>0</v>
          </cell>
          <cell r="FH98">
            <v>0</v>
          </cell>
          <cell r="FI98">
            <v>0</v>
          </cell>
          <cell r="FJ98">
            <v>0</v>
          </cell>
          <cell r="FK98">
            <v>0</v>
          </cell>
          <cell r="FL98">
            <v>0</v>
          </cell>
          <cell r="FM98">
            <v>15000</v>
          </cell>
          <cell r="FN98">
            <v>15000</v>
          </cell>
          <cell r="FO98">
            <v>40000</v>
          </cell>
          <cell r="FP98">
            <v>40000</v>
          </cell>
          <cell r="FQ98">
            <v>40000</v>
          </cell>
          <cell r="FR98">
            <v>0</v>
          </cell>
          <cell r="FS98">
            <v>0</v>
          </cell>
          <cell r="FT98">
            <v>0</v>
          </cell>
          <cell r="FU98">
            <v>0</v>
          </cell>
          <cell r="FV98">
            <v>0</v>
          </cell>
          <cell r="FW98">
            <v>0</v>
          </cell>
          <cell r="FX98">
            <v>0</v>
          </cell>
          <cell r="FY98">
            <v>0</v>
          </cell>
          <cell r="FZ98">
            <v>0</v>
          </cell>
          <cell r="GA98">
            <v>0</v>
          </cell>
          <cell r="GB98">
            <v>0</v>
          </cell>
          <cell r="GC98">
            <v>0</v>
          </cell>
          <cell r="GD98">
            <v>0</v>
          </cell>
          <cell r="GE98">
            <v>0</v>
          </cell>
          <cell r="GF98">
            <v>0</v>
          </cell>
          <cell r="GG98">
            <v>0</v>
          </cell>
          <cell r="GH98">
            <v>0</v>
          </cell>
          <cell r="GI98">
            <v>0</v>
          </cell>
          <cell r="GJ98">
            <v>0</v>
          </cell>
          <cell r="GK98">
            <v>0</v>
          </cell>
          <cell r="GL98">
            <v>0</v>
          </cell>
          <cell r="GM98">
            <v>0</v>
          </cell>
          <cell r="GN98">
            <v>0</v>
          </cell>
          <cell r="GO98">
            <v>0</v>
          </cell>
          <cell r="GP98">
            <v>0</v>
          </cell>
          <cell r="GQ98">
            <v>0</v>
          </cell>
          <cell r="GR98">
            <v>0</v>
          </cell>
          <cell r="GS98">
            <v>0</v>
          </cell>
          <cell r="GW98">
            <v>3886</v>
          </cell>
          <cell r="GX98" t="e">
            <v>#DIV/0!</v>
          </cell>
          <cell r="GY98" t="e">
            <v>#DIV/0!</v>
          </cell>
          <cell r="GZ98" t="e">
            <v>#DIV/0!</v>
          </cell>
        </row>
        <row r="99">
          <cell r="A99">
            <v>3951</v>
          </cell>
          <cell r="B99">
            <v>15</v>
          </cell>
          <cell r="C99" t="str">
            <v>AGS CORP @ CARTER</v>
          </cell>
          <cell r="D99">
            <v>15936</v>
          </cell>
          <cell r="E99" t="str">
            <v>R</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cell r="BQ99">
            <v>0</v>
          </cell>
          <cell r="BR99">
            <v>0</v>
          </cell>
          <cell r="BS99">
            <v>0</v>
          </cell>
          <cell r="BT99">
            <v>0</v>
          </cell>
          <cell r="BU99">
            <v>0</v>
          </cell>
          <cell r="BV99">
            <v>0</v>
          </cell>
          <cell r="BW99">
            <v>0</v>
          </cell>
          <cell r="BX99">
            <v>0</v>
          </cell>
          <cell r="BY99">
            <v>0</v>
          </cell>
          <cell r="BZ99">
            <v>0</v>
          </cell>
          <cell r="CA99">
            <v>0</v>
          </cell>
          <cell r="CB99">
            <v>0</v>
          </cell>
          <cell r="CC99">
            <v>0</v>
          </cell>
          <cell r="CD99">
            <v>0</v>
          </cell>
          <cell r="CE99">
            <v>0</v>
          </cell>
          <cell r="CF99">
            <v>0</v>
          </cell>
          <cell r="CG99">
            <v>0</v>
          </cell>
          <cell r="CH99">
            <v>0</v>
          </cell>
          <cell r="CI99">
            <v>0</v>
          </cell>
          <cell r="CJ99">
            <v>0</v>
          </cell>
          <cell r="CK99">
            <v>0</v>
          </cell>
          <cell r="CL99">
            <v>0</v>
          </cell>
          <cell r="CM99">
            <v>0</v>
          </cell>
          <cell r="CN99">
            <v>0</v>
          </cell>
          <cell r="CO99">
            <v>0</v>
          </cell>
          <cell r="CP99">
            <v>0</v>
          </cell>
          <cell r="CQ99">
            <v>0</v>
          </cell>
          <cell r="CR99">
            <v>0</v>
          </cell>
          <cell r="CS99">
            <v>0</v>
          </cell>
          <cell r="CT99">
            <v>0</v>
          </cell>
          <cell r="CU99">
            <v>0</v>
          </cell>
          <cell r="CV99">
            <v>0</v>
          </cell>
          <cell r="CW99">
            <v>0</v>
          </cell>
          <cell r="CX99">
            <v>0</v>
          </cell>
          <cell r="CY99">
            <v>0</v>
          </cell>
          <cell r="CZ99">
            <v>0</v>
          </cell>
          <cell r="DA99">
            <v>0</v>
          </cell>
          <cell r="DB99">
            <v>0</v>
          </cell>
          <cell r="DC99">
            <v>0</v>
          </cell>
          <cell r="DD99">
            <v>0</v>
          </cell>
          <cell r="DE99">
            <v>0</v>
          </cell>
          <cell r="DF99">
            <v>0</v>
          </cell>
          <cell r="DG99">
            <v>0</v>
          </cell>
          <cell r="DH99">
            <v>0</v>
          </cell>
          <cell r="DI99">
            <v>0</v>
          </cell>
          <cell r="DJ99">
            <v>0</v>
          </cell>
          <cell r="DK99">
            <v>0</v>
          </cell>
          <cell r="DL99">
            <v>0</v>
          </cell>
          <cell r="DM99">
            <v>0</v>
          </cell>
          <cell r="DN99">
            <v>0</v>
          </cell>
          <cell r="DO99">
            <v>0</v>
          </cell>
          <cell r="DP99">
            <v>0</v>
          </cell>
          <cell r="DQ99">
            <v>0</v>
          </cell>
          <cell r="DR99">
            <v>0</v>
          </cell>
          <cell r="DS99">
            <v>0</v>
          </cell>
          <cell r="DT99">
            <v>0</v>
          </cell>
          <cell r="DU99">
            <v>0</v>
          </cell>
          <cell r="DV99">
            <v>0</v>
          </cell>
          <cell r="DW99">
            <v>0</v>
          </cell>
          <cell r="DX99">
            <v>0</v>
          </cell>
          <cell r="DY99">
            <v>0</v>
          </cell>
          <cell r="DZ99">
            <v>0</v>
          </cell>
          <cell r="EA99">
            <v>0</v>
          </cell>
          <cell r="EB99">
            <v>0</v>
          </cell>
          <cell r="EC99">
            <v>0</v>
          </cell>
          <cell r="ED99">
            <v>0</v>
          </cell>
          <cell r="EE99">
            <v>0</v>
          </cell>
          <cell r="EF99">
            <v>0</v>
          </cell>
          <cell r="EG99">
            <v>0</v>
          </cell>
          <cell r="EH99">
            <v>0</v>
          </cell>
          <cell r="EI99">
            <v>0</v>
          </cell>
          <cell r="EJ99">
            <v>0</v>
          </cell>
          <cell r="EK99">
            <v>0</v>
          </cell>
          <cell r="EL99">
            <v>0</v>
          </cell>
          <cell r="EM99">
            <v>0</v>
          </cell>
          <cell r="EN99">
            <v>0</v>
          </cell>
          <cell r="EO99">
            <v>0</v>
          </cell>
          <cell r="EP99">
            <v>0</v>
          </cell>
          <cell r="EQ99">
            <v>0</v>
          </cell>
          <cell r="ER99">
            <v>0</v>
          </cell>
          <cell r="ES99">
            <v>0</v>
          </cell>
          <cell r="ET99">
            <v>0</v>
          </cell>
          <cell r="EU99">
            <v>0</v>
          </cell>
          <cell r="EV99">
            <v>0</v>
          </cell>
          <cell r="EW99">
            <v>0</v>
          </cell>
          <cell r="EX99">
            <v>0</v>
          </cell>
          <cell r="EY99">
            <v>0</v>
          </cell>
          <cell r="EZ99">
            <v>0</v>
          </cell>
          <cell r="FA99">
            <v>0</v>
          </cell>
          <cell r="FB99">
            <v>0</v>
          </cell>
          <cell r="FC99">
            <v>0</v>
          </cell>
          <cell r="FD99">
            <v>0</v>
          </cell>
          <cell r="FE99">
            <v>0</v>
          </cell>
          <cell r="FF99">
            <v>0</v>
          </cell>
          <cell r="FG99">
            <v>0</v>
          </cell>
          <cell r="FH99">
            <v>0</v>
          </cell>
          <cell r="FI99">
            <v>0</v>
          </cell>
          <cell r="FJ99">
            <v>0</v>
          </cell>
          <cell r="FK99">
            <v>0</v>
          </cell>
          <cell r="FL99">
            <v>0</v>
          </cell>
          <cell r="FM99">
            <v>0</v>
          </cell>
          <cell r="FN99">
            <v>0</v>
          </cell>
          <cell r="FO99">
            <v>0</v>
          </cell>
          <cell r="FP99">
            <v>0</v>
          </cell>
          <cell r="FQ99">
            <v>0</v>
          </cell>
          <cell r="FR99">
            <v>0</v>
          </cell>
          <cell r="FS99">
            <v>0</v>
          </cell>
          <cell r="FT99">
            <v>0</v>
          </cell>
          <cell r="FU99">
            <v>0</v>
          </cell>
          <cell r="FV99">
            <v>0</v>
          </cell>
          <cell r="FW99">
            <v>0</v>
          </cell>
          <cell r="FX99">
            <v>0</v>
          </cell>
          <cell r="FY99">
            <v>0</v>
          </cell>
          <cell r="FZ99">
            <v>0</v>
          </cell>
          <cell r="GA99">
            <v>0</v>
          </cell>
          <cell r="GB99">
            <v>0</v>
          </cell>
          <cell r="GC99">
            <v>0</v>
          </cell>
          <cell r="GD99">
            <v>0</v>
          </cell>
          <cell r="GE99">
            <v>0</v>
          </cell>
          <cell r="GF99">
            <v>0</v>
          </cell>
          <cell r="GG99">
            <v>0</v>
          </cell>
          <cell r="GH99">
            <v>0</v>
          </cell>
          <cell r="GI99">
            <v>0</v>
          </cell>
          <cell r="GJ99">
            <v>0</v>
          </cell>
          <cell r="GK99">
            <v>0</v>
          </cell>
          <cell r="GL99">
            <v>0</v>
          </cell>
          <cell r="GM99">
            <v>0</v>
          </cell>
          <cell r="GN99">
            <v>0</v>
          </cell>
          <cell r="GO99">
            <v>0</v>
          </cell>
          <cell r="GP99">
            <v>0</v>
          </cell>
          <cell r="GQ99">
            <v>0</v>
          </cell>
          <cell r="GR99">
            <v>0</v>
          </cell>
          <cell r="GS99">
            <v>0</v>
          </cell>
          <cell r="GW99">
            <v>3951</v>
          </cell>
          <cell r="GX99" t="e">
            <v>#DIV/0!</v>
          </cell>
          <cell r="GY99" t="e">
            <v>#DIV/0!</v>
          </cell>
          <cell r="GZ99" t="e">
            <v>#DIV/0!</v>
          </cell>
        </row>
        <row r="100">
          <cell r="A100">
            <v>3952</v>
          </cell>
          <cell r="B100">
            <v>15</v>
          </cell>
          <cell r="C100" t="str">
            <v>TOTAL PL @ CARTER</v>
          </cell>
          <cell r="D100">
            <v>25625</v>
          </cell>
          <cell r="E100" t="str">
            <v>D</v>
          </cell>
          <cell r="F100">
            <v>14268</v>
          </cell>
          <cell r="G100">
            <v>14268</v>
          </cell>
          <cell r="H100">
            <v>14268</v>
          </cell>
          <cell r="I100">
            <v>14268</v>
          </cell>
          <cell r="J100">
            <v>14268</v>
          </cell>
          <cell r="K100">
            <v>14268</v>
          </cell>
          <cell r="L100">
            <v>14268</v>
          </cell>
          <cell r="M100">
            <v>14268</v>
          </cell>
          <cell r="N100">
            <v>14268</v>
          </cell>
          <cell r="O100">
            <v>14268</v>
          </cell>
          <cell r="P100">
            <v>20664</v>
          </cell>
          <cell r="Q100">
            <v>20664</v>
          </cell>
          <cell r="R100">
            <v>20664</v>
          </cell>
          <cell r="S100">
            <v>14268</v>
          </cell>
          <cell r="T100">
            <v>14268</v>
          </cell>
          <cell r="U100">
            <v>14268</v>
          </cell>
          <cell r="V100">
            <v>14268</v>
          </cell>
          <cell r="W100">
            <v>14268</v>
          </cell>
          <cell r="X100">
            <v>14268</v>
          </cell>
          <cell r="Y100">
            <v>14268</v>
          </cell>
          <cell r="Z100">
            <v>14268</v>
          </cell>
          <cell r="AA100">
            <v>14268</v>
          </cell>
          <cell r="AB100">
            <v>14268</v>
          </cell>
          <cell r="AC100">
            <v>14268</v>
          </cell>
          <cell r="AD100">
            <v>14268</v>
          </cell>
          <cell r="AE100">
            <v>14268</v>
          </cell>
          <cell r="AF100">
            <v>14268</v>
          </cell>
          <cell r="AG100">
            <v>14268</v>
          </cell>
          <cell r="AH100">
            <v>14268</v>
          </cell>
          <cell r="AI100">
            <v>14268</v>
          </cell>
          <cell r="AJ100">
            <v>14268</v>
          </cell>
          <cell r="AK100">
            <v>14268</v>
          </cell>
          <cell r="AL100">
            <v>14268</v>
          </cell>
          <cell r="AM100">
            <v>14268</v>
          </cell>
          <cell r="AN100">
            <v>14268</v>
          </cell>
          <cell r="AO100">
            <v>14268</v>
          </cell>
          <cell r="AP100">
            <v>14268</v>
          </cell>
          <cell r="AQ100">
            <v>14268</v>
          </cell>
          <cell r="AR100">
            <v>14268</v>
          </cell>
          <cell r="AS100">
            <v>14268</v>
          </cell>
          <cell r="AT100">
            <v>14268</v>
          </cell>
          <cell r="AU100">
            <v>14268</v>
          </cell>
          <cell r="AV100">
            <v>14268</v>
          </cell>
          <cell r="AW100">
            <v>14268</v>
          </cell>
          <cell r="AX100">
            <v>14268</v>
          </cell>
          <cell r="AY100">
            <v>14760</v>
          </cell>
          <cell r="AZ100">
            <v>14760</v>
          </cell>
          <cell r="BA100">
            <v>14760</v>
          </cell>
          <cell r="BB100">
            <v>13284</v>
          </cell>
          <cell r="BC100">
            <v>13284</v>
          </cell>
          <cell r="BD100">
            <v>13284</v>
          </cell>
          <cell r="BE100">
            <v>13284</v>
          </cell>
          <cell r="BF100">
            <v>13284</v>
          </cell>
          <cell r="BG100">
            <v>13284</v>
          </cell>
          <cell r="BH100">
            <v>13284</v>
          </cell>
          <cell r="BI100">
            <v>13284</v>
          </cell>
          <cell r="BJ100">
            <v>13284</v>
          </cell>
          <cell r="BK100">
            <v>11316</v>
          </cell>
          <cell r="BL100">
            <v>11316</v>
          </cell>
          <cell r="BM100">
            <v>11316</v>
          </cell>
          <cell r="BN100">
            <v>11316</v>
          </cell>
          <cell r="BO100">
            <v>11316</v>
          </cell>
          <cell r="BP100">
            <v>11316</v>
          </cell>
          <cell r="BQ100">
            <v>11316</v>
          </cell>
          <cell r="BR100">
            <v>13284</v>
          </cell>
          <cell r="BS100">
            <v>13284</v>
          </cell>
          <cell r="BT100">
            <v>13284</v>
          </cell>
          <cell r="BU100">
            <v>13284</v>
          </cell>
          <cell r="BV100">
            <v>13284</v>
          </cell>
          <cell r="BW100">
            <v>13284</v>
          </cell>
          <cell r="BX100">
            <v>13284</v>
          </cell>
          <cell r="BY100">
            <v>13284</v>
          </cell>
          <cell r="BZ100">
            <v>13284</v>
          </cell>
          <cell r="CA100">
            <v>13284</v>
          </cell>
          <cell r="CB100">
            <v>13284</v>
          </cell>
          <cell r="CC100">
            <v>12792</v>
          </cell>
          <cell r="CD100">
            <v>12792</v>
          </cell>
          <cell r="CE100">
            <v>12792</v>
          </cell>
          <cell r="CF100">
            <v>12792</v>
          </cell>
          <cell r="CG100">
            <v>12792</v>
          </cell>
          <cell r="CH100">
            <v>12792</v>
          </cell>
          <cell r="CI100">
            <v>12792</v>
          </cell>
          <cell r="CJ100">
            <v>12792</v>
          </cell>
          <cell r="CK100">
            <v>12792</v>
          </cell>
          <cell r="CL100">
            <v>12792</v>
          </cell>
          <cell r="CM100">
            <v>13776</v>
          </cell>
          <cell r="CN100">
            <v>13776</v>
          </cell>
          <cell r="CO100">
            <v>13776</v>
          </cell>
          <cell r="CP100">
            <v>13776</v>
          </cell>
          <cell r="CQ100">
            <v>13776</v>
          </cell>
          <cell r="CR100">
            <v>13776</v>
          </cell>
          <cell r="CS100">
            <v>13776</v>
          </cell>
          <cell r="CT100">
            <v>13776</v>
          </cell>
          <cell r="CU100">
            <v>13776</v>
          </cell>
          <cell r="CV100">
            <v>13776</v>
          </cell>
          <cell r="CW100">
            <v>13776</v>
          </cell>
          <cell r="CX100">
            <v>13776</v>
          </cell>
          <cell r="CY100">
            <v>13776</v>
          </cell>
          <cell r="CZ100">
            <v>13776</v>
          </cell>
          <cell r="DA100">
            <v>13776</v>
          </cell>
          <cell r="DB100">
            <v>13776</v>
          </cell>
          <cell r="DC100">
            <v>13776</v>
          </cell>
          <cell r="DD100">
            <v>13776</v>
          </cell>
          <cell r="DE100">
            <v>13776</v>
          </cell>
          <cell r="DF100">
            <v>13776</v>
          </cell>
          <cell r="DG100">
            <v>13776</v>
          </cell>
          <cell r="DH100">
            <v>13776</v>
          </cell>
          <cell r="DI100">
            <v>13776</v>
          </cell>
          <cell r="DJ100">
            <v>13776</v>
          </cell>
          <cell r="DK100">
            <v>13776</v>
          </cell>
          <cell r="DL100">
            <v>13776</v>
          </cell>
          <cell r="DM100">
            <v>13776</v>
          </cell>
          <cell r="DN100">
            <v>13776</v>
          </cell>
          <cell r="DO100">
            <v>13776</v>
          </cell>
          <cell r="DP100">
            <v>13776</v>
          </cell>
          <cell r="DQ100">
            <v>13776</v>
          </cell>
          <cell r="DR100">
            <v>13776</v>
          </cell>
          <cell r="DS100">
            <v>13776</v>
          </cell>
          <cell r="DT100">
            <v>12792</v>
          </cell>
          <cell r="DU100">
            <v>12792</v>
          </cell>
          <cell r="DV100">
            <v>12792</v>
          </cell>
          <cell r="DW100">
            <v>12792</v>
          </cell>
          <cell r="DX100">
            <v>12792</v>
          </cell>
          <cell r="DY100">
            <v>12792</v>
          </cell>
          <cell r="DZ100">
            <v>12792</v>
          </cell>
          <cell r="EA100">
            <v>12792</v>
          </cell>
          <cell r="EB100">
            <v>12792</v>
          </cell>
          <cell r="EC100">
            <v>12792</v>
          </cell>
          <cell r="ED100">
            <v>12792</v>
          </cell>
          <cell r="EE100">
            <v>12792</v>
          </cell>
          <cell r="EF100">
            <v>12792</v>
          </cell>
          <cell r="EG100">
            <v>12792</v>
          </cell>
          <cell r="EH100">
            <v>12792</v>
          </cell>
          <cell r="EI100">
            <v>12792</v>
          </cell>
          <cell r="EJ100">
            <v>13284</v>
          </cell>
          <cell r="EK100">
            <v>13284</v>
          </cell>
          <cell r="EL100">
            <v>13284</v>
          </cell>
          <cell r="EM100">
            <v>13284</v>
          </cell>
          <cell r="EN100">
            <v>13284</v>
          </cell>
          <cell r="EO100">
            <v>13284</v>
          </cell>
          <cell r="EP100">
            <v>15252</v>
          </cell>
          <cell r="EQ100">
            <v>15252</v>
          </cell>
          <cell r="ER100">
            <v>15252</v>
          </cell>
          <cell r="ES100">
            <v>12300</v>
          </cell>
          <cell r="ET100">
            <v>12300</v>
          </cell>
          <cell r="EU100">
            <v>12300</v>
          </cell>
          <cell r="EV100">
            <v>10824</v>
          </cell>
          <cell r="EW100">
            <v>10824</v>
          </cell>
          <cell r="EX100">
            <v>10824</v>
          </cell>
          <cell r="EY100">
            <v>10824</v>
          </cell>
          <cell r="EZ100">
            <v>10824</v>
          </cell>
          <cell r="FA100">
            <v>10824</v>
          </cell>
          <cell r="FB100">
            <v>10824</v>
          </cell>
          <cell r="FC100">
            <v>10824</v>
          </cell>
          <cell r="FD100">
            <v>10824</v>
          </cell>
          <cell r="FE100">
            <v>10824</v>
          </cell>
          <cell r="FF100">
            <v>10824</v>
          </cell>
          <cell r="FG100">
            <v>10824</v>
          </cell>
          <cell r="FH100">
            <v>10824</v>
          </cell>
          <cell r="FI100">
            <v>10824</v>
          </cell>
          <cell r="FJ100">
            <v>10824</v>
          </cell>
          <cell r="FK100">
            <v>10824</v>
          </cell>
          <cell r="FL100">
            <v>10824</v>
          </cell>
          <cell r="FM100">
            <v>10824</v>
          </cell>
          <cell r="FN100">
            <v>10824</v>
          </cell>
          <cell r="FO100">
            <v>11808</v>
          </cell>
          <cell r="FP100">
            <v>11808</v>
          </cell>
          <cell r="FQ100">
            <v>11808</v>
          </cell>
          <cell r="FR100">
            <v>11808</v>
          </cell>
          <cell r="FS100">
            <v>11808</v>
          </cell>
          <cell r="FT100">
            <v>11808</v>
          </cell>
          <cell r="FU100">
            <v>11808</v>
          </cell>
          <cell r="FV100">
            <v>11808</v>
          </cell>
          <cell r="FW100">
            <v>11808</v>
          </cell>
          <cell r="FX100">
            <v>11808</v>
          </cell>
          <cell r="FY100">
            <v>11808</v>
          </cell>
          <cell r="FZ100">
            <v>11808</v>
          </cell>
          <cell r="GA100">
            <v>11808</v>
          </cell>
          <cell r="GB100">
            <v>11808</v>
          </cell>
          <cell r="GC100">
            <v>11808</v>
          </cell>
          <cell r="GD100">
            <v>11808</v>
          </cell>
          <cell r="GE100">
            <v>15744</v>
          </cell>
          <cell r="GF100">
            <v>15744</v>
          </cell>
          <cell r="GG100">
            <v>15744</v>
          </cell>
          <cell r="GH100">
            <v>15744</v>
          </cell>
          <cell r="GI100">
            <v>15744</v>
          </cell>
          <cell r="GJ100">
            <v>15744</v>
          </cell>
          <cell r="GK100">
            <v>15744</v>
          </cell>
          <cell r="GL100">
            <v>15744</v>
          </cell>
          <cell r="GM100">
            <v>17712</v>
          </cell>
          <cell r="GN100">
            <v>17712</v>
          </cell>
          <cell r="GO100">
            <v>17712</v>
          </cell>
          <cell r="GP100">
            <v>17712</v>
          </cell>
          <cell r="GQ100">
            <v>17712</v>
          </cell>
          <cell r="GR100">
            <v>17712</v>
          </cell>
          <cell r="GS100">
            <v>17712</v>
          </cell>
          <cell r="GW100">
            <v>3952</v>
          </cell>
          <cell r="GX100" t="e">
            <v>#DIV/0!</v>
          </cell>
          <cell r="GY100" t="e">
            <v>#DIV/0!</v>
          </cell>
          <cell r="GZ100" t="e">
            <v>#DIV/0!</v>
          </cell>
        </row>
        <row r="101">
          <cell r="A101">
            <v>3953</v>
          </cell>
          <cell r="B101">
            <v>15</v>
          </cell>
          <cell r="C101" t="str">
            <v>ONEOK @ CARTER</v>
          </cell>
          <cell r="D101">
            <v>16416</v>
          </cell>
          <cell r="E101" t="str">
            <v>R</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0</v>
          </cell>
          <cell r="AW101">
            <v>0</v>
          </cell>
          <cell r="AX101">
            <v>0</v>
          </cell>
          <cell r="AY101">
            <v>0</v>
          </cell>
          <cell r="AZ101">
            <v>0</v>
          </cell>
          <cell r="BA101">
            <v>0</v>
          </cell>
          <cell r="BB101">
            <v>0</v>
          </cell>
          <cell r="BC101">
            <v>0</v>
          </cell>
          <cell r="BD101">
            <v>0</v>
          </cell>
          <cell r="BE101">
            <v>0</v>
          </cell>
          <cell r="BF101">
            <v>0</v>
          </cell>
          <cell r="BG101">
            <v>0</v>
          </cell>
          <cell r="BH101">
            <v>0</v>
          </cell>
          <cell r="BI101">
            <v>0</v>
          </cell>
          <cell r="BJ101">
            <v>0</v>
          </cell>
          <cell r="BK101">
            <v>0</v>
          </cell>
          <cell r="BL101">
            <v>0</v>
          </cell>
          <cell r="BM101">
            <v>0</v>
          </cell>
          <cell r="BN101">
            <v>0</v>
          </cell>
          <cell r="BO101">
            <v>0</v>
          </cell>
          <cell r="BP101">
            <v>0</v>
          </cell>
          <cell r="BQ101">
            <v>0</v>
          </cell>
          <cell r="BR101">
            <v>0</v>
          </cell>
          <cell r="BS101">
            <v>0</v>
          </cell>
          <cell r="BT101">
            <v>0</v>
          </cell>
          <cell r="BU101">
            <v>0</v>
          </cell>
          <cell r="BV101">
            <v>0</v>
          </cell>
          <cell r="BW101">
            <v>0</v>
          </cell>
          <cell r="BX101">
            <v>0</v>
          </cell>
          <cell r="BY101">
            <v>0</v>
          </cell>
          <cell r="BZ101">
            <v>0</v>
          </cell>
          <cell r="CA101">
            <v>0</v>
          </cell>
          <cell r="CB101">
            <v>0</v>
          </cell>
          <cell r="CC101">
            <v>0</v>
          </cell>
          <cell r="CD101">
            <v>0</v>
          </cell>
          <cell r="CE101">
            <v>0</v>
          </cell>
          <cell r="CF101">
            <v>0</v>
          </cell>
          <cell r="CG101">
            <v>0</v>
          </cell>
          <cell r="CH101">
            <v>0</v>
          </cell>
          <cell r="CI101">
            <v>0</v>
          </cell>
          <cell r="CJ101">
            <v>0</v>
          </cell>
          <cell r="CK101">
            <v>0</v>
          </cell>
          <cell r="CL101">
            <v>0</v>
          </cell>
          <cell r="CM101">
            <v>0</v>
          </cell>
          <cell r="CN101">
            <v>0</v>
          </cell>
          <cell r="CO101">
            <v>0</v>
          </cell>
          <cell r="CP101">
            <v>0</v>
          </cell>
          <cell r="CQ101">
            <v>0</v>
          </cell>
          <cell r="CR101">
            <v>0</v>
          </cell>
          <cell r="CS101">
            <v>0</v>
          </cell>
          <cell r="CT101">
            <v>0</v>
          </cell>
          <cell r="CU101">
            <v>0</v>
          </cell>
          <cell r="CV101">
            <v>0</v>
          </cell>
          <cell r="CW101">
            <v>0</v>
          </cell>
          <cell r="CX101">
            <v>0</v>
          </cell>
          <cell r="CY101">
            <v>0</v>
          </cell>
          <cell r="CZ101">
            <v>0</v>
          </cell>
          <cell r="DA101">
            <v>0</v>
          </cell>
          <cell r="DB101">
            <v>0</v>
          </cell>
          <cell r="DC101">
            <v>0</v>
          </cell>
          <cell r="DD101">
            <v>0</v>
          </cell>
          <cell r="DE101">
            <v>0</v>
          </cell>
          <cell r="DF101">
            <v>0</v>
          </cell>
          <cell r="DG101">
            <v>0</v>
          </cell>
          <cell r="DH101">
            <v>0</v>
          </cell>
          <cell r="DI101">
            <v>0</v>
          </cell>
          <cell r="DJ101">
            <v>0</v>
          </cell>
          <cell r="DK101">
            <v>0</v>
          </cell>
          <cell r="DL101">
            <v>0</v>
          </cell>
          <cell r="DM101">
            <v>0</v>
          </cell>
          <cell r="DN101">
            <v>0</v>
          </cell>
          <cell r="DO101">
            <v>0</v>
          </cell>
          <cell r="DP101">
            <v>0</v>
          </cell>
          <cell r="DQ101">
            <v>0</v>
          </cell>
          <cell r="DR101">
            <v>0</v>
          </cell>
          <cell r="DS101">
            <v>0</v>
          </cell>
          <cell r="DT101">
            <v>0</v>
          </cell>
          <cell r="DU101">
            <v>0</v>
          </cell>
          <cell r="DV101">
            <v>0</v>
          </cell>
          <cell r="DW101">
            <v>0</v>
          </cell>
          <cell r="DX101">
            <v>0</v>
          </cell>
          <cell r="DY101">
            <v>0</v>
          </cell>
          <cell r="DZ101">
            <v>0</v>
          </cell>
          <cell r="EA101">
            <v>0</v>
          </cell>
          <cell r="EB101">
            <v>0</v>
          </cell>
          <cell r="EC101">
            <v>0</v>
          </cell>
          <cell r="ED101">
            <v>0</v>
          </cell>
          <cell r="EE101">
            <v>0</v>
          </cell>
          <cell r="EF101">
            <v>0</v>
          </cell>
          <cell r="EG101">
            <v>0</v>
          </cell>
          <cell r="EH101">
            <v>0</v>
          </cell>
          <cell r="EI101">
            <v>0</v>
          </cell>
          <cell r="EJ101">
            <v>0</v>
          </cell>
          <cell r="EK101">
            <v>0</v>
          </cell>
          <cell r="EL101">
            <v>0</v>
          </cell>
          <cell r="EM101">
            <v>0</v>
          </cell>
          <cell r="EN101">
            <v>0</v>
          </cell>
          <cell r="EO101">
            <v>0</v>
          </cell>
          <cell r="EP101">
            <v>0</v>
          </cell>
          <cell r="EQ101">
            <v>0</v>
          </cell>
          <cell r="ER101">
            <v>0</v>
          </cell>
          <cell r="ES101">
            <v>0</v>
          </cell>
          <cell r="ET101">
            <v>0</v>
          </cell>
          <cell r="EU101">
            <v>0</v>
          </cell>
          <cell r="EV101">
            <v>0</v>
          </cell>
          <cell r="EW101">
            <v>0</v>
          </cell>
          <cell r="EX101">
            <v>0</v>
          </cell>
          <cell r="EY101">
            <v>0</v>
          </cell>
          <cell r="EZ101">
            <v>0</v>
          </cell>
          <cell r="FA101">
            <v>0</v>
          </cell>
          <cell r="FB101">
            <v>0</v>
          </cell>
          <cell r="FC101">
            <v>0</v>
          </cell>
          <cell r="FD101">
            <v>0</v>
          </cell>
          <cell r="FE101">
            <v>0</v>
          </cell>
          <cell r="FF101">
            <v>0</v>
          </cell>
          <cell r="FG101">
            <v>0</v>
          </cell>
          <cell r="FH101">
            <v>0</v>
          </cell>
          <cell r="FI101">
            <v>0</v>
          </cell>
          <cell r="FJ101">
            <v>0</v>
          </cell>
          <cell r="FK101">
            <v>0</v>
          </cell>
          <cell r="FL101">
            <v>0</v>
          </cell>
          <cell r="FM101">
            <v>0</v>
          </cell>
          <cell r="FN101">
            <v>0</v>
          </cell>
          <cell r="FO101">
            <v>0</v>
          </cell>
          <cell r="FP101">
            <v>0</v>
          </cell>
          <cell r="FQ101">
            <v>0</v>
          </cell>
          <cell r="FR101">
            <v>0</v>
          </cell>
          <cell r="FS101">
            <v>0</v>
          </cell>
          <cell r="FT101">
            <v>0</v>
          </cell>
          <cell r="FU101">
            <v>0</v>
          </cell>
          <cell r="FV101">
            <v>0</v>
          </cell>
          <cell r="FW101">
            <v>0</v>
          </cell>
          <cell r="FX101">
            <v>0</v>
          </cell>
          <cell r="FY101">
            <v>0</v>
          </cell>
          <cell r="FZ101">
            <v>0</v>
          </cell>
          <cell r="GA101">
            <v>0</v>
          </cell>
          <cell r="GB101">
            <v>0</v>
          </cell>
          <cell r="GC101">
            <v>0</v>
          </cell>
          <cell r="GD101">
            <v>0</v>
          </cell>
          <cell r="GE101">
            <v>0</v>
          </cell>
          <cell r="GF101">
            <v>0</v>
          </cell>
          <cell r="GG101">
            <v>0</v>
          </cell>
          <cell r="GH101">
            <v>0</v>
          </cell>
          <cell r="GI101">
            <v>0</v>
          </cell>
          <cell r="GJ101">
            <v>0</v>
          </cell>
          <cell r="GK101">
            <v>0</v>
          </cell>
          <cell r="GL101">
            <v>0</v>
          </cell>
          <cell r="GM101">
            <v>0</v>
          </cell>
          <cell r="GN101">
            <v>0</v>
          </cell>
          <cell r="GO101">
            <v>0</v>
          </cell>
          <cell r="GP101">
            <v>0</v>
          </cell>
          <cell r="GQ101">
            <v>0</v>
          </cell>
          <cell r="GR101">
            <v>0</v>
          </cell>
          <cell r="GS101">
            <v>0</v>
          </cell>
          <cell r="GW101">
            <v>3953</v>
          </cell>
          <cell r="GX101" t="e">
            <v>#DIV/0!</v>
          </cell>
          <cell r="GY101" t="e">
            <v>#DIV/0!</v>
          </cell>
          <cell r="GZ101" t="e">
            <v>#DIV/0!</v>
          </cell>
        </row>
        <row r="102">
          <cell r="A102">
            <v>3954</v>
          </cell>
          <cell r="B102">
            <v>26</v>
          </cell>
          <cell r="C102" t="str">
            <v>EASTRANS @ PANOLA</v>
          </cell>
          <cell r="D102">
            <v>127600</v>
          </cell>
          <cell r="E102" t="str">
            <v>R</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cell r="BH102">
            <v>0</v>
          </cell>
          <cell r="BI102">
            <v>0</v>
          </cell>
          <cell r="BJ102">
            <v>0</v>
          </cell>
          <cell r="BK102">
            <v>0</v>
          </cell>
          <cell r="BL102">
            <v>0</v>
          </cell>
          <cell r="BM102">
            <v>0</v>
          </cell>
          <cell r="BN102">
            <v>0</v>
          </cell>
          <cell r="BO102">
            <v>0</v>
          </cell>
          <cell r="BP102">
            <v>0</v>
          </cell>
          <cell r="BQ102">
            <v>0</v>
          </cell>
          <cell r="BR102">
            <v>0</v>
          </cell>
          <cell r="BS102">
            <v>0</v>
          </cell>
          <cell r="BT102">
            <v>0</v>
          </cell>
          <cell r="BU102">
            <v>0</v>
          </cell>
          <cell r="BV102">
            <v>0</v>
          </cell>
          <cell r="BW102">
            <v>0</v>
          </cell>
          <cell r="BX102">
            <v>0</v>
          </cell>
          <cell r="BY102">
            <v>0</v>
          </cell>
          <cell r="BZ102">
            <v>0</v>
          </cell>
          <cell r="CA102">
            <v>0</v>
          </cell>
          <cell r="CB102">
            <v>0</v>
          </cell>
          <cell r="CC102">
            <v>0</v>
          </cell>
          <cell r="CD102">
            <v>0</v>
          </cell>
          <cell r="CE102">
            <v>0</v>
          </cell>
          <cell r="CF102">
            <v>0</v>
          </cell>
          <cell r="CG102">
            <v>0</v>
          </cell>
          <cell r="CH102">
            <v>0</v>
          </cell>
          <cell r="CI102">
            <v>0</v>
          </cell>
          <cell r="CJ102">
            <v>0</v>
          </cell>
          <cell r="CK102">
            <v>0</v>
          </cell>
          <cell r="CL102">
            <v>0</v>
          </cell>
          <cell r="CM102">
            <v>0</v>
          </cell>
          <cell r="CN102">
            <v>0</v>
          </cell>
          <cell r="CO102">
            <v>0</v>
          </cell>
          <cell r="CP102">
            <v>0</v>
          </cell>
          <cell r="CQ102">
            <v>0</v>
          </cell>
          <cell r="CR102">
            <v>0</v>
          </cell>
          <cell r="CS102">
            <v>0</v>
          </cell>
          <cell r="CT102">
            <v>0</v>
          </cell>
          <cell r="CU102">
            <v>0</v>
          </cell>
          <cell r="CV102">
            <v>0</v>
          </cell>
          <cell r="CW102">
            <v>0</v>
          </cell>
          <cell r="CX102">
            <v>0</v>
          </cell>
          <cell r="CY102">
            <v>0</v>
          </cell>
          <cell r="CZ102">
            <v>0</v>
          </cell>
          <cell r="DA102">
            <v>0</v>
          </cell>
          <cell r="DB102">
            <v>0</v>
          </cell>
          <cell r="DC102">
            <v>0</v>
          </cell>
          <cell r="DD102">
            <v>0</v>
          </cell>
          <cell r="DE102">
            <v>0</v>
          </cell>
          <cell r="DF102">
            <v>0</v>
          </cell>
          <cell r="DG102">
            <v>0</v>
          </cell>
          <cell r="DH102">
            <v>0</v>
          </cell>
          <cell r="DI102">
            <v>0</v>
          </cell>
          <cell r="DJ102">
            <v>0</v>
          </cell>
          <cell r="DK102">
            <v>0</v>
          </cell>
          <cell r="DL102">
            <v>0</v>
          </cell>
          <cell r="DM102">
            <v>0</v>
          </cell>
          <cell r="DN102">
            <v>0</v>
          </cell>
          <cell r="DO102">
            <v>0</v>
          </cell>
          <cell r="DP102">
            <v>0</v>
          </cell>
          <cell r="DQ102">
            <v>0</v>
          </cell>
          <cell r="DR102">
            <v>0</v>
          </cell>
          <cell r="DS102">
            <v>0</v>
          </cell>
          <cell r="DT102">
            <v>0</v>
          </cell>
          <cell r="DU102">
            <v>0</v>
          </cell>
          <cell r="DV102">
            <v>0</v>
          </cell>
          <cell r="DW102">
            <v>0</v>
          </cell>
          <cell r="DX102">
            <v>0</v>
          </cell>
          <cell r="DY102">
            <v>0</v>
          </cell>
          <cell r="DZ102">
            <v>0</v>
          </cell>
          <cell r="EA102">
            <v>0</v>
          </cell>
          <cell r="EB102">
            <v>0</v>
          </cell>
          <cell r="EC102">
            <v>0</v>
          </cell>
          <cell r="ED102">
            <v>0</v>
          </cell>
          <cell r="EE102">
            <v>0</v>
          </cell>
          <cell r="EF102">
            <v>0</v>
          </cell>
          <cell r="EG102">
            <v>0</v>
          </cell>
          <cell r="EH102">
            <v>0</v>
          </cell>
          <cell r="EI102">
            <v>0</v>
          </cell>
          <cell r="EJ102">
            <v>0</v>
          </cell>
          <cell r="EK102">
            <v>0</v>
          </cell>
          <cell r="EL102">
            <v>0</v>
          </cell>
          <cell r="EM102">
            <v>0</v>
          </cell>
          <cell r="EN102">
            <v>0</v>
          </cell>
          <cell r="EO102">
            <v>0</v>
          </cell>
          <cell r="EP102">
            <v>0</v>
          </cell>
          <cell r="EQ102">
            <v>0</v>
          </cell>
          <cell r="ER102">
            <v>0</v>
          </cell>
          <cell r="ES102">
            <v>0</v>
          </cell>
          <cell r="ET102">
            <v>0</v>
          </cell>
          <cell r="EU102">
            <v>0</v>
          </cell>
          <cell r="EV102">
            <v>0</v>
          </cell>
          <cell r="EW102">
            <v>0</v>
          </cell>
          <cell r="EX102">
            <v>0</v>
          </cell>
          <cell r="EY102">
            <v>0</v>
          </cell>
          <cell r="EZ102">
            <v>0</v>
          </cell>
          <cell r="FA102">
            <v>0</v>
          </cell>
          <cell r="FB102">
            <v>0</v>
          </cell>
          <cell r="FC102">
            <v>0</v>
          </cell>
          <cell r="FD102">
            <v>0</v>
          </cell>
          <cell r="FE102">
            <v>0</v>
          </cell>
          <cell r="FF102">
            <v>0</v>
          </cell>
          <cell r="FG102">
            <v>0</v>
          </cell>
          <cell r="FH102">
            <v>0</v>
          </cell>
          <cell r="FI102">
            <v>0</v>
          </cell>
          <cell r="FJ102">
            <v>0</v>
          </cell>
          <cell r="FK102">
            <v>0</v>
          </cell>
          <cell r="FL102">
            <v>0</v>
          </cell>
          <cell r="FM102">
            <v>0</v>
          </cell>
          <cell r="FN102">
            <v>0</v>
          </cell>
          <cell r="FO102">
            <v>0</v>
          </cell>
          <cell r="FP102">
            <v>0</v>
          </cell>
          <cell r="FQ102">
            <v>0</v>
          </cell>
          <cell r="FR102">
            <v>0</v>
          </cell>
          <cell r="FS102">
            <v>0</v>
          </cell>
          <cell r="FT102">
            <v>0</v>
          </cell>
          <cell r="FU102">
            <v>0</v>
          </cell>
          <cell r="FV102">
            <v>0</v>
          </cell>
          <cell r="FW102">
            <v>0</v>
          </cell>
          <cell r="FX102">
            <v>0</v>
          </cell>
          <cell r="FY102">
            <v>0</v>
          </cell>
          <cell r="FZ102">
            <v>0</v>
          </cell>
          <cell r="GA102">
            <v>0</v>
          </cell>
          <cell r="GB102">
            <v>0</v>
          </cell>
          <cell r="GC102">
            <v>0</v>
          </cell>
          <cell r="GD102">
            <v>0</v>
          </cell>
          <cell r="GE102">
            <v>0</v>
          </cell>
          <cell r="GF102">
            <v>0</v>
          </cell>
          <cell r="GG102">
            <v>0</v>
          </cell>
          <cell r="GH102">
            <v>0</v>
          </cell>
          <cell r="GI102">
            <v>0</v>
          </cell>
          <cell r="GJ102">
            <v>0</v>
          </cell>
          <cell r="GK102">
            <v>0</v>
          </cell>
          <cell r="GL102">
            <v>0</v>
          </cell>
          <cell r="GM102">
            <v>0</v>
          </cell>
          <cell r="GN102">
            <v>0</v>
          </cell>
          <cell r="GO102">
            <v>0</v>
          </cell>
          <cell r="GP102">
            <v>0</v>
          </cell>
          <cell r="GQ102">
            <v>0</v>
          </cell>
          <cell r="GR102">
            <v>0</v>
          </cell>
          <cell r="GS102">
            <v>0</v>
          </cell>
          <cell r="GW102">
            <v>3954</v>
          </cell>
          <cell r="GX102" t="e">
            <v>#DIV/0!</v>
          </cell>
          <cell r="GY102" t="e">
            <v>#DIV/0!</v>
          </cell>
          <cell r="GZ102" t="e">
            <v>#DIV/0!</v>
          </cell>
        </row>
        <row r="103">
          <cell r="A103">
            <v>3988</v>
          </cell>
          <cell r="B103">
            <v>27</v>
          </cell>
          <cell r="C103" t="str">
            <v>NOARK @ LAWRENCE</v>
          </cell>
          <cell r="D103">
            <v>91958</v>
          </cell>
          <cell r="E103" t="str">
            <v>R</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0</v>
          </cell>
          <cell r="AT103">
            <v>0</v>
          </cell>
          <cell r="AU103">
            <v>0</v>
          </cell>
          <cell r="AV103">
            <v>0</v>
          </cell>
          <cell r="AW103">
            <v>0</v>
          </cell>
          <cell r="AX103">
            <v>0</v>
          </cell>
          <cell r="AY103">
            <v>0</v>
          </cell>
          <cell r="AZ103">
            <v>0</v>
          </cell>
          <cell r="BA103">
            <v>0</v>
          </cell>
          <cell r="BB103">
            <v>0</v>
          </cell>
          <cell r="BC103">
            <v>0</v>
          </cell>
          <cell r="BD103">
            <v>0</v>
          </cell>
          <cell r="BE103">
            <v>0</v>
          </cell>
          <cell r="BF103">
            <v>0</v>
          </cell>
          <cell r="BG103">
            <v>0</v>
          </cell>
          <cell r="BH103">
            <v>0</v>
          </cell>
          <cell r="BI103">
            <v>0</v>
          </cell>
          <cell r="BJ103">
            <v>0</v>
          </cell>
          <cell r="BK103">
            <v>0</v>
          </cell>
          <cell r="BL103">
            <v>0</v>
          </cell>
          <cell r="BM103">
            <v>0</v>
          </cell>
          <cell r="BN103">
            <v>0</v>
          </cell>
          <cell r="BO103">
            <v>0</v>
          </cell>
          <cell r="BP103">
            <v>0</v>
          </cell>
          <cell r="BQ103">
            <v>0</v>
          </cell>
          <cell r="BR103">
            <v>0</v>
          </cell>
          <cell r="BS103">
            <v>0</v>
          </cell>
          <cell r="BT103">
            <v>0</v>
          </cell>
          <cell r="BU103">
            <v>0</v>
          </cell>
          <cell r="BV103">
            <v>0</v>
          </cell>
          <cell r="BW103">
            <v>0</v>
          </cell>
          <cell r="BX103">
            <v>0</v>
          </cell>
          <cell r="BY103">
            <v>0</v>
          </cell>
          <cell r="BZ103">
            <v>0</v>
          </cell>
          <cell r="CA103">
            <v>0</v>
          </cell>
          <cell r="CB103">
            <v>0</v>
          </cell>
          <cell r="CC103">
            <v>0</v>
          </cell>
          <cell r="CD103">
            <v>0</v>
          </cell>
          <cell r="CE103">
            <v>0</v>
          </cell>
          <cell r="CF103">
            <v>0</v>
          </cell>
          <cell r="CG103">
            <v>0</v>
          </cell>
          <cell r="CH103">
            <v>0</v>
          </cell>
          <cell r="CI103">
            <v>0</v>
          </cell>
          <cell r="CJ103">
            <v>0</v>
          </cell>
          <cell r="CK103">
            <v>0</v>
          </cell>
          <cell r="CL103">
            <v>0</v>
          </cell>
          <cell r="CM103">
            <v>0</v>
          </cell>
          <cell r="CN103">
            <v>0</v>
          </cell>
          <cell r="CO103">
            <v>0</v>
          </cell>
          <cell r="CP103">
            <v>0</v>
          </cell>
          <cell r="CQ103">
            <v>0</v>
          </cell>
          <cell r="CR103">
            <v>0</v>
          </cell>
          <cell r="CS103">
            <v>0</v>
          </cell>
          <cell r="CT103">
            <v>0</v>
          </cell>
          <cell r="CU103">
            <v>0</v>
          </cell>
          <cell r="CV103">
            <v>0</v>
          </cell>
          <cell r="CW103">
            <v>0</v>
          </cell>
          <cell r="CX103">
            <v>0</v>
          </cell>
          <cell r="CY103">
            <v>0</v>
          </cell>
          <cell r="CZ103">
            <v>0</v>
          </cell>
          <cell r="DA103">
            <v>0</v>
          </cell>
          <cell r="DB103">
            <v>0</v>
          </cell>
          <cell r="DC103">
            <v>0</v>
          </cell>
          <cell r="DD103">
            <v>0</v>
          </cell>
          <cell r="DE103">
            <v>0</v>
          </cell>
          <cell r="DF103">
            <v>0</v>
          </cell>
          <cell r="DG103">
            <v>0</v>
          </cell>
          <cell r="DH103">
            <v>0</v>
          </cell>
          <cell r="DI103">
            <v>0</v>
          </cell>
          <cell r="DJ103">
            <v>0</v>
          </cell>
          <cell r="DK103">
            <v>0</v>
          </cell>
          <cell r="DL103">
            <v>0</v>
          </cell>
          <cell r="DM103">
            <v>0</v>
          </cell>
          <cell r="DN103">
            <v>0</v>
          </cell>
          <cell r="DO103">
            <v>0</v>
          </cell>
          <cell r="DP103">
            <v>0</v>
          </cell>
          <cell r="DQ103">
            <v>0</v>
          </cell>
          <cell r="DR103">
            <v>0</v>
          </cell>
          <cell r="DS103">
            <v>0</v>
          </cell>
          <cell r="DT103">
            <v>0</v>
          </cell>
          <cell r="DU103">
            <v>0</v>
          </cell>
          <cell r="DV103">
            <v>0</v>
          </cell>
          <cell r="DW103">
            <v>0</v>
          </cell>
          <cell r="DX103">
            <v>0</v>
          </cell>
          <cell r="DY103">
            <v>0</v>
          </cell>
          <cell r="DZ103">
            <v>0</v>
          </cell>
          <cell r="EA103">
            <v>0</v>
          </cell>
          <cell r="EB103">
            <v>0</v>
          </cell>
          <cell r="EC103">
            <v>0</v>
          </cell>
          <cell r="ED103">
            <v>0</v>
          </cell>
          <cell r="EE103">
            <v>0</v>
          </cell>
          <cell r="EF103">
            <v>0</v>
          </cell>
          <cell r="EG103">
            <v>0</v>
          </cell>
          <cell r="EH103">
            <v>0</v>
          </cell>
          <cell r="EI103">
            <v>0</v>
          </cell>
          <cell r="EJ103">
            <v>0</v>
          </cell>
          <cell r="EK103">
            <v>0</v>
          </cell>
          <cell r="EL103">
            <v>0</v>
          </cell>
          <cell r="EM103">
            <v>0</v>
          </cell>
          <cell r="EN103">
            <v>0</v>
          </cell>
          <cell r="EO103">
            <v>0</v>
          </cell>
          <cell r="EP103">
            <v>0</v>
          </cell>
          <cell r="EQ103">
            <v>0</v>
          </cell>
          <cell r="ER103">
            <v>0</v>
          </cell>
          <cell r="ES103">
            <v>0</v>
          </cell>
          <cell r="ET103">
            <v>0</v>
          </cell>
          <cell r="EU103">
            <v>0</v>
          </cell>
          <cell r="EV103">
            <v>0</v>
          </cell>
          <cell r="EW103">
            <v>0</v>
          </cell>
          <cell r="EX103">
            <v>0</v>
          </cell>
          <cell r="EY103">
            <v>0</v>
          </cell>
          <cell r="EZ103">
            <v>0</v>
          </cell>
          <cell r="FA103">
            <v>0</v>
          </cell>
          <cell r="FB103">
            <v>0</v>
          </cell>
          <cell r="FC103">
            <v>0</v>
          </cell>
          <cell r="FD103">
            <v>0</v>
          </cell>
          <cell r="FE103">
            <v>0</v>
          </cell>
          <cell r="FF103">
            <v>0</v>
          </cell>
          <cell r="FG103">
            <v>0</v>
          </cell>
          <cell r="FH103">
            <v>0</v>
          </cell>
          <cell r="FI103">
            <v>0</v>
          </cell>
          <cell r="FJ103">
            <v>0</v>
          </cell>
          <cell r="FK103">
            <v>0</v>
          </cell>
          <cell r="FL103">
            <v>0</v>
          </cell>
          <cell r="FM103">
            <v>0</v>
          </cell>
          <cell r="FN103">
            <v>0</v>
          </cell>
          <cell r="FO103">
            <v>0</v>
          </cell>
          <cell r="FP103">
            <v>0</v>
          </cell>
          <cell r="FQ103">
            <v>0</v>
          </cell>
          <cell r="FR103">
            <v>0</v>
          </cell>
          <cell r="FS103">
            <v>0</v>
          </cell>
          <cell r="FT103">
            <v>0</v>
          </cell>
          <cell r="FU103">
            <v>0</v>
          </cell>
          <cell r="FV103">
            <v>0</v>
          </cell>
          <cell r="FW103">
            <v>0</v>
          </cell>
          <cell r="FX103">
            <v>0</v>
          </cell>
          <cell r="FY103">
            <v>0</v>
          </cell>
          <cell r="FZ103">
            <v>0</v>
          </cell>
          <cell r="GA103">
            <v>0</v>
          </cell>
          <cell r="GB103">
            <v>0</v>
          </cell>
          <cell r="GC103">
            <v>0</v>
          </cell>
          <cell r="GD103">
            <v>0</v>
          </cell>
          <cell r="GE103">
            <v>0</v>
          </cell>
          <cell r="GF103">
            <v>0</v>
          </cell>
          <cell r="GG103">
            <v>0</v>
          </cell>
          <cell r="GH103">
            <v>0</v>
          </cell>
          <cell r="GI103">
            <v>0</v>
          </cell>
          <cell r="GJ103">
            <v>0</v>
          </cell>
          <cell r="GK103">
            <v>0</v>
          </cell>
          <cell r="GL103">
            <v>0</v>
          </cell>
          <cell r="GM103">
            <v>0</v>
          </cell>
          <cell r="GN103">
            <v>0</v>
          </cell>
          <cell r="GO103">
            <v>0</v>
          </cell>
          <cell r="GP103">
            <v>0</v>
          </cell>
          <cell r="GQ103">
            <v>0</v>
          </cell>
          <cell r="GR103">
            <v>0</v>
          </cell>
          <cell r="GS103">
            <v>0</v>
          </cell>
          <cell r="GW103">
            <v>3988</v>
          </cell>
          <cell r="GX103" t="e">
            <v>#DIV/0!</v>
          </cell>
          <cell r="GY103" t="e">
            <v>#DIV/0!</v>
          </cell>
          <cell r="GZ103" t="e">
            <v>#DIV/0!</v>
          </cell>
        </row>
        <row r="104">
          <cell r="A104">
            <v>4402</v>
          </cell>
          <cell r="B104">
            <v>31</v>
          </cell>
          <cell r="C104" t="str">
            <v>REYNOLDS @ COOK</v>
          </cell>
          <cell r="D104">
            <v>27800</v>
          </cell>
          <cell r="E104" t="str">
            <v>D</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cell r="BE104">
            <v>0</v>
          </cell>
          <cell r="BF104">
            <v>0</v>
          </cell>
          <cell r="BG104">
            <v>0</v>
          </cell>
          <cell r="BH104">
            <v>0</v>
          </cell>
          <cell r="BI104">
            <v>0</v>
          </cell>
          <cell r="BJ104">
            <v>0</v>
          </cell>
          <cell r="BK104">
            <v>0</v>
          </cell>
          <cell r="BL104">
            <v>0</v>
          </cell>
          <cell r="BM104">
            <v>0</v>
          </cell>
          <cell r="BN104">
            <v>0</v>
          </cell>
          <cell r="BO104">
            <v>0</v>
          </cell>
          <cell r="BP104">
            <v>0</v>
          </cell>
          <cell r="BQ104">
            <v>0</v>
          </cell>
          <cell r="BR104">
            <v>0</v>
          </cell>
          <cell r="BS104">
            <v>0</v>
          </cell>
          <cell r="BT104">
            <v>0</v>
          </cell>
          <cell r="BU104">
            <v>0</v>
          </cell>
          <cell r="BV104">
            <v>0</v>
          </cell>
          <cell r="BW104">
            <v>0</v>
          </cell>
          <cell r="BX104">
            <v>0</v>
          </cell>
          <cell r="BY104">
            <v>0</v>
          </cell>
          <cell r="BZ104">
            <v>0</v>
          </cell>
          <cell r="CA104">
            <v>0</v>
          </cell>
          <cell r="CB104">
            <v>0</v>
          </cell>
          <cell r="CC104">
            <v>0</v>
          </cell>
          <cell r="CD104">
            <v>0</v>
          </cell>
          <cell r="CE104">
            <v>0</v>
          </cell>
          <cell r="CF104">
            <v>0</v>
          </cell>
          <cell r="CG104">
            <v>0</v>
          </cell>
          <cell r="CH104">
            <v>0</v>
          </cell>
          <cell r="CI104">
            <v>0</v>
          </cell>
          <cell r="CJ104">
            <v>0</v>
          </cell>
          <cell r="CK104">
            <v>0</v>
          </cell>
          <cell r="CL104">
            <v>0</v>
          </cell>
          <cell r="CM104">
            <v>0</v>
          </cell>
          <cell r="CN104">
            <v>0</v>
          </cell>
          <cell r="CO104">
            <v>0</v>
          </cell>
          <cell r="CP104">
            <v>0</v>
          </cell>
          <cell r="CQ104">
            <v>0</v>
          </cell>
          <cell r="CR104">
            <v>0</v>
          </cell>
          <cell r="CS104">
            <v>0</v>
          </cell>
          <cell r="CT104">
            <v>0</v>
          </cell>
          <cell r="CU104">
            <v>0</v>
          </cell>
          <cell r="CV104">
            <v>0</v>
          </cell>
          <cell r="CW104">
            <v>0</v>
          </cell>
          <cell r="CX104">
            <v>0</v>
          </cell>
          <cell r="CY104">
            <v>0</v>
          </cell>
          <cell r="CZ104">
            <v>0</v>
          </cell>
          <cell r="DA104">
            <v>0</v>
          </cell>
          <cell r="DB104">
            <v>0</v>
          </cell>
          <cell r="DC104">
            <v>0</v>
          </cell>
          <cell r="DD104">
            <v>0</v>
          </cell>
          <cell r="DE104">
            <v>0</v>
          </cell>
          <cell r="DF104">
            <v>0</v>
          </cell>
          <cell r="DG104">
            <v>0</v>
          </cell>
          <cell r="DH104">
            <v>0</v>
          </cell>
          <cell r="DI104">
            <v>0</v>
          </cell>
          <cell r="DJ104">
            <v>0</v>
          </cell>
          <cell r="DK104">
            <v>0</v>
          </cell>
          <cell r="DL104">
            <v>0</v>
          </cell>
          <cell r="DM104">
            <v>0</v>
          </cell>
          <cell r="DN104">
            <v>0</v>
          </cell>
          <cell r="DO104">
            <v>0</v>
          </cell>
          <cell r="DP104">
            <v>0</v>
          </cell>
          <cell r="DQ104">
            <v>0</v>
          </cell>
          <cell r="DR104">
            <v>0</v>
          </cell>
          <cell r="DS104">
            <v>0</v>
          </cell>
          <cell r="DT104">
            <v>0</v>
          </cell>
          <cell r="DU104">
            <v>0</v>
          </cell>
          <cell r="DV104">
            <v>0</v>
          </cell>
          <cell r="DW104">
            <v>0</v>
          </cell>
          <cell r="DX104">
            <v>0</v>
          </cell>
          <cell r="DY104">
            <v>0</v>
          </cell>
          <cell r="DZ104">
            <v>0</v>
          </cell>
          <cell r="EA104">
            <v>0</v>
          </cell>
          <cell r="EB104">
            <v>0</v>
          </cell>
          <cell r="EC104">
            <v>0</v>
          </cell>
          <cell r="ED104">
            <v>0</v>
          </cell>
          <cell r="EE104">
            <v>0</v>
          </cell>
          <cell r="EF104">
            <v>0</v>
          </cell>
          <cell r="EG104">
            <v>0</v>
          </cell>
          <cell r="EH104">
            <v>0</v>
          </cell>
          <cell r="EI104">
            <v>0</v>
          </cell>
          <cell r="EJ104">
            <v>0</v>
          </cell>
          <cell r="EK104">
            <v>0</v>
          </cell>
          <cell r="EL104">
            <v>0</v>
          </cell>
          <cell r="EM104">
            <v>0</v>
          </cell>
          <cell r="EN104">
            <v>0</v>
          </cell>
          <cell r="EO104">
            <v>0</v>
          </cell>
          <cell r="EP104">
            <v>0</v>
          </cell>
          <cell r="EQ104">
            <v>0</v>
          </cell>
          <cell r="ER104">
            <v>0</v>
          </cell>
          <cell r="ES104">
            <v>0</v>
          </cell>
          <cell r="ET104">
            <v>0</v>
          </cell>
          <cell r="EU104">
            <v>0</v>
          </cell>
          <cell r="EV104">
            <v>0</v>
          </cell>
          <cell r="EW104">
            <v>0</v>
          </cell>
          <cell r="EX104">
            <v>0</v>
          </cell>
          <cell r="EY104">
            <v>0</v>
          </cell>
          <cell r="EZ104">
            <v>0</v>
          </cell>
          <cell r="FA104">
            <v>0</v>
          </cell>
          <cell r="FB104">
            <v>0</v>
          </cell>
          <cell r="FC104">
            <v>0</v>
          </cell>
          <cell r="FD104">
            <v>0</v>
          </cell>
          <cell r="FE104">
            <v>0</v>
          </cell>
          <cell r="FF104">
            <v>0</v>
          </cell>
          <cell r="FG104">
            <v>0</v>
          </cell>
          <cell r="FH104">
            <v>0</v>
          </cell>
          <cell r="FI104">
            <v>0</v>
          </cell>
          <cell r="FJ104">
            <v>0</v>
          </cell>
          <cell r="FK104">
            <v>0</v>
          </cell>
          <cell r="FL104">
            <v>0</v>
          </cell>
          <cell r="FM104">
            <v>0</v>
          </cell>
          <cell r="FN104">
            <v>0</v>
          </cell>
          <cell r="FO104">
            <v>0</v>
          </cell>
          <cell r="FP104">
            <v>0</v>
          </cell>
          <cell r="FQ104">
            <v>0</v>
          </cell>
          <cell r="FR104">
            <v>0</v>
          </cell>
          <cell r="FS104">
            <v>0</v>
          </cell>
          <cell r="FT104">
            <v>0</v>
          </cell>
          <cell r="FU104">
            <v>0</v>
          </cell>
          <cell r="FV104">
            <v>0</v>
          </cell>
          <cell r="FW104">
            <v>0</v>
          </cell>
          <cell r="FX104">
            <v>0</v>
          </cell>
          <cell r="FY104">
            <v>0</v>
          </cell>
          <cell r="FZ104">
            <v>0</v>
          </cell>
          <cell r="GA104">
            <v>0</v>
          </cell>
          <cell r="GB104">
            <v>0</v>
          </cell>
          <cell r="GC104">
            <v>0</v>
          </cell>
          <cell r="GD104">
            <v>0</v>
          </cell>
          <cell r="GE104">
            <v>0</v>
          </cell>
          <cell r="GF104">
            <v>0</v>
          </cell>
          <cell r="GG104">
            <v>0</v>
          </cell>
          <cell r="GH104">
            <v>0</v>
          </cell>
          <cell r="GI104">
            <v>0</v>
          </cell>
          <cell r="GJ104">
            <v>0</v>
          </cell>
          <cell r="GK104">
            <v>0</v>
          </cell>
          <cell r="GL104">
            <v>0</v>
          </cell>
          <cell r="GM104">
            <v>0</v>
          </cell>
          <cell r="GN104">
            <v>0</v>
          </cell>
          <cell r="GO104">
            <v>0</v>
          </cell>
          <cell r="GP104">
            <v>0</v>
          </cell>
          <cell r="GQ104">
            <v>0</v>
          </cell>
          <cell r="GR104">
            <v>0</v>
          </cell>
          <cell r="GS104">
            <v>0</v>
          </cell>
          <cell r="GW104">
            <v>4402</v>
          </cell>
          <cell r="GX104" t="e">
            <v>#DIV/0!</v>
          </cell>
          <cell r="GY104" t="e">
            <v>#DIV/0!</v>
          </cell>
          <cell r="GZ104" t="e">
            <v>#DIV/0!</v>
          </cell>
        </row>
        <row r="105">
          <cell r="A105">
            <v>4569</v>
          </cell>
          <cell r="B105">
            <v>16</v>
          </cell>
          <cell r="C105" t="str">
            <v>CONTNENT @ PITTSBURG</v>
          </cell>
          <cell r="D105">
            <v>134735</v>
          </cell>
          <cell r="E105" t="str">
            <v>R</v>
          </cell>
          <cell r="F105">
            <v>5192</v>
          </cell>
          <cell r="G105">
            <v>5192</v>
          </cell>
          <cell r="H105">
            <v>5192</v>
          </cell>
          <cell r="I105">
            <v>5192</v>
          </cell>
          <cell r="J105">
            <v>5192</v>
          </cell>
          <cell r="K105">
            <v>5192</v>
          </cell>
          <cell r="L105">
            <v>5192</v>
          </cell>
          <cell r="M105">
            <v>5192</v>
          </cell>
          <cell r="N105">
            <v>5192</v>
          </cell>
          <cell r="O105">
            <v>5192</v>
          </cell>
          <cell r="P105">
            <v>5192</v>
          </cell>
          <cell r="Q105">
            <v>5192</v>
          </cell>
          <cell r="R105">
            <v>5192</v>
          </cell>
          <cell r="S105">
            <v>5192</v>
          </cell>
          <cell r="T105">
            <v>6179</v>
          </cell>
          <cell r="U105">
            <v>6179</v>
          </cell>
          <cell r="V105">
            <v>6179</v>
          </cell>
          <cell r="W105">
            <v>6179</v>
          </cell>
          <cell r="X105">
            <v>6179</v>
          </cell>
          <cell r="Y105">
            <v>6179</v>
          </cell>
          <cell r="Z105">
            <v>6179</v>
          </cell>
          <cell r="AA105">
            <v>6179</v>
          </cell>
          <cell r="AB105">
            <v>6179</v>
          </cell>
          <cell r="AC105">
            <v>6179</v>
          </cell>
          <cell r="AD105">
            <v>6179</v>
          </cell>
          <cell r="AE105">
            <v>6179</v>
          </cell>
          <cell r="AF105">
            <v>6179</v>
          </cell>
          <cell r="AG105">
            <v>6179</v>
          </cell>
          <cell r="AH105">
            <v>6179</v>
          </cell>
          <cell r="AI105">
            <v>6179</v>
          </cell>
          <cell r="AJ105">
            <v>6179</v>
          </cell>
          <cell r="AK105">
            <v>6179</v>
          </cell>
          <cell r="AL105">
            <v>6179</v>
          </cell>
          <cell r="AM105">
            <v>6179</v>
          </cell>
          <cell r="AN105">
            <v>6179</v>
          </cell>
          <cell r="AO105">
            <v>6179</v>
          </cell>
          <cell r="AP105">
            <v>6179</v>
          </cell>
          <cell r="AQ105">
            <v>7179</v>
          </cell>
          <cell r="AR105">
            <v>7179</v>
          </cell>
          <cell r="AS105">
            <v>7179</v>
          </cell>
          <cell r="AT105">
            <v>7179</v>
          </cell>
          <cell r="AU105">
            <v>7179</v>
          </cell>
          <cell r="AV105">
            <v>7179</v>
          </cell>
          <cell r="AW105">
            <v>7179</v>
          </cell>
          <cell r="AX105">
            <v>0</v>
          </cell>
          <cell r="AY105">
            <v>5667</v>
          </cell>
          <cell r="AZ105">
            <v>5667</v>
          </cell>
          <cell r="BA105">
            <v>5667</v>
          </cell>
          <cell r="BB105">
            <v>5667</v>
          </cell>
          <cell r="BC105">
            <v>5667</v>
          </cell>
          <cell r="BD105">
            <v>5667</v>
          </cell>
          <cell r="BE105">
            <v>5667</v>
          </cell>
          <cell r="BF105">
            <v>5667</v>
          </cell>
          <cell r="BG105">
            <v>5667</v>
          </cell>
          <cell r="BH105">
            <v>5667</v>
          </cell>
          <cell r="BI105">
            <v>5667</v>
          </cell>
          <cell r="BJ105">
            <v>8589</v>
          </cell>
          <cell r="BK105">
            <v>8589</v>
          </cell>
          <cell r="BL105">
            <v>6335</v>
          </cell>
          <cell r="BM105">
            <v>7000</v>
          </cell>
          <cell r="BN105">
            <v>7000</v>
          </cell>
          <cell r="BO105">
            <v>7000</v>
          </cell>
          <cell r="BP105">
            <v>7000</v>
          </cell>
          <cell r="BQ105">
            <v>7000</v>
          </cell>
          <cell r="BR105">
            <v>7000</v>
          </cell>
          <cell r="BS105">
            <v>7000</v>
          </cell>
          <cell r="BT105">
            <v>7000</v>
          </cell>
          <cell r="BU105">
            <v>7000</v>
          </cell>
          <cell r="BV105">
            <v>7000</v>
          </cell>
          <cell r="BW105">
            <v>8589</v>
          </cell>
          <cell r="BX105">
            <v>8589</v>
          </cell>
          <cell r="BY105">
            <v>8589</v>
          </cell>
          <cell r="BZ105">
            <v>5500</v>
          </cell>
          <cell r="CA105">
            <v>7000</v>
          </cell>
          <cell r="CB105">
            <v>7000</v>
          </cell>
          <cell r="CC105">
            <v>0</v>
          </cell>
          <cell r="CD105">
            <v>2709</v>
          </cell>
          <cell r="CE105">
            <v>2709</v>
          </cell>
          <cell r="CF105">
            <v>0</v>
          </cell>
          <cell r="CG105">
            <v>0</v>
          </cell>
          <cell r="CH105">
            <v>0</v>
          </cell>
          <cell r="CI105">
            <v>0</v>
          </cell>
          <cell r="CJ105">
            <v>0</v>
          </cell>
          <cell r="CK105">
            <v>0</v>
          </cell>
          <cell r="CL105">
            <v>0</v>
          </cell>
          <cell r="CM105">
            <v>0</v>
          </cell>
          <cell r="CN105">
            <v>0</v>
          </cell>
          <cell r="CO105">
            <v>0</v>
          </cell>
          <cell r="CP105">
            <v>0</v>
          </cell>
          <cell r="CQ105">
            <v>0</v>
          </cell>
          <cell r="CR105">
            <v>0</v>
          </cell>
          <cell r="CS105">
            <v>0</v>
          </cell>
          <cell r="CT105">
            <v>0</v>
          </cell>
          <cell r="CU105">
            <v>0</v>
          </cell>
          <cell r="CV105">
            <v>0</v>
          </cell>
          <cell r="CW105">
            <v>0</v>
          </cell>
          <cell r="CX105">
            <v>0</v>
          </cell>
          <cell r="CY105">
            <v>0</v>
          </cell>
          <cell r="CZ105">
            <v>0</v>
          </cell>
          <cell r="DA105">
            <v>0</v>
          </cell>
          <cell r="DB105">
            <v>0</v>
          </cell>
          <cell r="DC105">
            <v>0</v>
          </cell>
          <cell r="DD105">
            <v>0</v>
          </cell>
          <cell r="DE105">
            <v>0</v>
          </cell>
          <cell r="DF105">
            <v>0</v>
          </cell>
          <cell r="DG105">
            <v>0</v>
          </cell>
          <cell r="DH105">
            <v>0</v>
          </cell>
          <cell r="DI105">
            <v>0</v>
          </cell>
          <cell r="DJ105">
            <v>0</v>
          </cell>
          <cell r="DK105">
            <v>0</v>
          </cell>
          <cell r="DL105">
            <v>0</v>
          </cell>
          <cell r="DM105">
            <v>0</v>
          </cell>
          <cell r="DN105">
            <v>0</v>
          </cell>
          <cell r="DO105">
            <v>0</v>
          </cell>
          <cell r="DP105">
            <v>0</v>
          </cell>
          <cell r="DQ105">
            <v>0</v>
          </cell>
          <cell r="DR105">
            <v>0</v>
          </cell>
          <cell r="DS105">
            <v>0</v>
          </cell>
          <cell r="DT105">
            <v>0</v>
          </cell>
          <cell r="DU105">
            <v>0</v>
          </cell>
          <cell r="DV105">
            <v>0</v>
          </cell>
          <cell r="DW105">
            <v>0</v>
          </cell>
          <cell r="DX105">
            <v>0</v>
          </cell>
          <cell r="DY105">
            <v>0</v>
          </cell>
          <cell r="DZ105">
            <v>0</v>
          </cell>
          <cell r="EA105">
            <v>0</v>
          </cell>
          <cell r="EB105">
            <v>0</v>
          </cell>
          <cell r="EC105">
            <v>0</v>
          </cell>
          <cell r="ED105">
            <v>0</v>
          </cell>
          <cell r="EE105">
            <v>0</v>
          </cell>
          <cell r="EF105">
            <v>0</v>
          </cell>
          <cell r="EG105">
            <v>0</v>
          </cell>
          <cell r="EH105">
            <v>0</v>
          </cell>
          <cell r="EI105">
            <v>0</v>
          </cell>
          <cell r="EJ105">
            <v>0</v>
          </cell>
          <cell r="EK105">
            <v>0</v>
          </cell>
          <cell r="EL105">
            <v>0</v>
          </cell>
          <cell r="EM105">
            <v>0</v>
          </cell>
          <cell r="EN105">
            <v>0</v>
          </cell>
          <cell r="EO105">
            <v>0</v>
          </cell>
          <cell r="EP105">
            <v>0</v>
          </cell>
          <cell r="EQ105">
            <v>0</v>
          </cell>
          <cell r="ER105">
            <v>0</v>
          </cell>
          <cell r="ES105">
            <v>0</v>
          </cell>
          <cell r="ET105">
            <v>0</v>
          </cell>
          <cell r="EU105">
            <v>0</v>
          </cell>
          <cell r="EV105">
            <v>0</v>
          </cell>
          <cell r="EW105">
            <v>0</v>
          </cell>
          <cell r="EX105">
            <v>0</v>
          </cell>
          <cell r="EY105">
            <v>0</v>
          </cell>
          <cell r="EZ105">
            <v>0</v>
          </cell>
          <cell r="FA105">
            <v>0</v>
          </cell>
          <cell r="FB105">
            <v>0</v>
          </cell>
          <cell r="FC105">
            <v>0</v>
          </cell>
          <cell r="FD105">
            <v>0</v>
          </cell>
          <cell r="FE105">
            <v>0</v>
          </cell>
          <cell r="FF105">
            <v>0</v>
          </cell>
          <cell r="FG105">
            <v>0</v>
          </cell>
          <cell r="FH105">
            <v>0</v>
          </cell>
          <cell r="FI105">
            <v>0</v>
          </cell>
          <cell r="FJ105">
            <v>0</v>
          </cell>
          <cell r="FK105">
            <v>0</v>
          </cell>
          <cell r="FL105">
            <v>0</v>
          </cell>
          <cell r="FM105">
            <v>0</v>
          </cell>
          <cell r="FN105">
            <v>0</v>
          </cell>
          <cell r="FO105">
            <v>0</v>
          </cell>
          <cell r="FP105">
            <v>0</v>
          </cell>
          <cell r="FQ105">
            <v>0</v>
          </cell>
          <cell r="FR105">
            <v>0</v>
          </cell>
          <cell r="FS105">
            <v>0</v>
          </cell>
          <cell r="FT105">
            <v>0</v>
          </cell>
          <cell r="FU105">
            <v>0</v>
          </cell>
          <cell r="FV105">
            <v>0</v>
          </cell>
          <cell r="FW105">
            <v>0</v>
          </cell>
          <cell r="FX105">
            <v>0</v>
          </cell>
          <cell r="FY105">
            <v>0</v>
          </cell>
          <cell r="FZ105">
            <v>0</v>
          </cell>
          <cell r="GA105">
            <v>0</v>
          </cell>
          <cell r="GB105">
            <v>0</v>
          </cell>
          <cell r="GC105">
            <v>0</v>
          </cell>
          <cell r="GD105">
            <v>0</v>
          </cell>
          <cell r="GE105">
            <v>0</v>
          </cell>
          <cell r="GF105">
            <v>0</v>
          </cell>
          <cell r="GG105">
            <v>0</v>
          </cell>
          <cell r="GH105">
            <v>0</v>
          </cell>
          <cell r="GI105">
            <v>0</v>
          </cell>
          <cell r="GJ105">
            <v>0</v>
          </cell>
          <cell r="GK105">
            <v>0</v>
          </cell>
          <cell r="GL105">
            <v>0</v>
          </cell>
          <cell r="GM105">
            <v>0</v>
          </cell>
          <cell r="GN105">
            <v>0</v>
          </cell>
          <cell r="GO105">
            <v>0</v>
          </cell>
          <cell r="GP105">
            <v>0</v>
          </cell>
          <cell r="GQ105">
            <v>0</v>
          </cell>
          <cell r="GR105">
            <v>0</v>
          </cell>
          <cell r="GS105">
            <v>0</v>
          </cell>
          <cell r="GW105">
            <v>4569</v>
          </cell>
          <cell r="GX105" t="e">
            <v>#DIV/0!</v>
          </cell>
          <cell r="GY105" t="e">
            <v>#DIV/0!</v>
          </cell>
          <cell r="GZ105" t="e">
            <v>#DIV/0!</v>
          </cell>
        </row>
        <row r="106">
          <cell r="A106">
            <v>4818</v>
          </cell>
          <cell r="B106">
            <v>8</v>
          </cell>
          <cell r="C106" t="str">
            <v>WILDORAD @ RANDALL</v>
          </cell>
          <cell r="D106">
            <v>3580</v>
          </cell>
          <cell r="E106" t="str">
            <v>D</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0</v>
          </cell>
          <cell r="AV106">
            <v>0</v>
          </cell>
          <cell r="AW106">
            <v>0</v>
          </cell>
          <cell r="AX106">
            <v>0</v>
          </cell>
          <cell r="AY106">
            <v>0</v>
          </cell>
          <cell r="AZ106">
            <v>0</v>
          </cell>
          <cell r="BA106">
            <v>0</v>
          </cell>
          <cell r="BB106">
            <v>0</v>
          </cell>
          <cell r="BC106">
            <v>0</v>
          </cell>
          <cell r="BD106">
            <v>0</v>
          </cell>
          <cell r="BE106">
            <v>0</v>
          </cell>
          <cell r="BF106">
            <v>0</v>
          </cell>
          <cell r="BG106">
            <v>0</v>
          </cell>
          <cell r="BH106">
            <v>0</v>
          </cell>
          <cell r="BI106">
            <v>0</v>
          </cell>
          <cell r="BJ106">
            <v>0</v>
          </cell>
          <cell r="BK106">
            <v>0</v>
          </cell>
          <cell r="BL106">
            <v>0</v>
          </cell>
          <cell r="BM106">
            <v>0</v>
          </cell>
          <cell r="BN106">
            <v>0</v>
          </cell>
          <cell r="BO106">
            <v>0</v>
          </cell>
          <cell r="BP106">
            <v>0</v>
          </cell>
          <cell r="BQ106">
            <v>0</v>
          </cell>
          <cell r="BR106">
            <v>0</v>
          </cell>
          <cell r="BS106">
            <v>0</v>
          </cell>
          <cell r="BT106">
            <v>0</v>
          </cell>
          <cell r="BU106">
            <v>0</v>
          </cell>
          <cell r="BV106">
            <v>0</v>
          </cell>
          <cell r="BW106">
            <v>0</v>
          </cell>
          <cell r="BX106">
            <v>0</v>
          </cell>
          <cell r="BY106">
            <v>0</v>
          </cell>
          <cell r="BZ106">
            <v>0</v>
          </cell>
          <cell r="CA106">
            <v>0</v>
          </cell>
          <cell r="CB106">
            <v>0</v>
          </cell>
          <cell r="CC106">
            <v>0</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0</v>
          </cell>
          <cell r="CR106">
            <v>0</v>
          </cell>
          <cell r="CS106">
            <v>0</v>
          </cell>
          <cell r="CT106">
            <v>0</v>
          </cell>
          <cell r="CU106">
            <v>0</v>
          </cell>
          <cell r="CV106">
            <v>0</v>
          </cell>
          <cell r="CW106">
            <v>0</v>
          </cell>
          <cell r="CX106">
            <v>0</v>
          </cell>
          <cell r="CY106">
            <v>0</v>
          </cell>
          <cell r="CZ106">
            <v>0</v>
          </cell>
          <cell r="DA106">
            <v>0</v>
          </cell>
          <cell r="DB106">
            <v>0</v>
          </cell>
          <cell r="DC106">
            <v>0</v>
          </cell>
          <cell r="DD106">
            <v>0</v>
          </cell>
          <cell r="DE106">
            <v>0</v>
          </cell>
          <cell r="DF106">
            <v>0</v>
          </cell>
          <cell r="DG106">
            <v>0</v>
          </cell>
          <cell r="DH106">
            <v>0</v>
          </cell>
          <cell r="DI106">
            <v>0</v>
          </cell>
          <cell r="DJ106">
            <v>0</v>
          </cell>
          <cell r="DK106">
            <v>0</v>
          </cell>
          <cell r="DL106">
            <v>0</v>
          </cell>
          <cell r="DM106">
            <v>0</v>
          </cell>
          <cell r="DN106">
            <v>0</v>
          </cell>
          <cell r="DO106">
            <v>0</v>
          </cell>
          <cell r="DP106">
            <v>0</v>
          </cell>
          <cell r="DQ106">
            <v>0</v>
          </cell>
          <cell r="DR106">
            <v>0</v>
          </cell>
          <cell r="DS106">
            <v>0</v>
          </cell>
          <cell r="DT106">
            <v>0</v>
          </cell>
          <cell r="DU106">
            <v>0</v>
          </cell>
          <cell r="DV106">
            <v>0</v>
          </cell>
          <cell r="DW106">
            <v>0</v>
          </cell>
          <cell r="DX106">
            <v>0</v>
          </cell>
          <cell r="DY106">
            <v>0</v>
          </cell>
          <cell r="DZ106">
            <v>0</v>
          </cell>
          <cell r="EA106">
            <v>0</v>
          </cell>
          <cell r="EB106">
            <v>0</v>
          </cell>
          <cell r="EC106">
            <v>0</v>
          </cell>
          <cell r="ED106">
            <v>0</v>
          </cell>
          <cell r="EE106">
            <v>0</v>
          </cell>
          <cell r="EF106">
            <v>0</v>
          </cell>
          <cell r="EG106">
            <v>0</v>
          </cell>
          <cell r="EH106">
            <v>0</v>
          </cell>
          <cell r="EI106">
            <v>0</v>
          </cell>
          <cell r="EJ106">
            <v>0</v>
          </cell>
          <cell r="EK106">
            <v>0</v>
          </cell>
          <cell r="EL106">
            <v>0</v>
          </cell>
          <cell r="EM106">
            <v>0</v>
          </cell>
          <cell r="EN106">
            <v>0</v>
          </cell>
          <cell r="EO106">
            <v>0</v>
          </cell>
          <cell r="EP106">
            <v>0</v>
          </cell>
          <cell r="EQ106">
            <v>0</v>
          </cell>
          <cell r="ER106">
            <v>0</v>
          </cell>
          <cell r="ES106">
            <v>0</v>
          </cell>
          <cell r="ET106">
            <v>0</v>
          </cell>
          <cell r="EU106">
            <v>0</v>
          </cell>
          <cell r="EV106">
            <v>0</v>
          </cell>
          <cell r="EW106">
            <v>0</v>
          </cell>
          <cell r="EX106">
            <v>0</v>
          </cell>
          <cell r="EY106">
            <v>0</v>
          </cell>
          <cell r="EZ106">
            <v>0</v>
          </cell>
          <cell r="FA106">
            <v>0</v>
          </cell>
          <cell r="FB106">
            <v>0</v>
          </cell>
          <cell r="FC106">
            <v>0</v>
          </cell>
          <cell r="FD106">
            <v>0</v>
          </cell>
          <cell r="FE106">
            <v>0</v>
          </cell>
          <cell r="FF106">
            <v>0</v>
          </cell>
          <cell r="FG106">
            <v>0</v>
          </cell>
          <cell r="FH106">
            <v>0</v>
          </cell>
          <cell r="FI106">
            <v>0</v>
          </cell>
          <cell r="FJ106">
            <v>0</v>
          </cell>
          <cell r="FK106">
            <v>0</v>
          </cell>
          <cell r="FL106">
            <v>0</v>
          </cell>
          <cell r="FM106">
            <v>0</v>
          </cell>
          <cell r="FN106">
            <v>0</v>
          </cell>
          <cell r="FO106">
            <v>0</v>
          </cell>
          <cell r="FP106">
            <v>0</v>
          </cell>
          <cell r="FQ106">
            <v>0</v>
          </cell>
          <cell r="FR106">
            <v>0</v>
          </cell>
          <cell r="FS106">
            <v>0</v>
          </cell>
          <cell r="FT106">
            <v>0</v>
          </cell>
          <cell r="FU106">
            <v>0</v>
          </cell>
          <cell r="FV106">
            <v>0</v>
          </cell>
          <cell r="FW106">
            <v>0</v>
          </cell>
          <cell r="FX106">
            <v>0</v>
          </cell>
          <cell r="FY106">
            <v>0</v>
          </cell>
          <cell r="FZ106">
            <v>0</v>
          </cell>
          <cell r="GA106">
            <v>0</v>
          </cell>
          <cell r="GB106">
            <v>0</v>
          </cell>
          <cell r="GC106">
            <v>0</v>
          </cell>
          <cell r="GD106">
            <v>0</v>
          </cell>
          <cell r="GE106">
            <v>0</v>
          </cell>
          <cell r="GF106">
            <v>0</v>
          </cell>
          <cell r="GG106">
            <v>0</v>
          </cell>
          <cell r="GH106">
            <v>0</v>
          </cell>
          <cell r="GI106">
            <v>0</v>
          </cell>
          <cell r="GJ106">
            <v>0</v>
          </cell>
          <cell r="GK106">
            <v>0</v>
          </cell>
          <cell r="GL106">
            <v>0</v>
          </cell>
          <cell r="GM106">
            <v>0</v>
          </cell>
          <cell r="GN106">
            <v>0</v>
          </cell>
          <cell r="GO106">
            <v>0</v>
          </cell>
          <cell r="GP106">
            <v>0</v>
          </cell>
          <cell r="GQ106">
            <v>0</v>
          </cell>
          <cell r="GR106">
            <v>0</v>
          </cell>
          <cell r="GS106">
            <v>0</v>
          </cell>
          <cell r="GW106">
            <v>4818</v>
          </cell>
          <cell r="GX106" t="e">
            <v>#DIV/0!</v>
          </cell>
          <cell r="GY106" t="e">
            <v>#DIV/0!</v>
          </cell>
          <cell r="GZ106" t="e">
            <v>#DIV/0!</v>
          </cell>
        </row>
        <row r="107">
          <cell r="A107">
            <v>4863</v>
          </cell>
          <cell r="B107">
            <v>25</v>
          </cell>
          <cell r="C107" t="str">
            <v>TEJASSHP @ JEFFERSON</v>
          </cell>
          <cell r="D107">
            <v>179194</v>
          </cell>
          <cell r="E107" t="str">
            <v>D</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0</v>
          </cell>
          <cell r="AV107">
            <v>0</v>
          </cell>
          <cell r="AW107">
            <v>0</v>
          </cell>
          <cell r="AX107">
            <v>0</v>
          </cell>
          <cell r="AY107">
            <v>0</v>
          </cell>
          <cell r="AZ107">
            <v>0</v>
          </cell>
          <cell r="BA107">
            <v>0</v>
          </cell>
          <cell r="BB107">
            <v>0</v>
          </cell>
          <cell r="BC107">
            <v>0</v>
          </cell>
          <cell r="BD107">
            <v>0</v>
          </cell>
          <cell r="BE107">
            <v>0</v>
          </cell>
          <cell r="BF107">
            <v>0</v>
          </cell>
          <cell r="BG107">
            <v>0</v>
          </cell>
          <cell r="BH107">
            <v>0</v>
          </cell>
          <cell r="BI107">
            <v>0</v>
          </cell>
          <cell r="BJ107">
            <v>0</v>
          </cell>
          <cell r="BK107">
            <v>0</v>
          </cell>
          <cell r="BL107">
            <v>0</v>
          </cell>
          <cell r="BM107">
            <v>0</v>
          </cell>
          <cell r="BN107">
            <v>0</v>
          </cell>
          <cell r="BO107">
            <v>0</v>
          </cell>
          <cell r="BP107">
            <v>0</v>
          </cell>
          <cell r="BQ107">
            <v>0</v>
          </cell>
          <cell r="BR107">
            <v>0</v>
          </cell>
          <cell r="BS107">
            <v>0</v>
          </cell>
          <cell r="BT107">
            <v>0</v>
          </cell>
          <cell r="BU107">
            <v>0</v>
          </cell>
          <cell r="BV107">
            <v>0</v>
          </cell>
          <cell r="BW107">
            <v>0</v>
          </cell>
          <cell r="BX107">
            <v>0</v>
          </cell>
          <cell r="BY107">
            <v>0</v>
          </cell>
          <cell r="BZ107">
            <v>0</v>
          </cell>
          <cell r="CA107">
            <v>0</v>
          </cell>
          <cell r="CB107">
            <v>0</v>
          </cell>
          <cell r="CC107">
            <v>0</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0</v>
          </cell>
          <cell r="CR107">
            <v>0</v>
          </cell>
          <cell r="CS107">
            <v>0</v>
          </cell>
          <cell r="CT107">
            <v>0</v>
          </cell>
          <cell r="CU107">
            <v>0</v>
          </cell>
          <cell r="CV107">
            <v>0</v>
          </cell>
          <cell r="CW107">
            <v>0</v>
          </cell>
          <cell r="CX107">
            <v>0</v>
          </cell>
          <cell r="CY107">
            <v>0</v>
          </cell>
          <cell r="CZ107">
            <v>0</v>
          </cell>
          <cell r="DA107">
            <v>0</v>
          </cell>
          <cell r="DB107">
            <v>0</v>
          </cell>
          <cell r="DC107">
            <v>0</v>
          </cell>
          <cell r="DD107">
            <v>0</v>
          </cell>
          <cell r="DE107">
            <v>0</v>
          </cell>
          <cell r="DF107">
            <v>0</v>
          </cell>
          <cell r="DG107">
            <v>0</v>
          </cell>
          <cell r="DH107">
            <v>0</v>
          </cell>
          <cell r="DI107">
            <v>0</v>
          </cell>
          <cell r="DJ107">
            <v>0</v>
          </cell>
          <cell r="DK107">
            <v>0</v>
          </cell>
          <cell r="DL107">
            <v>0</v>
          </cell>
          <cell r="DM107">
            <v>0</v>
          </cell>
          <cell r="DN107">
            <v>0</v>
          </cell>
          <cell r="DO107">
            <v>0</v>
          </cell>
          <cell r="DP107">
            <v>0</v>
          </cell>
          <cell r="DQ107">
            <v>0</v>
          </cell>
          <cell r="DR107">
            <v>0</v>
          </cell>
          <cell r="DS107">
            <v>0</v>
          </cell>
          <cell r="DT107">
            <v>0</v>
          </cell>
          <cell r="DU107">
            <v>0</v>
          </cell>
          <cell r="DV107">
            <v>0</v>
          </cell>
          <cell r="DW107">
            <v>0</v>
          </cell>
          <cell r="DX107">
            <v>0</v>
          </cell>
          <cell r="DY107">
            <v>0</v>
          </cell>
          <cell r="DZ107">
            <v>0</v>
          </cell>
          <cell r="EA107">
            <v>0</v>
          </cell>
          <cell r="EB107">
            <v>0</v>
          </cell>
          <cell r="EC107">
            <v>0</v>
          </cell>
          <cell r="ED107">
            <v>0</v>
          </cell>
          <cell r="EE107">
            <v>0</v>
          </cell>
          <cell r="EF107">
            <v>0</v>
          </cell>
          <cell r="EG107">
            <v>0</v>
          </cell>
          <cell r="EH107">
            <v>0</v>
          </cell>
          <cell r="EI107">
            <v>0</v>
          </cell>
          <cell r="EJ107">
            <v>0</v>
          </cell>
          <cell r="EK107">
            <v>0</v>
          </cell>
          <cell r="EL107">
            <v>0</v>
          </cell>
          <cell r="EM107">
            <v>0</v>
          </cell>
          <cell r="EN107">
            <v>0</v>
          </cell>
          <cell r="EO107">
            <v>0</v>
          </cell>
          <cell r="EP107">
            <v>0</v>
          </cell>
          <cell r="EQ107">
            <v>0</v>
          </cell>
          <cell r="ER107">
            <v>0</v>
          </cell>
          <cell r="ES107">
            <v>0</v>
          </cell>
          <cell r="ET107">
            <v>0</v>
          </cell>
          <cell r="EU107">
            <v>0</v>
          </cell>
          <cell r="EV107">
            <v>0</v>
          </cell>
          <cell r="EW107">
            <v>0</v>
          </cell>
          <cell r="EX107">
            <v>0</v>
          </cell>
          <cell r="EY107">
            <v>0</v>
          </cell>
          <cell r="EZ107">
            <v>0</v>
          </cell>
          <cell r="FA107">
            <v>0</v>
          </cell>
          <cell r="FB107">
            <v>0</v>
          </cell>
          <cell r="FC107">
            <v>0</v>
          </cell>
          <cell r="FD107">
            <v>0</v>
          </cell>
          <cell r="FE107">
            <v>0</v>
          </cell>
          <cell r="FF107">
            <v>0</v>
          </cell>
          <cell r="FG107">
            <v>0</v>
          </cell>
          <cell r="FH107">
            <v>0</v>
          </cell>
          <cell r="FI107">
            <v>0</v>
          </cell>
          <cell r="FJ107">
            <v>0</v>
          </cell>
          <cell r="FK107">
            <v>0</v>
          </cell>
          <cell r="FL107">
            <v>0</v>
          </cell>
          <cell r="FM107">
            <v>0</v>
          </cell>
          <cell r="FN107">
            <v>0</v>
          </cell>
          <cell r="FO107">
            <v>0</v>
          </cell>
          <cell r="FP107">
            <v>0</v>
          </cell>
          <cell r="FQ107">
            <v>0</v>
          </cell>
          <cell r="FR107">
            <v>0</v>
          </cell>
          <cell r="FS107">
            <v>0</v>
          </cell>
          <cell r="FT107">
            <v>0</v>
          </cell>
          <cell r="FU107">
            <v>0</v>
          </cell>
          <cell r="FV107">
            <v>0</v>
          </cell>
          <cell r="FW107">
            <v>0</v>
          </cell>
          <cell r="FX107">
            <v>0</v>
          </cell>
          <cell r="FY107">
            <v>0</v>
          </cell>
          <cell r="FZ107">
            <v>0</v>
          </cell>
          <cell r="GA107">
            <v>0</v>
          </cell>
          <cell r="GB107">
            <v>0</v>
          </cell>
          <cell r="GC107">
            <v>0</v>
          </cell>
          <cell r="GD107">
            <v>0</v>
          </cell>
          <cell r="GE107">
            <v>0</v>
          </cell>
          <cell r="GF107">
            <v>0</v>
          </cell>
          <cell r="GG107">
            <v>0</v>
          </cell>
          <cell r="GH107">
            <v>0</v>
          </cell>
          <cell r="GI107">
            <v>0</v>
          </cell>
          <cell r="GJ107">
            <v>0</v>
          </cell>
          <cell r="GK107">
            <v>0</v>
          </cell>
          <cell r="GL107">
            <v>0</v>
          </cell>
          <cell r="GM107">
            <v>0</v>
          </cell>
          <cell r="GN107">
            <v>0</v>
          </cell>
          <cell r="GO107">
            <v>0</v>
          </cell>
          <cell r="GP107">
            <v>0</v>
          </cell>
          <cell r="GQ107">
            <v>0</v>
          </cell>
          <cell r="GR107">
            <v>0</v>
          </cell>
          <cell r="GS107">
            <v>0</v>
          </cell>
          <cell r="GW107">
            <v>4863</v>
          </cell>
          <cell r="GX107" t="e">
            <v>#DIV/0!</v>
          </cell>
          <cell r="GY107" t="e">
            <v>#DIV/0!</v>
          </cell>
          <cell r="GZ107" t="e">
            <v>#DIV/0!</v>
          </cell>
        </row>
        <row r="108">
          <cell r="A108">
            <v>4904</v>
          </cell>
          <cell r="B108">
            <v>16</v>
          </cell>
          <cell r="C108" t="str">
            <v>CONTNENT @ LATIMER</v>
          </cell>
          <cell r="D108">
            <v>130214</v>
          </cell>
          <cell r="E108" t="str">
            <v>R</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V108">
            <v>0</v>
          </cell>
          <cell r="AW108">
            <v>0</v>
          </cell>
          <cell r="AX108">
            <v>0</v>
          </cell>
          <cell r="AY108">
            <v>0</v>
          </cell>
          <cell r="AZ108">
            <v>0</v>
          </cell>
          <cell r="BA108">
            <v>0</v>
          </cell>
          <cell r="BB108">
            <v>0</v>
          </cell>
          <cell r="BC108">
            <v>0</v>
          </cell>
          <cell r="BD108">
            <v>0</v>
          </cell>
          <cell r="BE108">
            <v>0</v>
          </cell>
          <cell r="BF108">
            <v>0</v>
          </cell>
          <cell r="BG108">
            <v>0</v>
          </cell>
          <cell r="BH108">
            <v>0</v>
          </cell>
          <cell r="BI108">
            <v>0</v>
          </cell>
          <cell r="BJ108">
            <v>0</v>
          </cell>
          <cell r="BK108">
            <v>0</v>
          </cell>
          <cell r="BL108">
            <v>0</v>
          </cell>
          <cell r="BM108">
            <v>0</v>
          </cell>
          <cell r="BN108">
            <v>0</v>
          </cell>
          <cell r="BO108">
            <v>0</v>
          </cell>
          <cell r="BP108">
            <v>0</v>
          </cell>
          <cell r="BQ108">
            <v>0</v>
          </cell>
          <cell r="BR108">
            <v>0</v>
          </cell>
          <cell r="BS108">
            <v>0</v>
          </cell>
          <cell r="BT108">
            <v>0</v>
          </cell>
          <cell r="BU108">
            <v>0</v>
          </cell>
          <cell r="BV108">
            <v>0</v>
          </cell>
          <cell r="BW108">
            <v>0</v>
          </cell>
          <cell r="BX108">
            <v>0</v>
          </cell>
          <cell r="BY108">
            <v>0</v>
          </cell>
          <cell r="BZ108">
            <v>0</v>
          </cell>
          <cell r="CA108">
            <v>0</v>
          </cell>
          <cell r="CB108">
            <v>0</v>
          </cell>
          <cell r="CC108">
            <v>0</v>
          </cell>
          <cell r="CD108">
            <v>0</v>
          </cell>
          <cell r="CE108">
            <v>0</v>
          </cell>
          <cell r="CF108">
            <v>0</v>
          </cell>
          <cell r="CG108">
            <v>0</v>
          </cell>
          <cell r="CH108">
            <v>0</v>
          </cell>
          <cell r="CI108">
            <v>0</v>
          </cell>
          <cell r="CJ108">
            <v>0</v>
          </cell>
          <cell r="CK108">
            <v>0</v>
          </cell>
          <cell r="CL108">
            <v>0</v>
          </cell>
          <cell r="CM108">
            <v>0</v>
          </cell>
          <cell r="CN108">
            <v>0</v>
          </cell>
          <cell r="CO108">
            <v>0</v>
          </cell>
          <cell r="CP108">
            <v>0</v>
          </cell>
          <cell r="CQ108">
            <v>0</v>
          </cell>
          <cell r="CR108">
            <v>0</v>
          </cell>
          <cell r="CS108">
            <v>0</v>
          </cell>
          <cell r="CT108">
            <v>0</v>
          </cell>
          <cell r="CU108">
            <v>0</v>
          </cell>
          <cell r="CV108">
            <v>0</v>
          </cell>
          <cell r="CW108">
            <v>0</v>
          </cell>
          <cell r="CX108">
            <v>0</v>
          </cell>
          <cell r="CY108">
            <v>0</v>
          </cell>
          <cell r="CZ108">
            <v>0</v>
          </cell>
          <cell r="DA108">
            <v>0</v>
          </cell>
          <cell r="DB108">
            <v>0</v>
          </cell>
          <cell r="DC108">
            <v>0</v>
          </cell>
          <cell r="DD108">
            <v>0</v>
          </cell>
          <cell r="DE108">
            <v>0</v>
          </cell>
          <cell r="DF108">
            <v>0</v>
          </cell>
          <cell r="DG108">
            <v>0</v>
          </cell>
          <cell r="DH108">
            <v>0</v>
          </cell>
          <cell r="DI108">
            <v>0</v>
          </cell>
          <cell r="DJ108">
            <v>0</v>
          </cell>
          <cell r="DK108">
            <v>0</v>
          </cell>
          <cell r="DL108">
            <v>0</v>
          </cell>
          <cell r="DM108">
            <v>0</v>
          </cell>
          <cell r="DN108">
            <v>0</v>
          </cell>
          <cell r="DO108">
            <v>0</v>
          </cell>
          <cell r="DP108">
            <v>0</v>
          </cell>
          <cell r="DQ108">
            <v>0</v>
          </cell>
          <cell r="DR108">
            <v>0</v>
          </cell>
          <cell r="DS108">
            <v>0</v>
          </cell>
          <cell r="DT108">
            <v>0</v>
          </cell>
          <cell r="DU108">
            <v>0</v>
          </cell>
          <cell r="DV108">
            <v>0</v>
          </cell>
          <cell r="DW108">
            <v>0</v>
          </cell>
          <cell r="DX108">
            <v>0</v>
          </cell>
          <cell r="DY108">
            <v>0</v>
          </cell>
          <cell r="DZ108">
            <v>0</v>
          </cell>
          <cell r="EA108">
            <v>0</v>
          </cell>
          <cell r="EB108">
            <v>0</v>
          </cell>
          <cell r="EC108">
            <v>0</v>
          </cell>
          <cell r="ED108">
            <v>0</v>
          </cell>
          <cell r="EE108">
            <v>0</v>
          </cell>
          <cell r="EF108">
            <v>0</v>
          </cell>
          <cell r="EG108">
            <v>0</v>
          </cell>
          <cell r="EH108">
            <v>0</v>
          </cell>
          <cell r="EI108">
            <v>0</v>
          </cell>
          <cell r="EJ108">
            <v>0</v>
          </cell>
          <cell r="EK108">
            <v>0</v>
          </cell>
          <cell r="EL108">
            <v>0</v>
          </cell>
          <cell r="EM108">
            <v>0</v>
          </cell>
          <cell r="EN108">
            <v>0</v>
          </cell>
          <cell r="EO108">
            <v>0</v>
          </cell>
          <cell r="EP108">
            <v>0</v>
          </cell>
          <cell r="EQ108">
            <v>0</v>
          </cell>
          <cell r="ER108">
            <v>0</v>
          </cell>
          <cell r="ES108">
            <v>0</v>
          </cell>
          <cell r="ET108">
            <v>0</v>
          </cell>
          <cell r="EU108">
            <v>0</v>
          </cell>
          <cell r="EV108">
            <v>0</v>
          </cell>
          <cell r="EW108">
            <v>0</v>
          </cell>
          <cell r="EX108">
            <v>0</v>
          </cell>
          <cell r="EY108">
            <v>0</v>
          </cell>
          <cell r="EZ108">
            <v>0</v>
          </cell>
          <cell r="FA108">
            <v>0</v>
          </cell>
          <cell r="FB108">
            <v>0</v>
          </cell>
          <cell r="FC108">
            <v>0</v>
          </cell>
          <cell r="FD108">
            <v>0</v>
          </cell>
          <cell r="FE108">
            <v>0</v>
          </cell>
          <cell r="FF108">
            <v>0</v>
          </cell>
          <cell r="FG108">
            <v>0</v>
          </cell>
          <cell r="FH108">
            <v>0</v>
          </cell>
          <cell r="FI108">
            <v>0</v>
          </cell>
          <cell r="FJ108">
            <v>0</v>
          </cell>
          <cell r="FK108">
            <v>0</v>
          </cell>
          <cell r="FL108">
            <v>0</v>
          </cell>
          <cell r="FM108">
            <v>0</v>
          </cell>
          <cell r="FN108">
            <v>0</v>
          </cell>
          <cell r="FO108">
            <v>0</v>
          </cell>
          <cell r="FP108">
            <v>0</v>
          </cell>
          <cell r="FQ108">
            <v>0</v>
          </cell>
          <cell r="FR108">
            <v>0</v>
          </cell>
          <cell r="FS108">
            <v>0</v>
          </cell>
          <cell r="FT108">
            <v>0</v>
          </cell>
          <cell r="FU108">
            <v>0</v>
          </cell>
          <cell r="FV108">
            <v>0</v>
          </cell>
          <cell r="FW108">
            <v>0</v>
          </cell>
          <cell r="FX108">
            <v>0</v>
          </cell>
          <cell r="FY108">
            <v>0</v>
          </cell>
          <cell r="FZ108">
            <v>0</v>
          </cell>
          <cell r="GA108">
            <v>0</v>
          </cell>
          <cell r="GB108">
            <v>0</v>
          </cell>
          <cell r="GC108">
            <v>0</v>
          </cell>
          <cell r="GD108">
            <v>0</v>
          </cell>
          <cell r="GE108">
            <v>0</v>
          </cell>
          <cell r="GF108">
            <v>0</v>
          </cell>
          <cell r="GG108">
            <v>0</v>
          </cell>
          <cell r="GH108">
            <v>0</v>
          </cell>
          <cell r="GI108">
            <v>0</v>
          </cell>
          <cell r="GJ108">
            <v>0</v>
          </cell>
          <cell r="GK108">
            <v>0</v>
          </cell>
          <cell r="GL108">
            <v>0</v>
          </cell>
          <cell r="GM108">
            <v>0</v>
          </cell>
          <cell r="GN108">
            <v>0</v>
          </cell>
          <cell r="GO108">
            <v>0</v>
          </cell>
          <cell r="GP108">
            <v>0</v>
          </cell>
          <cell r="GQ108">
            <v>0</v>
          </cell>
          <cell r="GR108">
            <v>0</v>
          </cell>
          <cell r="GS108">
            <v>0</v>
          </cell>
          <cell r="GW108">
            <v>4904</v>
          </cell>
          <cell r="GX108" t="e">
            <v>#DIV/0!</v>
          </cell>
          <cell r="GY108" t="e">
            <v>#DIV/0!</v>
          </cell>
          <cell r="GZ108" t="e">
            <v>#DIV/0!</v>
          </cell>
        </row>
        <row r="109">
          <cell r="A109">
            <v>4910</v>
          </cell>
          <cell r="B109">
            <v>1</v>
          </cell>
          <cell r="C109" t="str">
            <v>LONGHORN @ MONTAGUE</v>
          </cell>
          <cell r="D109">
            <v>3566</v>
          </cell>
          <cell r="E109" t="str">
            <v>R</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0</v>
          </cell>
          <cell r="BA109">
            <v>0</v>
          </cell>
          <cell r="BB109">
            <v>0</v>
          </cell>
          <cell r="BC109">
            <v>0</v>
          </cell>
          <cell r="BD109">
            <v>0</v>
          </cell>
          <cell r="BE109">
            <v>0</v>
          </cell>
          <cell r="BF109">
            <v>0</v>
          </cell>
          <cell r="BG109">
            <v>0</v>
          </cell>
          <cell r="BH109">
            <v>0</v>
          </cell>
          <cell r="BI109">
            <v>0</v>
          </cell>
          <cell r="BJ109">
            <v>0</v>
          </cell>
          <cell r="BK109">
            <v>0</v>
          </cell>
          <cell r="BL109">
            <v>0</v>
          </cell>
          <cell r="BM109">
            <v>0</v>
          </cell>
          <cell r="BN109">
            <v>0</v>
          </cell>
          <cell r="BO109">
            <v>0</v>
          </cell>
          <cell r="BP109">
            <v>0</v>
          </cell>
          <cell r="BQ109">
            <v>0</v>
          </cell>
          <cell r="BR109">
            <v>0</v>
          </cell>
          <cell r="BS109">
            <v>0</v>
          </cell>
          <cell r="BT109">
            <v>0</v>
          </cell>
          <cell r="BU109">
            <v>0</v>
          </cell>
          <cell r="BV109">
            <v>0</v>
          </cell>
          <cell r="BW109">
            <v>0</v>
          </cell>
          <cell r="BX109">
            <v>0</v>
          </cell>
          <cell r="BY109">
            <v>0</v>
          </cell>
          <cell r="BZ109">
            <v>0</v>
          </cell>
          <cell r="CA109">
            <v>0</v>
          </cell>
          <cell r="CB109">
            <v>0</v>
          </cell>
          <cell r="CC109">
            <v>0</v>
          </cell>
          <cell r="CD109">
            <v>0</v>
          </cell>
          <cell r="CE109">
            <v>0</v>
          </cell>
          <cell r="CF109">
            <v>0</v>
          </cell>
          <cell r="CG109">
            <v>0</v>
          </cell>
          <cell r="CH109">
            <v>0</v>
          </cell>
          <cell r="CI109">
            <v>0</v>
          </cell>
          <cell r="CJ109">
            <v>0</v>
          </cell>
          <cell r="CK109">
            <v>0</v>
          </cell>
          <cell r="CL109">
            <v>0</v>
          </cell>
          <cell r="CM109">
            <v>0</v>
          </cell>
          <cell r="CN109">
            <v>0</v>
          </cell>
          <cell r="CO109">
            <v>0</v>
          </cell>
          <cell r="CP109">
            <v>0</v>
          </cell>
          <cell r="CQ109">
            <v>0</v>
          </cell>
          <cell r="CR109">
            <v>0</v>
          </cell>
          <cell r="CS109">
            <v>0</v>
          </cell>
          <cell r="CT109">
            <v>0</v>
          </cell>
          <cell r="CU109">
            <v>0</v>
          </cell>
          <cell r="CV109">
            <v>0</v>
          </cell>
          <cell r="CW109">
            <v>0</v>
          </cell>
          <cell r="CX109">
            <v>0</v>
          </cell>
          <cell r="CY109">
            <v>0</v>
          </cell>
          <cell r="CZ109">
            <v>0</v>
          </cell>
          <cell r="DA109">
            <v>0</v>
          </cell>
          <cell r="DB109">
            <v>0</v>
          </cell>
          <cell r="DC109">
            <v>0</v>
          </cell>
          <cell r="DD109">
            <v>0</v>
          </cell>
          <cell r="DE109">
            <v>0</v>
          </cell>
          <cell r="DF109">
            <v>0</v>
          </cell>
          <cell r="DG109">
            <v>0</v>
          </cell>
          <cell r="DH109">
            <v>0</v>
          </cell>
          <cell r="DI109">
            <v>0</v>
          </cell>
          <cell r="DJ109">
            <v>0</v>
          </cell>
          <cell r="DK109">
            <v>0</v>
          </cell>
          <cell r="DL109">
            <v>0</v>
          </cell>
          <cell r="DM109">
            <v>0</v>
          </cell>
          <cell r="DN109">
            <v>0</v>
          </cell>
          <cell r="DO109">
            <v>0</v>
          </cell>
          <cell r="DP109">
            <v>0</v>
          </cell>
          <cell r="DQ109">
            <v>0</v>
          </cell>
          <cell r="DR109">
            <v>0</v>
          </cell>
          <cell r="DS109">
            <v>0</v>
          </cell>
          <cell r="DT109">
            <v>0</v>
          </cell>
          <cell r="DU109">
            <v>0</v>
          </cell>
          <cell r="DV109">
            <v>0</v>
          </cell>
          <cell r="DW109">
            <v>0</v>
          </cell>
          <cell r="DX109">
            <v>0</v>
          </cell>
          <cell r="DY109">
            <v>0</v>
          </cell>
          <cell r="DZ109">
            <v>0</v>
          </cell>
          <cell r="EA109">
            <v>0</v>
          </cell>
          <cell r="EB109">
            <v>0</v>
          </cell>
          <cell r="EC109">
            <v>0</v>
          </cell>
          <cell r="ED109">
            <v>0</v>
          </cell>
          <cell r="EE109">
            <v>0</v>
          </cell>
          <cell r="EF109">
            <v>0</v>
          </cell>
          <cell r="EG109">
            <v>0</v>
          </cell>
          <cell r="EH109">
            <v>0</v>
          </cell>
          <cell r="EI109">
            <v>0</v>
          </cell>
          <cell r="EJ109">
            <v>0</v>
          </cell>
          <cell r="EK109">
            <v>0</v>
          </cell>
          <cell r="EL109">
            <v>0</v>
          </cell>
          <cell r="EM109">
            <v>0</v>
          </cell>
          <cell r="EN109">
            <v>0</v>
          </cell>
          <cell r="EO109">
            <v>0</v>
          </cell>
          <cell r="EP109">
            <v>0</v>
          </cell>
          <cell r="EQ109">
            <v>0</v>
          </cell>
          <cell r="ER109">
            <v>0</v>
          </cell>
          <cell r="ES109">
            <v>0</v>
          </cell>
          <cell r="ET109">
            <v>0</v>
          </cell>
          <cell r="EU109">
            <v>0</v>
          </cell>
          <cell r="EV109">
            <v>0</v>
          </cell>
          <cell r="EW109">
            <v>0</v>
          </cell>
          <cell r="EX109">
            <v>0</v>
          </cell>
          <cell r="EY109">
            <v>0</v>
          </cell>
          <cell r="EZ109">
            <v>0</v>
          </cell>
          <cell r="FA109">
            <v>0</v>
          </cell>
          <cell r="FB109">
            <v>0</v>
          </cell>
          <cell r="FC109">
            <v>0</v>
          </cell>
          <cell r="FD109">
            <v>0</v>
          </cell>
          <cell r="FE109">
            <v>0</v>
          </cell>
          <cell r="FF109">
            <v>0</v>
          </cell>
          <cell r="FG109">
            <v>0</v>
          </cell>
          <cell r="FH109">
            <v>0</v>
          </cell>
          <cell r="FI109">
            <v>0</v>
          </cell>
          <cell r="FJ109">
            <v>0</v>
          </cell>
          <cell r="FK109">
            <v>0</v>
          </cell>
          <cell r="FL109">
            <v>0</v>
          </cell>
          <cell r="FM109">
            <v>0</v>
          </cell>
          <cell r="FN109">
            <v>0</v>
          </cell>
          <cell r="FO109">
            <v>0</v>
          </cell>
          <cell r="FP109">
            <v>0</v>
          </cell>
          <cell r="FQ109">
            <v>0</v>
          </cell>
          <cell r="FR109">
            <v>0</v>
          </cell>
          <cell r="FS109">
            <v>0</v>
          </cell>
          <cell r="FT109">
            <v>0</v>
          </cell>
          <cell r="FU109">
            <v>0</v>
          </cell>
          <cell r="FV109">
            <v>0</v>
          </cell>
          <cell r="FW109">
            <v>0</v>
          </cell>
          <cell r="FX109">
            <v>0</v>
          </cell>
          <cell r="FY109">
            <v>0</v>
          </cell>
          <cell r="FZ109">
            <v>0</v>
          </cell>
          <cell r="GA109">
            <v>0</v>
          </cell>
          <cell r="GB109">
            <v>0</v>
          </cell>
          <cell r="GC109">
            <v>0</v>
          </cell>
          <cell r="GD109">
            <v>0</v>
          </cell>
          <cell r="GE109">
            <v>0</v>
          </cell>
          <cell r="GF109">
            <v>0</v>
          </cell>
          <cell r="GG109">
            <v>0</v>
          </cell>
          <cell r="GH109">
            <v>0</v>
          </cell>
          <cell r="GI109">
            <v>0</v>
          </cell>
          <cell r="GJ109">
            <v>0</v>
          </cell>
          <cell r="GK109">
            <v>0</v>
          </cell>
          <cell r="GL109">
            <v>0</v>
          </cell>
          <cell r="GM109">
            <v>0</v>
          </cell>
          <cell r="GN109">
            <v>0</v>
          </cell>
          <cell r="GO109">
            <v>0</v>
          </cell>
          <cell r="GP109">
            <v>0</v>
          </cell>
          <cell r="GQ109">
            <v>0</v>
          </cell>
          <cell r="GR109">
            <v>0</v>
          </cell>
          <cell r="GS109">
            <v>0</v>
          </cell>
          <cell r="GW109">
            <v>4910</v>
          </cell>
          <cell r="GX109" t="e">
            <v>#DIV/0!</v>
          </cell>
          <cell r="GY109" t="e">
            <v>#DIV/0!</v>
          </cell>
          <cell r="GZ109" t="e">
            <v>#DIV/0!</v>
          </cell>
        </row>
        <row r="110">
          <cell r="A110">
            <v>5003</v>
          </cell>
          <cell r="B110">
            <v>9</v>
          </cell>
          <cell r="C110" t="str">
            <v>OASIS @ WARD</v>
          </cell>
          <cell r="D110">
            <v>136366</v>
          </cell>
          <cell r="E110" t="str">
            <v>B</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0</v>
          </cell>
          <cell r="AX110">
            <v>0</v>
          </cell>
          <cell r="AY110">
            <v>0</v>
          </cell>
          <cell r="AZ110">
            <v>0</v>
          </cell>
          <cell r="BA110">
            <v>0</v>
          </cell>
          <cell r="BB110">
            <v>0</v>
          </cell>
          <cell r="BC110">
            <v>0</v>
          </cell>
          <cell r="BD110">
            <v>0</v>
          </cell>
          <cell r="BE110">
            <v>0</v>
          </cell>
          <cell r="BF110">
            <v>0</v>
          </cell>
          <cell r="BG110">
            <v>0</v>
          </cell>
          <cell r="BH110">
            <v>0</v>
          </cell>
          <cell r="BI110">
            <v>0</v>
          </cell>
          <cell r="BJ110">
            <v>0</v>
          </cell>
          <cell r="BK110">
            <v>0</v>
          </cell>
          <cell r="BL110">
            <v>0</v>
          </cell>
          <cell r="BM110">
            <v>0</v>
          </cell>
          <cell r="BN110">
            <v>0</v>
          </cell>
          <cell r="BO110">
            <v>0</v>
          </cell>
          <cell r="BP110">
            <v>0</v>
          </cell>
          <cell r="BQ110">
            <v>0</v>
          </cell>
          <cell r="BR110">
            <v>0</v>
          </cell>
          <cell r="BS110">
            <v>0</v>
          </cell>
          <cell r="BT110">
            <v>0</v>
          </cell>
          <cell r="BU110">
            <v>0</v>
          </cell>
          <cell r="BV110">
            <v>0</v>
          </cell>
          <cell r="BW110">
            <v>0</v>
          </cell>
          <cell r="BX110">
            <v>0</v>
          </cell>
          <cell r="BY110">
            <v>0</v>
          </cell>
          <cell r="BZ110">
            <v>0</v>
          </cell>
          <cell r="CA110">
            <v>0</v>
          </cell>
          <cell r="CB110">
            <v>0</v>
          </cell>
          <cell r="CC110">
            <v>0</v>
          </cell>
          <cell r="CD110">
            <v>0</v>
          </cell>
          <cell r="CE110">
            <v>0</v>
          </cell>
          <cell r="CF110">
            <v>0</v>
          </cell>
          <cell r="CG110">
            <v>0</v>
          </cell>
          <cell r="CH110">
            <v>0</v>
          </cell>
          <cell r="CI110">
            <v>0</v>
          </cell>
          <cell r="CJ110">
            <v>0</v>
          </cell>
          <cell r="CK110">
            <v>0</v>
          </cell>
          <cell r="CL110">
            <v>0</v>
          </cell>
          <cell r="CM110">
            <v>0</v>
          </cell>
          <cell r="CN110">
            <v>0</v>
          </cell>
          <cell r="CO110">
            <v>0</v>
          </cell>
          <cell r="CP110">
            <v>0</v>
          </cell>
          <cell r="CQ110">
            <v>0</v>
          </cell>
          <cell r="CR110">
            <v>0</v>
          </cell>
          <cell r="CS110">
            <v>0</v>
          </cell>
          <cell r="CT110">
            <v>0</v>
          </cell>
          <cell r="CU110">
            <v>0</v>
          </cell>
          <cell r="CV110">
            <v>0</v>
          </cell>
          <cell r="CW110">
            <v>0</v>
          </cell>
          <cell r="CX110">
            <v>0</v>
          </cell>
          <cell r="CY110">
            <v>0</v>
          </cell>
          <cell r="CZ110">
            <v>0</v>
          </cell>
          <cell r="DA110">
            <v>0</v>
          </cell>
          <cell r="DB110">
            <v>0</v>
          </cell>
          <cell r="DC110">
            <v>0</v>
          </cell>
          <cell r="DD110">
            <v>0</v>
          </cell>
          <cell r="DE110">
            <v>0</v>
          </cell>
          <cell r="DF110">
            <v>0</v>
          </cell>
          <cell r="DG110">
            <v>0</v>
          </cell>
          <cell r="DH110">
            <v>0</v>
          </cell>
          <cell r="DI110">
            <v>0</v>
          </cell>
          <cell r="DJ110">
            <v>0</v>
          </cell>
          <cell r="DK110">
            <v>0</v>
          </cell>
          <cell r="DL110">
            <v>0</v>
          </cell>
          <cell r="DM110">
            <v>0</v>
          </cell>
          <cell r="DN110">
            <v>0</v>
          </cell>
          <cell r="DO110">
            <v>0</v>
          </cell>
          <cell r="DP110">
            <v>0</v>
          </cell>
          <cell r="DQ110">
            <v>0</v>
          </cell>
          <cell r="DR110">
            <v>0</v>
          </cell>
          <cell r="DS110">
            <v>0</v>
          </cell>
          <cell r="DT110">
            <v>0</v>
          </cell>
          <cell r="DU110">
            <v>0</v>
          </cell>
          <cell r="DV110">
            <v>0</v>
          </cell>
          <cell r="DW110">
            <v>0</v>
          </cell>
          <cell r="DX110">
            <v>0</v>
          </cell>
          <cell r="DY110">
            <v>0</v>
          </cell>
          <cell r="DZ110">
            <v>0</v>
          </cell>
          <cell r="EA110">
            <v>0</v>
          </cell>
          <cell r="EB110">
            <v>0</v>
          </cell>
          <cell r="EC110">
            <v>0</v>
          </cell>
          <cell r="ED110">
            <v>0</v>
          </cell>
          <cell r="EE110">
            <v>0</v>
          </cell>
          <cell r="EF110">
            <v>0</v>
          </cell>
          <cell r="EG110">
            <v>0</v>
          </cell>
          <cell r="EH110">
            <v>0</v>
          </cell>
          <cell r="EI110">
            <v>0</v>
          </cell>
          <cell r="EJ110">
            <v>0</v>
          </cell>
          <cell r="EK110">
            <v>0</v>
          </cell>
          <cell r="EL110">
            <v>0</v>
          </cell>
          <cell r="EM110">
            <v>0</v>
          </cell>
          <cell r="EN110">
            <v>0</v>
          </cell>
          <cell r="EO110">
            <v>0</v>
          </cell>
          <cell r="EP110">
            <v>0</v>
          </cell>
          <cell r="EQ110">
            <v>0</v>
          </cell>
          <cell r="ER110">
            <v>0</v>
          </cell>
          <cell r="ES110">
            <v>0</v>
          </cell>
          <cell r="ET110">
            <v>0</v>
          </cell>
          <cell r="EU110">
            <v>0</v>
          </cell>
          <cell r="EV110">
            <v>0</v>
          </cell>
          <cell r="EW110">
            <v>0</v>
          </cell>
          <cell r="EX110">
            <v>0</v>
          </cell>
          <cell r="EY110">
            <v>0</v>
          </cell>
          <cell r="EZ110">
            <v>0</v>
          </cell>
          <cell r="FA110">
            <v>0</v>
          </cell>
          <cell r="FB110">
            <v>0</v>
          </cell>
          <cell r="FC110">
            <v>0</v>
          </cell>
          <cell r="FD110">
            <v>0</v>
          </cell>
          <cell r="FE110">
            <v>0</v>
          </cell>
          <cell r="FF110">
            <v>0</v>
          </cell>
          <cell r="FG110">
            <v>0</v>
          </cell>
          <cell r="FH110">
            <v>0</v>
          </cell>
          <cell r="FI110">
            <v>0</v>
          </cell>
          <cell r="FJ110">
            <v>0</v>
          </cell>
          <cell r="FK110">
            <v>0</v>
          </cell>
          <cell r="FL110">
            <v>0</v>
          </cell>
          <cell r="FM110">
            <v>0</v>
          </cell>
          <cell r="FN110">
            <v>0</v>
          </cell>
          <cell r="FO110">
            <v>0</v>
          </cell>
          <cell r="FP110">
            <v>0</v>
          </cell>
          <cell r="FQ110">
            <v>0</v>
          </cell>
          <cell r="FR110">
            <v>0</v>
          </cell>
          <cell r="FS110">
            <v>0</v>
          </cell>
          <cell r="FT110">
            <v>0</v>
          </cell>
          <cell r="FU110">
            <v>0</v>
          </cell>
          <cell r="FV110">
            <v>0</v>
          </cell>
          <cell r="FW110">
            <v>0</v>
          </cell>
          <cell r="FX110">
            <v>0</v>
          </cell>
          <cell r="FY110">
            <v>0</v>
          </cell>
          <cell r="FZ110">
            <v>0</v>
          </cell>
          <cell r="GA110">
            <v>0</v>
          </cell>
          <cell r="GB110">
            <v>0</v>
          </cell>
          <cell r="GC110">
            <v>0</v>
          </cell>
          <cell r="GD110">
            <v>0</v>
          </cell>
          <cell r="GE110">
            <v>0</v>
          </cell>
          <cell r="GF110">
            <v>0</v>
          </cell>
          <cell r="GG110">
            <v>0</v>
          </cell>
          <cell r="GH110">
            <v>0</v>
          </cell>
          <cell r="GI110">
            <v>0</v>
          </cell>
          <cell r="GJ110">
            <v>0</v>
          </cell>
          <cell r="GK110">
            <v>0</v>
          </cell>
          <cell r="GL110">
            <v>0</v>
          </cell>
          <cell r="GM110">
            <v>0</v>
          </cell>
          <cell r="GN110">
            <v>0</v>
          </cell>
          <cell r="GO110">
            <v>0</v>
          </cell>
          <cell r="GP110">
            <v>0</v>
          </cell>
          <cell r="GQ110">
            <v>0</v>
          </cell>
          <cell r="GR110">
            <v>0</v>
          </cell>
          <cell r="GS110">
            <v>0</v>
          </cell>
          <cell r="GW110">
            <v>5003</v>
          </cell>
          <cell r="GX110" t="e">
            <v>#DIV/0!</v>
          </cell>
          <cell r="GY110" t="e">
            <v>#DIV/0!</v>
          </cell>
          <cell r="GZ110" t="e">
            <v>#DIV/0!</v>
          </cell>
        </row>
        <row r="111">
          <cell r="A111">
            <v>5013</v>
          </cell>
          <cell r="B111">
            <v>9</v>
          </cell>
          <cell r="C111" t="str">
            <v>CIG @ LEA</v>
          </cell>
          <cell r="D111">
            <v>15924</v>
          </cell>
          <cell r="E111" t="str">
            <v>R</v>
          </cell>
          <cell r="F111">
            <v>26</v>
          </cell>
          <cell r="G111">
            <v>26</v>
          </cell>
          <cell r="H111">
            <v>26</v>
          </cell>
          <cell r="I111">
            <v>26</v>
          </cell>
          <cell r="J111">
            <v>26</v>
          </cell>
          <cell r="K111">
            <v>26</v>
          </cell>
          <cell r="L111">
            <v>26</v>
          </cell>
          <cell r="M111">
            <v>26</v>
          </cell>
          <cell r="N111">
            <v>26</v>
          </cell>
          <cell r="O111">
            <v>26</v>
          </cell>
          <cell r="P111">
            <v>26</v>
          </cell>
          <cell r="Q111">
            <v>26</v>
          </cell>
          <cell r="R111">
            <v>26</v>
          </cell>
          <cell r="S111">
            <v>26</v>
          </cell>
          <cell r="T111">
            <v>26</v>
          </cell>
          <cell r="U111">
            <v>26</v>
          </cell>
          <cell r="V111">
            <v>26</v>
          </cell>
          <cell r="W111">
            <v>26</v>
          </cell>
          <cell r="X111">
            <v>26</v>
          </cell>
          <cell r="Y111">
            <v>26</v>
          </cell>
          <cell r="Z111">
            <v>26</v>
          </cell>
          <cell r="AA111">
            <v>26</v>
          </cell>
          <cell r="AB111">
            <v>26</v>
          </cell>
          <cell r="AC111">
            <v>26</v>
          </cell>
          <cell r="AD111">
            <v>26</v>
          </cell>
          <cell r="AE111">
            <v>26</v>
          </cell>
          <cell r="AF111">
            <v>26</v>
          </cell>
          <cell r="AG111">
            <v>26</v>
          </cell>
          <cell r="AH111">
            <v>26</v>
          </cell>
          <cell r="AI111">
            <v>26</v>
          </cell>
          <cell r="AJ111">
            <v>26</v>
          </cell>
          <cell r="AK111">
            <v>26</v>
          </cell>
          <cell r="AL111">
            <v>26</v>
          </cell>
          <cell r="AM111">
            <v>26</v>
          </cell>
          <cell r="AN111">
            <v>26</v>
          </cell>
          <cell r="AO111">
            <v>26</v>
          </cell>
          <cell r="AP111">
            <v>26</v>
          </cell>
          <cell r="AQ111">
            <v>26</v>
          </cell>
          <cell r="AR111">
            <v>26</v>
          </cell>
          <cell r="AS111">
            <v>26</v>
          </cell>
          <cell r="AT111">
            <v>26</v>
          </cell>
          <cell r="AU111">
            <v>26</v>
          </cell>
          <cell r="AV111">
            <v>26</v>
          </cell>
          <cell r="AW111">
            <v>26</v>
          </cell>
          <cell r="AX111">
            <v>26</v>
          </cell>
          <cell r="AY111">
            <v>26</v>
          </cell>
          <cell r="AZ111">
            <v>26</v>
          </cell>
          <cell r="BA111">
            <v>26</v>
          </cell>
          <cell r="BB111">
            <v>26</v>
          </cell>
          <cell r="BC111">
            <v>26</v>
          </cell>
          <cell r="BD111">
            <v>26</v>
          </cell>
          <cell r="BE111">
            <v>26</v>
          </cell>
          <cell r="BF111">
            <v>26</v>
          </cell>
          <cell r="BG111">
            <v>26</v>
          </cell>
          <cell r="BH111">
            <v>26</v>
          </cell>
          <cell r="BI111">
            <v>26</v>
          </cell>
          <cell r="BJ111">
            <v>26</v>
          </cell>
          <cell r="BK111">
            <v>26</v>
          </cell>
          <cell r="BL111">
            <v>26</v>
          </cell>
          <cell r="BM111">
            <v>26</v>
          </cell>
          <cell r="BN111">
            <v>26</v>
          </cell>
          <cell r="BO111">
            <v>26</v>
          </cell>
          <cell r="BP111">
            <v>26</v>
          </cell>
          <cell r="BQ111">
            <v>26</v>
          </cell>
          <cell r="BR111">
            <v>26</v>
          </cell>
          <cell r="BS111">
            <v>26</v>
          </cell>
          <cell r="BT111">
            <v>26</v>
          </cell>
          <cell r="BU111">
            <v>26</v>
          </cell>
          <cell r="BV111">
            <v>26</v>
          </cell>
          <cell r="BW111">
            <v>26</v>
          </cell>
          <cell r="BX111">
            <v>26</v>
          </cell>
          <cell r="BY111">
            <v>26</v>
          </cell>
          <cell r="BZ111">
            <v>26</v>
          </cell>
          <cell r="CA111">
            <v>26</v>
          </cell>
          <cell r="CB111">
            <v>26</v>
          </cell>
          <cell r="CC111">
            <v>25</v>
          </cell>
          <cell r="CD111">
            <v>25</v>
          </cell>
          <cell r="CE111">
            <v>25</v>
          </cell>
          <cell r="CF111">
            <v>25</v>
          </cell>
          <cell r="CG111">
            <v>25</v>
          </cell>
          <cell r="CH111">
            <v>25</v>
          </cell>
          <cell r="CI111">
            <v>25</v>
          </cell>
          <cell r="CJ111">
            <v>25</v>
          </cell>
          <cell r="CK111">
            <v>25</v>
          </cell>
          <cell r="CL111">
            <v>25</v>
          </cell>
          <cell r="CM111">
            <v>25</v>
          </cell>
          <cell r="CN111">
            <v>25</v>
          </cell>
          <cell r="CO111">
            <v>25</v>
          </cell>
          <cell r="CP111">
            <v>25</v>
          </cell>
          <cell r="CQ111">
            <v>25</v>
          </cell>
          <cell r="CR111">
            <v>25</v>
          </cell>
          <cell r="CS111">
            <v>25</v>
          </cell>
          <cell r="CT111">
            <v>25</v>
          </cell>
          <cell r="CU111">
            <v>25</v>
          </cell>
          <cell r="CV111">
            <v>25</v>
          </cell>
          <cell r="CW111">
            <v>25</v>
          </cell>
          <cell r="CX111">
            <v>25</v>
          </cell>
          <cell r="CY111">
            <v>25</v>
          </cell>
          <cell r="CZ111">
            <v>25</v>
          </cell>
          <cell r="DA111">
            <v>25</v>
          </cell>
          <cell r="DB111">
            <v>25</v>
          </cell>
          <cell r="DC111">
            <v>25</v>
          </cell>
          <cell r="DD111">
            <v>25</v>
          </cell>
          <cell r="DE111">
            <v>25</v>
          </cell>
          <cell r="DF111">
            <v>25</v>
          </cell>
          <cell r="DG111">
            <v>26</v>
          </cell>
          <cell r="DH111">
            <v>26</v>
          </cell>
          <cell r="DI111">
            <v>26</v>
          </cell>
          <cell r="DJ111">
            <v>26</v>
          </cell>
          <cell r="DK111">
            <v>26</v>
          </cell>
          <cell r="DL111">
            <v>26</v>
          </cell>
          <cell r="DM111">
            <v>26</v>
          </cell>
          <cell r="DN111">
            <v>26</v>
          </cell>
          <cell r="DO111">
            <v>26</v>
          </cell>
          <cell r="DP111">
            <v>26</v>
          </cell>
          <cell r="DQ111">
            <v>26</v>
          </cell>
          <cell r="DR111">
            <v>26</v>
          </cell>
          <cell r="DS111">
            <v>26</v>
          </cell>
          <cell r="DT111">
            <v>26</v>
          </cell>
          <cell r="DU111">
            <v>26</v>
          </cell>
          <cell r="DV111">
            <v>26</v>
          </cell>
          <cell r="DW111">
            <v>26</v>
          </cell>
          <cell r="DX111">
            <v>26</v>
          </cell>
          <cell r="DY111">
            <v>26</v>
          </cell>
          <cell r="DZ111">
            <v>26</v>
          </cell>
          <cell r="EA111">
            <v>26</v>
          </cell>
          <cell r="EB111">
            <v>26</v>
          </cell>
          <cell r="EC111">
            <v>26</v>
          </cell>
          <cell r="ED111">
            <v>26</v>
          </cell>
          <cell r="EE111">
            <v>26</v>
          </cell>
          <cell r="EF111">
            <v>26</v>
          </cell>
          <cell r="EG111">
            <v>26</v>
          </cell>
          <cell r="EH111">
            <v>26</v>
          </cell>
          <cell r="EI111">
            <v>26</v>
          </cell>
          <cell r="EJ111">
            <v>90</v>
          </cell>
          <cell r="EK111">
            <v>90</v>
          </cell>
          <cell r="EL111">
            <v>90</v>
          </cell>
          <cell r="EM111">
            <v>90</v>
          </cell>
          <cell r="EN111">
            <v>90</v>
          </cell>
          <cell r="EO111">
            <v>90</v>
          </cell>
          <cell r="EP111">
            <v>90</v>
          </cell>
          <cell r="EQ111">
            <v>90</v>
          </cell>
          <cell r="ER111">
            <v>90</v>
          </cell>
          <cell r="ES111">
            <v>90</v>
          </cell>
          <cell r="ET111">
            <v>90</v>
          </cell>
          <cell r="EU111">
            <v>90</v>
          </cell>
          <cell r="EV111">
            <v>90</v>
          </cell>
          <cell r="EW111">
            <v>90</v>
          </cell>
          <cell r="EX111">
            <v>90</v>
          </cell>
          <cell r="EY111">
            <v>90</v>
          </cell>
          <cell r="EZ111">
            <v>90</v>
          </cell>
          <cell r="FA111">
            <v>90</v>
          </cell>
          <cell r="FB111">
            <v>90</v>
          </cell>
          <cell r="FC111">
            <v>90</v>
          </cell>
          <cell r="FD111">
            <v>90</v>
          </cell>
          <cell r="FE111">
            <v>90</v>
          </cell>
          <cell r="FF111">
            <v>90</v>
          </cell>
          <cell r="FG111">
            <v>90</v>
          </cell>
          <cell r="FH111">
            <v>90</v>
          </cell>
          <cell r="FI111">
            <v>90</v>
          </cell>
          <cell r="FJ111">
            <v>90</v>
          </cell>
          <cell r="FK111">
            <v>90</v>
          </cell>
          <cell r="FL111">
            <v>90</v>
          </cell>
          <cell r="FM111">
            <v>0</v>
          </cell>
          <cell r="FN111">
            <v>0</v>
          </cell>
          <cell r="FO111">
            <v>90</v>
          </cell>
          <cell r="FP111">
            <v>90</v>
          </cell>
          <cell r="FQ111">
            <v>90</v>
          </cell>
          <cell r="FR111">
            <v>90</v>
          </cell>
          <cell r="FS111">
            <v>90</v>
          </cell>
          <cell r="FT111">
            <v>90</v>
          </cell>
          <cell r="FU111">
            <v>90</v>
          </cell>
          <cell r="FV111">
            <v>90</v>
          </cell>
          <cell r="FW111">
            <v>90</v>
          </cell>
          <cell r="FX111">
            <v>90</v>
          </cell>
          <cell r="FY111">
            <v>90</v>
          </cell>
          <cell r="FZ111">
            <v>90</v>
          </cell>
          <cell r="GA111">
            <v>90</v>
          </cell>
          <cell r="GB111">
            <v>90</v>
          </cell>
          <cell r="GC111">
            <v>90</v>
          </cell>
          <cell r="GD111">
            <v>90</v>
          </cell>
          <cell r="GE111">
            <v>90</v>
          </cell>
          <cell r="GF111">
            <v>90</v>
          </cell>
          <cell r="GG111">
            <v>90</v>
          </cell>
          <cell r="GH111">
            <v>90</v>
          </cell>
          <cell r="GI111">
            <v>90</v>
          </cell>
          <cell r="GJ111">
            <v>90</v>
          </cell>
          <cell r="GK111">
            <v>90</v>
          </cell>
          <cell r="GL111">
            <v>90</v>
          </cell>
          <cell r="GM111">
            <v>90</v>
          </cell>
          <cell r="GN111">
            <v>90</v>
          </cell>
          <cell r="GO111">
            <v>90</v>
          </cell>
          <cell r="GP111">
            <v>90</v>
          </cell>
          <cell r="GQ111">
            <v>90</v>
          </cell>
          <cell r="GR111">
            <v>90</v>
          </cell>
          <cell r="GS111">
            <v>90</v>
          </cell>
          <cell r="GW111">
            <v>5013</v>
          </cell>
          <cell r="GX111" t="e">
            <v>#DIV/0!</v>
          </cell>
          <cell r="GY111" t="e">
            <v>#DIV/0!</v>
          </cell>
          <cell r="GZ111" t="e">
            <v>#DIV/0!</v>
          </cell>
        </row>
        <row r="112">
          <cell r="A112">
            <v>5029</v>
          </cell>
          <cell r="B112">
            <v>7</v>
          </cell>
          <cell r="C112" t="str">
            <v>CLANCY @ EDDY</v>
          </cell>
          <cell r="D112">
            <v>157590</v>
          </cell>
          <cell r="E112" t="str">
            <v>R</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cell r="AV112">
            <v>0</v>
          </cell>
          <cell r="AW112">
            <v>0</v>
          </cell>
          <cell r="AX112">
            <v>0</v>
          </cell>
          <cell r="AY112">
            <v>0</v>
          </cell>
          <cell r="AZ112">
            <v>0</v>
          </cell>
          <cell r="BA112">
            <v>0</v>
          </cell>
          <cell r="BB112">
            <v>0</v>
          </cell>
          <cell r="BC112">
            <v>0</v>
          </cell>
          <cell r="BD112">
            <v>0</v>
          </cell>
          <cell r="BE112">
            <v>0</v>
          </cell>
          <cell r="BF112">
            <v>0</v>
          </cell>
          <cell r="BG112">
            <v>0</v>
          </cell>
          <cell r="BH112">
            <v>0</v>
          </cell>
          <cell r="BI112">
            <v>0</v>
          </cell>
          <cell r="BJ112">
            <v>0</v>
          </cell>
          <cell r="BK112">
            <v>0</v>
          </cell>
          <cell r="BL112">
            <v>0</v>
          </cell>
          <cell r="BM112">
            <v>0</v>
          </cell>
          <cell r="BN112">
            <v>0</v>
          </cell>
          <cell r="BO112">
            <v>0</v>
          </cell>
          <cell r="BP112">
            <v>0</v>
          </cell>
          <cell r="BQ112">
            <v>0</v>
          </cell>
          <cell r="BR112">
            <v>0</v>
          </cell>
          <cell r="BS112">
            <v>0</v>
          </cell>
          <cell r="BT112">
            <v>0</v>
          </cell>
          <cell r="BU112">
            <v>0</v>
          </cell>
          <cell r="BV112">
            <v>0</v>
          </cell>
          <cell r="BW112">
            <v>0</v>
          </cell>
          <cell r="BX112">
            <v>0</v>
          </cell>
          <cell r="BY112">
            <v>0</v>
          </cell>
          <cell r="BZ112">
            <v>0</v>
          </cell>
          <cell r="CA112">
            <v>0</v>
          </cell>
          <cell r="CB112">
            <v>0</v>
          </cell>
          <cell r="CC112">
            <v>0</v>
          </cell>
          <cell r="CD112">
            <v>0</v>
          </cell>
          <cell r="CE112">
            <v>0</v>
          </cell>
          <cell r="CF112">
            <v>0</v>
          </cell>
          <cell r="CG112">
            <v>0</v>
          </cell>
          <cell r="CH112">
            <v>0</v>
          </cell>
          <cell r="CI112">
            <v>0</v>
          </cell>
          <cell r="CJ112">
            <v>0</v>
          </cell>
          <cell r="CK112">
            <v>0</v>
          </cell>
          <cell r="CL112">
            <v>0</v>
          </cell>
          <cell r="CM112">
            <v>0</v>
          </cell>
          <cell r="CN112">
            <v>0</v>
          </cell>
          <cell r="CO112">
            <v>0</v>
          </cell>
          <cell r="CP112">
            <v>0</v>
          </cell>
          <cell r="CQ112">
            <v>0</v>
          </cell>
          <cell r="CR112">
            <v>0</v>
          </cell>
          <cell r="CS112">
            <v>0</v>
          </cell>
          <cell r="CT112">
            <v>0</v>
          </cell>
          <cell r="CU112">
            <v>0</v>
          </cell>
          <cell r="CV112">
            <v>0</v>
          </cell>
          <cell r="CW112">
            <v>0</v>
          </cell>
          <cell r="CX112">
            <v>0</v>
          </cell>
          <cell r="CY112">
            <v>0</v>
          </cell>
          <cell r="CZ112">
            <v>0</v>
          </cell>
          <cell r="DA112">
            <v>0</v>
          </cell>
          <cell r="DB112">
            <v>0</v>
          </cell>
          <cell r="DC112">
            <v>0</v>
          </cell>
          <cell r="DD112">
            <v>0</v>
          </cell>
          <cell r="DE112">
            <v>0</v>
          </cell>
          <cell r="DF112">
            <v>0</v>
          </cell>
          <cell r="DG112">
            <v>0</v>
          </cell>
          <cell r="DH112">
            <v>0</v>
          </cell>
          <cell r="DI112">
            <v>0</v>
          </cell>
          <cell r="DJ112">
            <v>0</v>
          </cell>
          <cell r="DK112">
            <v>0</v>
          </cell>
          <cell r="DL112">
            <v>0</v>
          </cell>
          <cell r="DM112">
            <v>0</v>
          </cell>
          <cell r="DN112">
            <v>0</v>
          </cell>
          <cell r="DO112">
            <v>0</v>
          </cell>
          <cell r="DP112">
            <v>0</v>
          </cell>
          <cell r="DQ112">
            <v>0</v>
          </cell>
          <cell r="DR112">
            <v>0</v>
          </cell>
          <cell r="DS112">
            <v>0</v>
          </cell>
          <cell r="DT112">
            <v>0</v>
          </cell>
          <cell r="DU112">
            <v>0</v>
          </cell>
          <cell r="DV112">
            <v>0</v>
          </cell>
          <cell r="DW112">
            <v>0</v>
          </cell>
          <cell r="DX112">
            <v>0</v>
          </cell>
          <cell r="DY112">
            <v>0</v>
          </cell>
          <cell r="DZ112">
            <v>0</v>
          </cell>
          <cell r="EA112">
            <v>0</v>
          </cell>
          <cell r="EB112">
            <v>0</v>
          </cell>
          <cell r="EC112">
            <v>0</v>
          </cell>
          <cell r="ED112">
            <v>0</v>
          </cell>
          <cell r="EE112">
            <v>0</v>
          </cell>
          <cell r="EF112">
            <v>0</v>
          </cell>
          <cell r="EG112">
            <v>0</v>
          </cell>
          <cell r="EH112">
            <v>0</v>
          </cell>
          <cell r="EI112">
            <v>0</v>
          </cell>
          <cell r="EJ112">
            <v>0</v>
          </cell>
          <cell r="EK112">
            <v>0</v>
          </cell>
          <cell r="EL112">
            <v>0</v>
          </cell>
          <cell r="EM112">
            <v>0</v>
          </cell>
          <cell r="EN112">
            <v>0</v>
          </cell>
          <cell r="EO112">
            <v>0</v>
          </cell>
          <cell r="EP112">
            <v>0</v>
          </cell>
          <cell r="EQ112">
            <v>0</v>
          </cell>
          <cell r="ER112">
            <v>0</v>
          </cell>
          <cell r="ES112">
            <v>0</v>
          </cell>
          <cell r="ET112">
            <v>0</v>
          </cell>
          <cell r="EU112">
            <v>0</v>
          </cell>
          <cell r="EV112">
            <v>0</v>
          </cell>
          <cell r="EW112">
            <v>0</v>
          </cell>
          <cell r="EX112">
            <v>0</v>
          </cell>
          <cell r="EY112">
            <v>0</v>
          </cell>
          <cell r="EZ112">
            <v>0</v>
          </cell>
          <cell r="FA112">
            <v>0</v>
          </cell>
          <cell r="FB112">
            <v>0</v>
          </cell>
          <cell r="FC112">
            <v>0</v>
          </cell>
          <cell r="FD112">
            <v>0</v>
          </cell>
          <cell r="FE112">
            <v>0</v>
          </cell>
          <cell r="FF112">
            <v>0</v>
          </cell>
          <cell r="FG112">
            <v>0</v>
          </cell>
          <cell r="FH112">
            <v>0</v>
          </cell>
          <cell r="FI112">
            <v>0</v>
          </cell>
          <cell r="FJ112">
            <v>0</v>
          </cell>
          <cell r="FK112">
            <v>0</v>
          </cell>
          <cell r="FL112">
            <v>0</v>
          </cell>
          <cell r="FM112">
            <v>0</v>
          </cell>
          <cell r="FN112">
            <v>0</v>
          </cell>
          <cell r="FO112">
            <v>0</v>
          </cell>
          <cell r="FP112">
            <v>0</v>
          </cell>
          <cell r="FQ112">
            <v>0</v>
          </cell>
          <cell r="FR112">
            <v>0</v>
          </cell>
          <cell r="FS112">
            <v>0</v>
          </cell>
          <cell r="FT112">
            <v>0</v>
          </cell>
          <cell r="FU112">
            <v>0</v>
          </cell>
          <cell r="FV112">
            <v>0</v>
          </cell>
          <cell r="FW112">
            <v>0</v>
          </cell>
          <cell r="FX112">
            <v>0</v>
          </cell>
          <cell r="FY112">
            <v>0</v>
          </cell>
          <cell r="FZ112">
            <v>0</v>
          </cell>
          <cell r="GA112">
            <v>0</v>
          </cell>
          <cell r="GB112">
            <v>0</v>
          </cell>
          <cell r="GC112">
            <v>0</v>
          </cell>
          <cell r="GD112">
            <v>0</v>
          </cell>
          <cell r="GE112">
            <v>0</v>
          </cell>
          <cell r="GF112">
            <v>0</v>
          </cell>
          <cell r="GG112">
            <v>0</v>
          </cell>
          <cell r="GH112">
            <v>0</v>
          </cell>
          <cell r="GI112">
            <v>0</v>
          </cell>
          <cell r="GJ112">
            <v>0</v>
          </cell>
          <cell r="GK112">
            <v>0</v>
          </cell>
          <cell r="GL112">
            <v>0</v>
          </cell>
          <cell r="GM112">
            <v>0</v>
          </cell>
          <cell r="GN112">
            <v>0</v>
          </cell>
          <cell r="GO112">
            <v>0</v>
          </cell>
          <cell r="GP112">
            <v>0</v>
          </cell>
          <cell r="GQ112">
            <v>0</v>
          </cell>
          <cell r="GR112">
            <v>0</v>
          </cell>
          <cell r="GS112">
            <v>0</v>
          </cell>
          <cell r="GW112">
            <v>5029</v>
          </cell>
          <cell r="GX112" t="e">
            <v>#DIV/0!</v>
          </cell>
          <cell r="GY112" t="e">
            <v>#DIV/0!</v>
          </cell>
          <cell r="GZ112" t="e">
            <v>#DIV/0!</v>
          </cell>
        </row>
        <row r="113">
          <cell r="A113">
            <v>5054</v>
          </cell>
          <cell r="B113">
            <v>8</v>
          </cell>
          <cell r="C113" t="str">
            <v>YATES @ LEA</v>
          </cell>
          <cell r="D113">
            <v>10077</v>
          </cell>
          <cell r="E113" t="str">
            <v>R</v>
          </cell>
          <cell r="F113">
            <v>4893</v>
          </cell>
          <cell r="G113">
            <v>4893</v>
          </cell>
          <cell r="H113">
            <v>4893</v>
          </cell>
          <cell r="I113">
            <v>7951</v>
          </cell>
          <cell r="J113">
            <v>7951</v>
          </cell>
          <cell r="K113">
            <v>7951</v>
          </cell>
          <cell r="L113">
            <v>7951</v>
          </cell>
          <cell r="M113">
            <v>7951</v>
          </cell>
          <cell r="N113">
            <v>7951</v>
          </cell>
          <cell r="O113">
            <v>7951</v>
          </cell>
          <cell r="P113">
            <v>7951</v>
          </cell>
          <cell r="Q113">
            <v>7951</v>
          </cell>
          <cell r="R113">
            <v>7951</v>
          </cell>
          <cell r="S113">
            <v>7951</v>
          </cell>
          <cell r="T113">
            <v>8002</v>
          </cell>
          <cell r="U113">
            <v>8002</v>
          </cell>
          <cell r="V113">
            <v>8002</v>
          </cell>
          <cell r="W113">
            <v>8002</v>
          </cell>
          <cell r="X113">
            <v>8002</v>
          </cell>
          <cell r="Y113">
            <v>8002</v>
          </cell>
          <cell r="Z113">
            <v>8002</v>
          </cell>
          <cell r="AA113">
            <v>8002</v>
          </cell>
          <cell r="AB113">
            <v>8002</v>
          </cell>
          <cell r="AC113">
            <v>8002</v>
          </cell>
          <cell r="AD113">
            <v>8002</v>
          </cell>
          <cell r="AE113">
            <v>8002</v>
          </cell>
          <cell r="AF113">
            <v>8002</v>
          </cell>
          <cell r="AG113">
            <v>8002</v>
          </cell>
          <cell r="AH113">
            <v>8002</v>
          </cell>
          <cell r="AI113">
            <v>8002</v>
          </cell>
          <cell r="AJ113">
            <v>8002</v>
          </cell>
          <cell r="AK113">
            <v>6983</v>
          </cell>
          <cell r="AL113">
            <v>6983</v>
          </cell>
          <cell r="AM113">
            <v>6983</v>
          </cell>
          <cell r="AN113">
            <v>6983</v>
          </cell>
          <cell r="AO113">
            <v>6983</v>
          </cell>
          <cell r="AP113">
            <v>6983</v>
          </cell>
          <cell r="AQ113">
            <v>6983</v>
          </cell>
          <cell r="AR113">
            <v>6983</v>
          </cell>
          <cell r="AS113">
            <v>6983</v>
          </cell>
          <cell r="AT113">
            <v>6983</v>
          </cell>
          <cell r="AU113">
            <v>6983</v>
          </cell>
          <cell r="AV113">
            <v>6983</v>
          </cell>
          <cell r="AW113">
            <v>6983</v>
          </cell>
          <cell r="AX113">
            <v>6983</v>
          </cell>
          <cell r="AY113">
            <v>4995</v>
          </cell>
          <cell r="AZ113">
            <v>4995</v>
          </cell>
          <cell r="BA113">
            <v>4995</v>
          </cell>
          <cell r="BB113">
            <v>4995</v>
          </cell>
          <cell r="BC113">
            <v>6014</v>
          </cell>
          <cell r="BD113">
            <v>6014</v>
          </cell>
          <cell r="BE113">
            <v>6014</v>
          </cell>
          <cell r="BF113">
            <v>7034</v>
          </cell>
          <cell r="BG113">
            <v>7034</v>
          </cell>
          <cell r="BH113">
            <v>7034</v>
          </cell>
          <cell r="BI113">
            <v>7034</v>
          </cell>
          <cell r="BJ113">
            <v>7034</v>
          </cell>
          <cell r="BK113">
            <v>7034</v>
          </cell>
          <cell r="BL113">
            <v>8053</v>
          </cell>
          <cell r="BM113">
            <v>7034</v>
          </cell>
          <cell r="BN113">
            <v>7034</v>
          </cell>
          <cell r="BO113">
            <v>7034</v>
          </cell>
          <cell r="BP113">
            <v>7034</v>
          </cell>
          <cell r="BQ113">
            <v>7034</v>
          </cell>
          <cell r="BR113">
            <v>7034</v>
          </cell>
          <cell r="BS113">
            <v>8053</v>
          </cell>
          <cell r="BT113">
            <v>8053</v>
          </cell>
          <cell r="BU113">
            <v>8053</v>
          </cell>
          <cell r="BV113">
            <v>8053</v>
          </cell>
          <cell r="BW113">
            <v>7034</v>
          </cell>
          <cell r="BX113">
            <v>9378</v>
          </cell>
          <cell r="BY113">
            <v>9378</v>
          </cell>
          <cell r="BZ113">
            <v>7339</v>
          </cell>
          <cell r="CA113">
            <v>5505</v>
          </cell>
          <cell r="CB113">
            <v>5505</v>
          </cell>
          <cell r="CC113">
            <v>10077</v>
          </cell>
          <cell r="CD113">
            <v>10077</v>
          </cell>
          <cell r="CE113">
            <v>10077</v>
          </cell>
          <cell r="CF113">
            <v>10077</v>
          </cell>
          <cell r="CG113">
            <v>7136</v>
          </cell>
          <cell r="CH113">
            <v>7136</v>
          </cell>
          <cell r="CI113">
            <v>7136</v>
          </cell>
          <cell r="CJ113">
            <v>7136</v>
          </cell>
          <cell r="CK113">
            <v>7136</v>
          </cell>
          <cell r="CL113">
            <v>7136</v>
          </cell>
          <cell r="CM113">
            <v>7136</v>
          </cell>
          <cell r="CN113">
            <v>7136</v>
          </cell>
          <cell r="CO113">
            <v>5097</v>
          </cell>
          <cell r="CP113">
            <v>5097</v>
          </cell>
          <cell r="CQ113">
            <v>5097</v>
          </cell>
          <cell r="CR113">
            <v>5097</v>
          </cell>
          <cell r="CS113">
            <v>5097</v>
          </cell>
          <cell r="CT113">
            <v>5097</v>
          </cell>
          <cell r="CU113">
            <v>5097</v>
          </cell>
          <cell r="CV113">
            <v>6116</v>
          </cell>
          <cell r="CW113">
            <v>6116</v>
          </cell>
          <cell r="CX113">
            <v>6116</v>
          </cell>
          <cell r="CY113">
            <v>6116</v>
          </cell>
          <cell r="CZ113">
            <v>6116</v>
          </cell>
          <cell r="DA113">
            <v>6116</v>
          </cell>
          <cell r="DB113">
            <v>9174</v>
          </cell>
          <cell r="DC113">
            <v>9174</v>
          </cell>
          <cell r="DD113">
            <v>9174</v>
          </cell>
          <cell r="DE113">
            <v>9174</v>
          </cell>
          <cell r="DF113">
            <v>9174</v>
          </cell>
          <cell r="DG113">
            <v>9174</v>
          </cell>
          <cell r="DH113">
            <v>6116</v>
          </cell>
          <cell r="DI113">
            <v>6116</v>
          </cell>
          <cell r="DJ113">
            <v>6116</v>
          </cell>
          <cell r="DK113">
            <v>6116</v>
          </cell>
          <cell r="DL113">
            <v>6116</v>
          </cell>
          <cell r="DM113">
            <v>6116</v>
          </cell>
          <cell r="DN113">
            <v>6116</v>
          </cell>
          <cell r="DO113">
            <v>6116</v>
          </cell>
          <cell r="DP113">
            <v>6116</v>
          </cell>
          <cell r="DQ113">
            <v>6116</v>
          </cell>
          <cell r="DR113">
            <v>6116</v>
          </cell>
          <cell r="DS113">
            <v>6116</v>
          </cell>
          <cell r="DT113">
            <v>6116</v>
          </cell>
          <cell r="DU113">
            <v>6116</v>
          </cell>
          <cell r="DV113">
            <v>6116</v>
          </cell>
          <cell r="DW113">
            <v>6116</v>
          </cell>
          <cell r="DX113">
            <v>6116</v>
          </cell>
          <cell r="DY113">
            <v>6116</v>
          </cell>
          <cell r="DZ113">
            <v>6116</v>
          </cell>
          <cell r="EA113">
            <v>4569</v>
          </cell>
          <cell r="EB113">
            <v>4569</v>
          </cell>
          <cell r="EC113">
            <v>6608</v>
          </cell>
          <cell r="ED113">
            <v>6608</v>
          </cell>
          <cell r="EE113">
            <v>6608</v>
          </cell>
          <cell r="EF113">
            <v>6608</v>
          </cell>
          <cell r="EG113">
            <v>6608</v>
          </cell>
          <cell r="EH113">
            <v>6708</v>
          </cell>
          <cell r="EI113">
            <v>6708</v>
          </cell>
          <cell r="EJ113">
            <v>7136</v>
          </cell>
          <cell r="EK113">
            <v>7136</v>
          </cell>
          <cell r="EL113">
            <v>7136</v>
          </cell>
          <cell r="EM113">
            <v>7136</v>
          </cell>
          <cell r="EN113">
            <v>7136</v>
          </cell>
          <cell r="EO113">
            <v>7136</v>
          </cell>
          <cell r="EP113">
            <v>7136</v>
          </cell>
          <cell r="EQ113">
            <v>7136</v>
          </cell>
          <cell r="ER113">
            <v>7136</v>
          </cell>
          <cell r="ES113">
            <v>7136</v>
          </cell>
          <cell r="ET113">
            <v>7136</v>
          </cell>
          <cell r="EU113">
            <v>7136</v>
          </cell>
          <cell r="EV113">
            <v>7849</v>
          </cell>
          <cell r="EW113">
            <v>9122</v>
          </cell>
          <cell r="EX113">
            <v>8869</v>
          </cell>
          <cell r="EY113">
            <v>9175</v>
          </cell>
          <cell r="EZ113">
            <v>9175</v>
          </cell>
          <cell r="FA113">
            <v>9175</v>
          </cell>
          <cell r="FB113">
            <v>9175</v>
          </cell>
          <cell r="FC113">
            <v>7136</v>
          </cell>
          <cell r="FD113">
            <v>7136</v>
          </cell>
          <cell r="FE113">
            <v>7136</v>
          </cell>
          <cell r="FF113">
            <v>7136</v>
          </cell>
          <cell r="FG113">
            <v>7136</v>
          </cell>
          <cell r="FH113">
            <v>7136</v>
          </cell>
          <cell r="FI113">
            <v>7136</v>
          </cell>
          <cell r="FJ113">
            <v>7136</v>
          </cell>
          <cell r="FK113">
            <v>7136</v>
          </cell>
          <cell r="FL113">
            <v>7136</v>
          </cell>
          <cell r="FM113">
            <v>7136</v>
          </cell>
          <cell r="FN113">
            <v>7136</v>
          </cell>
          <cell r="FO113">
            <v>6830</v>
          </cell>
          <cell r="FP113">
            <v>6830</v>
          </cell>
          <cell r="FQ113">
            <v>6830</v>
          </cell>
          <cell r="FR113">
            <v>6830</v>
          </cell>
          <cell r="FS113">
            <v>6830</v>
          </cell>
          <cell r="FT113">
            <v>6830</v>
          </cell>
          <cell r="FU113">
            <v>6830</v>
          </cell>
          <cell r="FV113">
            <v>6830</v>
          </cell>
          <cell r="FW113">
            <v>6830</v>
          </cell>
          <cell r="FX113">
            <v>6830</v>
          </cell>
          <cell r="FY113">
            <v>6830</v>
          </cell>
          <cell r="FZ113">
            <v>6830</v>
          </cell>
          <cell r="GA113">
            <v>6830</v>
          </cell>
          <cell r="GB113">
            <v>6830</v>
          </cell>
          <cell r="GC113">
            <v>6830</v>
          </cell>
          <cell r="GD113">
            <v>6830</v>
          </cell>
          <cell r="GE113">
            <v>6830</v>
          </cell>
          <cell r="GF113">
            <v>6830</v>
          </cell>
          <cell r="GG113">
            <v>6830</v>
          </cell>
          <cell r="GH113">
            <v>6830</v>
          </cell>
          <cell r="GI113">
            <v>6830</v>
          </cell>
          <cell r="GJ113">
            <v>6830</v>
          </cell>
          <cell r="GK113">
            <v>6830</v>
          </cell>
          <cell r="GL113">
            <v>6830</v>
          </cell>
          <cell r="GM113">
            <v>8869</v>
          </cell>
          <cell r="GN113">
            <v>8869</v>
          </cell>
          <cell r="GO113">
            <v>8869</v>
          </cell>
          <cell r="GP113">
            <v>8869</v>
          </cell>
          <cell r="GQ113">
            <v>8869</v>
          </cell>
          <cell r="GR113">
            <v>8869</v>
          </cell>
          <cell r="GS113">
            <v>8869</v>
          </cell>
          <cell r="GW113">
            <v>5054</v>
          </cell>
          <cell r="GX113" t="e">
            <v>#DIV/0!</v>
          </cell>
          <cell r="GY113" t="e">
            <v>#DIV/0!</v>
          </cell>
          <cell r="GZ113" t="e">
            <v>#DIV/0!</v>
          </cell>
        </row>
        <row r="114">
          <cell r="A114">
            <v>5058</v>
          </cell>
          <cell r="B114">
            <v>8</v>
          </cell>
          <cell r="C114" t="str">
            <v>EL PASO @ PARMER</v>
          </cell>
          <cell r="D114">
            <v>15343</v>
          </cell>
          <cell r="E114" t="str">
            <v>D</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0</v>
          </cell>
          <cell r="AU114">
            <v>0</v>
          </cell>
          <cell r="AV114">
            <v>0</v>
          </cell>
          <cell r="AW114">
            <v>0</v>
          </cell>
          <cell r="AX114">
            <v>0</v>
          </cell>
          <cell r="AY114">
            <v>0</v>
          </cell>
          <cell r="AZ114">
            <v>0</v>
          </cell>
          <cell r="BA114">
            <v>0</v>
          </cell>
          <cell r="BB114">
            <v>0</v>
          </cell>
          <cell r="BC114">
            <v>0</v>
          </cell>
          <cell r="BD114">
            <v>0</v>
          </cell>
          <cell r="BE114">
            <v>0</v>
          </cell>
          <cell r="BF114">
            <v>0</v>
          </cell>
          <cell r="BG114">
            <v>0</v>
          </cell>
          <cell r="BH114">
            <v>0</v>
          </cell>
          <cell r="BI114">
            <v>0</v>
          </cell>
          <cell r="BJ114">
            <v>0</v>
          </cell>
          <cell r="BK114">
            <v>0</v>
          </cell>
          <cell r="BL114">
            <v>0</v>
          </cell>
          <cell r="BM114">
            <v>0</v>
          </cell>
          <cell r="BN114">
            <v>0</v>
          </cell>
          <cell r="BO114">
            <v>0</v>
          </cell>
          <cell r="BP114">
            <v>0</v>
          </cell>
          <cell r="BQ114">
            <v>0</v>
          </cell>
          <cell r="BR114">
            <v>0</v>
          </cell>
          <cell r="BS114">
            <v>0</v>
          </cell>
          <cell r="BT114">
            <v>0</v>
          </cell>
          <cell r="BU114">
            <v>0</v>
          </cell>
          <cell r="BV114">
            <v>0</v>
          </cell>
          <cell r="BW114">
            <v>0</v>
          </cell>
          <cell r="BX114">
            <v>0</v>
          </cell>
          <cell r="BY114">
            <v>0</v>
          </cell>
          <cell r="BZ114">
            <v>0</v>
          </cell>
          <cell r="CA114">
            <v>0</v>
          </cell>
          <cell r="CB114">
            <v>0</v>
          </cell>
          <cell r="CC114">
            <v>0</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0</v>
          </cell>
          <cell r="CW114">
            <v>0</v>
          </cell>
          <cell r="CX114">
            <v>0</v>
          </cell>
          <cell r="CY114">
            <v>0</v>
          </cell>
          <cell r="CZ114">
            <v>0</v>
          </cell>
          <cell r="DA114">
            <v>0</v>
          </cell>
          <cell r="DB114">
            <v>0</v>
          </cell>
          <cell r="DC114">
            <v>0</v>
          </cell>
          <cell r="DD114">
            <v>0</v>
          </cell>
          <cell r="DE114">
            <v>0</v>
          </cell>
          <cell r="DF114">
            <v>0</v>
          </cell>
          <cell r="DG114">
            <v>0</v>
          </cell>
          <cell r="DH114">
            <v>0</v>
          </cell>
          <cell r="DI114">
            <v>0</v>
          </cell>
          <cell r="DJ114">
            <v>0</v>
          </cell>
          <cell r="DK114">
            <v>0</v>
          </cell>
          <cell r="DL114">
            <v>0</v>
          </cell>
          <cell r="DM114">
            <v>0</v>
          </cell>
          <cell r="DN114">
            <v>0</v>
          </cell>
          <cell r="DO114">
            <v>0</v>
          </cell>
          <cell r="DP114">
            <v>0</v>
          </cell>
          <cell r="DQ114">
            <v>0</v>
          </cell>
          <cell r="DR114">
            <v>0</v>
          </cell>
          <cell r="DS114">
            <v>0</v>
          </cell>
          <cell r="DT114">
            <v>0</v>
          </cell>
          <cell r="DU114">
            <v>0</v>
          </cell>
          <cell r="DV114">
            <v>0</v>
          </cell>
          <cell r="DW114">
            <v>0</v>
          </cell>
          <cell r="DX114">
            <v>0</v>
          </cell>
          <cell r="DY114">
            <v>0</v>
          </cell>
          <cell r="DZ114">
            <v>0</v>
          </cell>
          <cell r="EA114">
            <v>0</v>
          </cell>
          <cell r="EB114">
            <v>0</v>
          </cell>
          <cell r="EC114">
            <v>0</v>
          </cell>
          <cell r="ED114">
            <v>0</v>
          </cell>
          <cell r="EE114">
            <v>0</v>
          </cell>
          <cell r="EF114">
            <v>0</v>
          </cell>
          <cell r="EG114">
            <v>0</v>
          </cell>
          <cell r="EH114">
            <v>0</v>
          </cell>
          <cell r="EI114">
            <v>0</v>
          </cell>
          <cell r="EJ114">
            <v>0</v>
          </cell>
          <cell r="EK114">
            <v>0</v>
          </cell>
          <cell r="EL114">
            <v>0</v>
          </cell>
          <cell r="EM114">
            <v>0</v>
          </cell>
          <cell r="EN114">
            <v>0</v>
          </cell>
          <cell r="EO114">
            <v>0</v>
          </cell>
          <cell r="EP114">
            <v>0</v>
          </cell>
          <cell r="EQ114">
            <v>0</v>
          </cell>
          <cell r="ER114">
            <v>0</v>
          </cell>
          <cell r="ES114">
            <v>0</v>
          </cell>
          <cell r="ET114">
            <v>0</v>
          </cell>
          <cell r="EU114">
            <v>0</v>
          </cell>
          <cell r="EV114">
            <v>0</v>
          </cell>
          <cell r="EW114">
            <v>0</v>
          </cell>
          <cell r="EX114">
            <v>0</v>
          </cell>
          <cell r="EY114">
            <v>0</v>
          </cell>
          <cell r="EZ114">
            <v>0</v>
          </cell>
          <cell r="FA114">
            <v>0</v>
          </cell>
          <cell r="FB114">
            <v>0</v>
          </cell>
          <cell r="FC114">
            <v>0</v>
          </cell>
          <cell r="FD114">
            <v>0</v>
          </cell>
          <cell r="FE114">
            <v>0</v>
          </cell>
          <cell r="FF114">
            <v>0</v>
          </cell>
          <cell r="FG114">
            <v>0</v>
          </cell>
          <cell r="FH114">
            <v>0</v>
          </cell>
          <cell r="FI114">
            <v>0</v>
          </cell>
          <cell r="FJ114">
            <v>0</v>
          </cell>
          <cell r="FK114">
            <v>0</v>
          </cell>
          <cell r="FL114">
            <v>0</v>
          </cell>
          <cell r="FM114">
            <v>0</v>
          </cell>
          <cell r="FN114">
            <v>0</v>
          </cell>
          <cell r="FO114">
            <v>0</v>
          </cell>
          <cell r="FP114">
            <v>0</v>
          </cell>
          <cell r="FQ114">
            <v>0</v>
          </cell>
          <cell r="FR114">
            <v>0</v>
          </cell>
          <cell r="FS114">
            <v>0</v>
          </cell>
          <cell r="FT114">
            <v>0</v>
          </cell>
          <cell r="FU114">
            <v>0</v>
          </cell>
          <cell r="FV114">
            <v>0</v>
          </cell>
          <cell r="FW114">
            <v>0</v>
          </cell>
          <cell r="FX114">
            <v>0</v>
          </cell>
          <cell r="FY114">
            <v>0</v>
          </cell>
          <cell r="FZ114">
            <v>0</v>
          </cell>
          <cell r="GA114">
            <v>0</v>
          </cell>
          <cell r="GB114">
            <v>0</v>
          </cell>
          <cell r="GC114">
            <v>0</v>
          </cell>
          <cell r="GD114">
            <v>0</v>
          </cell>
          <cell r="GE114">
            <v>0</v>
          </cell>
          <cell r="GF114">
            <v>0</v>
          </cell>
          <cell r="GG114">
            <v>0</v>
          </cell>
          <cell r="GH114">
            <v>0</v>
          </cell>
          <cell r="GI114">
            <v>0</v>
          </cell>
          <cell r="GJ114">
            <v>0</v>
          </cell>
          <cell r="GK114">
            <v>0</v>
          </cell>
          <cell r="GL114">
            <v>0</v>
          </cell>
          <cell r="GM114">
            <v>0</v>
          </cell>
          <cell r="GN114">
            <v>0</v>
          </cell>
          <cell r="GO114">
            <v>0</v>
          </cell>
          <cell r="GP114">
            <v>0</v>
          </cell>
          <cell r="GQ114">
            <v>0</v>
          </cell>
          <cell r="GR114">
            <v>0</v>
          </cell>
          <cell r="GS114">
            <v>0</v>
          </cell>
          <cell r="GW114">
            <v>5058</v>
          </cell>
          <cell r="GX114" t="e">
            <v>#DIV/0!</v>
          </cell>
          <cell r="GY114" t="e">
            <v>#DIV/0!</v>
          </cell>
          <cell r="GZ114" t="e">
            <v>#DIV/0!</v>
          </cell>
        </row>
        <row r="115">
          <cell r="A115">
            <v>5161</v>
          </cell>
          <cell r="B115">
            <v>10</v>
          </cell>
          <cell r="C115" t="str">
            <v>TRNSWEST @ HANSFORD</v>
          </cell>
          <cell r="D115">
            <v>87253</v>
          </cell>
          <cell r="E115" t="str">
            <v>R</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cell r="AO115">
            <v>0</v>
          </cell>
          <cell r="AP115">
            <v>0</v>
          </cell>
          <cell r="AQ115">
            <v>0</v>
          </cell>
          <cell r="AR115">
            <v>0</v>
          </cell>
          <cell r="AS115">
            <v>0</v>
          </cell>
          <cell r="AT115">
            <v>0</v>
          </cell>
          <cell r="AU115">
            <v>0</v>
          </cell>
          <cell r="AV115">
            <v>0</v>
          </cell>
          <cell r="AW115">
            <v>0</v>
          </cell>
          <cell r="AX115">
            <v>0</v>
          </cell>
          <cell r="AY115">
            <v>0</v>
          </cell>
          <cell r="AZ115">
            <v>0</v>
          </cell>
          <cell r="BA115">
            <v>0</v>
          </cell>
          <cell r="BB115">
            <v>0</v>
          </cell>
          <cell r="BC115">
            <v>0</v>
          </cell>
          <cell r="BD115">
            <v>0</v>
          </cell>
          <cell r="BE115">
            <v>0</v>
          </cell>
          <cell r="BF115">
            <v>0</v>
          </cell>
          <cell r="BG115">
            <v>0</v>
          </cell>
          <cell r="BH115">
            <v>0</v>
          </cell>
          <cell r="BI115">
            <v>0</v>
          </cell>
          <cell r="BJ115">
            <v>0</v>
          </cell>
          <cell r="BK115">
            <v>0</v>
          </cell>
          <cell r="BL115">
            <v>0</v>
          </cell>
          <cell r="BM115">
            <v>0</v>
          </cell>
          <cell r="BN115">
            <v>0</v>
          </cell>
          <cell r="BO115">
            <v>0</v>
          </cell>
          <cell r="BP115">
            <v>0</v>
          </cell>
          <cell r="BQ115">
            <v>0</v>
          </cell>
          <cell r="BR115">
            <v>0</v>
          </cell>
          <cell r="BS115">
            <v>0</v>
          </cell>
          <cell r="BT115">
            <v>0</v>
          </cell>
          <cell r="BU115">
            <v>0</v>
          </cell>
          <cell r="BV115">
            <v>0</v>
          </cell>
          <cell r="BW115">
            <v>0</v>
          </cell>
          <cell r="BX115">
            <v>0</v>
          </cell>
          <cell r="BY115">
            <v>0</v>
          </cell>
          <cell r="BZ115">
            <v>0</v>
          </cell>
          <cell r="CA115">
            <v>0</v>
          </cell>
          <cell r="CB115">
            <v>0</v>
          </cell>
          <cell r="CC115">
            <v>0</v>
          </cell>
          <cell r="CD115">
            <v>0</v>
          </cell>
          <cell r="CE115">
            <v>0</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0</v>
          </cell>
          <cell r="CW115">
            <v>0</v>
          </cell>
          <cell r="CX115">
            <v>0</v>
          </cell>
          <cell r="CY115">
            <v>0</v>
          </cell>
          <cell r="CZ115">
            <v>0</v>
          </cell>
          <cell r="DA115">
            <v>0</v>
          </cell>
          <cell r="DB115">
            <v>0</v>
          </cell>
          <cell r="DC115">
            <v>0</v>
          </cell>
          <cell r="DD115">
            <v>0</v>
          </cell>
          <cell r="DE115">
            <v>0</v>
          </cell>
          <cell r="DF115">
            <v>0</v>
          </cell>
          <cell r="DG115">
            <v>0</v>
          </cell>
          <cell r="DH115">
            <v>0</v>
          </cell>
          <cell r="DI115">
            <v>0</v>
          </cell>
          <cell r="DJ115">
            <v>0</v>
          </cell>
          <cell r="DK115">
            <v>0</v>
          </cell>
          <cell r="DL115">
            <v>0</v>
          </cell>
          <cell r="DM115">
            <v>0</v>
          </cell>
          <cell r="DN115">
            <v>0</v>
          </cell>
          <cell r="DO115">
            <v>0</v>
          </cell>
          <cell r="DP115">
            <v>0</v>
          </cell>
          <cell r="DQ115">
            <v>0</v>
          </cell>
          <cell r="DR115">
            <v>0</v>
          </cell>
          <cell r="DS115">
            <v>0</v>
          </cell>
          <cell r="DT115">
            <v>0</v>
          </cell>
          <cell r="DU115">
            <v>0</v>
          </cell>
          <cell r="DV115">
            <v>0</v>
          </cell>
          <cell r="DW115">
            <v>0</v>
          </cell>
          <cell r="DX115">
            <v>0</v>
          </cell>
          <cell r="DY115">
            <v>0</v>
          </cell>
          <cell r="DZ115">
            <v>0</v>
          </cell>
          <cell r="EA115">
            <v>0</v>
          </cell>
          <cell r="EB115">
            <v>0</v>
          </cell>
          <cell r="EC115">
            <v>0</v>
          </cell>
          <cell r="ED115">
            <v>0</v>
          </cell>
          <cell r="EE115">
            <v>0</v>
          </cell>
          <cell r="EF115">
            <v>0</v>
          </cell>
          <cell r="EG115">
            <v>0</v>
          </cell>
          <cell r="EH115">
            <v>0</v>
          </cell>
          <cell r="EI115">
            <v>0</v>
          </cell>
          <cell r="EJ115">
            <v>0</v>
          </cell>
          <cell r="EK115">
            <v>0</v>
          </cell>
          <cell r="EL115">
            <v>0</v>
          </cell>
          <cell r="EM115">
            <v>0</v>
          </cell>
          <cell r="EN115">
            <v>0</v>
          </cell>
          <cell r="EO115">
            <v>0</v>
          </cell>
          <cell r="EP115">
            <v>0</v>
          </cell>
          <cell r="EQ115">
            <v>0</v>
          </cell>
          <cell r="ER115">
            <v>0</v>
          </cell>
          <cell r="ES115">
            <v>0</v>
          </cell>
          <cell r="ET115">
            <v>0</v>
          </cell>
          <cell r="EU115">
            <v>0</v>
          </cell>
          <cell r="EV115">
            <v>0</v>
          </cell>
          <cell r="EW115">
            <v>0</v>
          </cell>
          <cell r="EX115">
            <v>0</v>
          </cell>
          <cell r="EY115">
            <v>0</v>
          </cell>
          <cell r="EZ115">
            <v>0</v>
          </cell>
          <cell r="FA115">
            <v>0</v>
          </cell>
          <cell r="FB115">
            <v>0</v>
          </cell>
          <cell r="FC115">
            <v>0</v>
          </cell>
          <cell r="FD115">
            <v>0</v>
          </cell>
          <cell r="FE115">
            <v>0</v>
          </cell>
          <cell r="FF115">
            <v>0</v>
          </cell>
          <cell r="FG115">
            <v>0</v>
          </cell>
          <cell r="FH115">
            <v>0</v>
          </cell>
          <cell r="FI115">
            <v>0</v>
          </cell>
          <cell r="FJ115">
            <v>0</v>
          </cell>
          <cell r="FK115">
            <v>0</v>
          </cell>
          <cell r="FL115">
            <v>0</v>
          </cell>
          <cell r="FM115">
            <v>0</v>
          </cell>
          <cell r="FN115">
            <v>0</v>
          </cell>
          <cell r="FO115">
            <v>0</v>
          </cell>
          <cell r="FP115">
            <v>0</v>
          </cell>
          <cell r="FQ115">
            <v>0</v>
          </cell>
          <cell r="FR115">
            <v>0</v>
          </cell>
          <cell r="FS115">
            <v>0</v>
          </cell>
          <cell r="FT115">
            <v>0</v>
          </cell>
          <cell r="FU115">
            <v>0</v>
          </cell>
          <cell r="FV115">
            <v>0</v>
          </cell>
          <cell r="FW115">
            <v>0</v>
          </cell>
          <cell r="FX115">
            <v>0</v>
          </cell>
          <cell r="FY115">
            <v>0</v>
          </cell>
          <cell r="FZ115">
            <v>0</v>
          </cell>
          <cell r="GA115">
            <v>0</v>
          </cell>
          <cell r="GB115">
            <v>0</v>
          </cell>
          <cell r="GC115">
            <v>0</v>
          </cell>
          <cell r="GD115">
            <v>0</v>
          </cell>
          <cell r="GE115">
            <v>0</v>
          </cell>
          <cell r="GF115">
            <v>0</v>
          </cell>
          <cell r="GG115">
            <v>0</v>
          </cell>
          <cell r="GH115">
            <v>0</v>
          </cell>
          <cell r="GI115">
            <v>0</v>
          </cell>
          <cell r="GJ115">
            <v>0</v>
          </cell>
          <cell r="GK115">
            <v>0</v>
          </cell>
          <cell r="GL115">
            <v>0</v>
          </cell>
          <cell r="GM115">
            <v>0</v>
          </cell>
          <cell r="GN115">
            <v>0</v>
          </cell>
          <cell r="GO115">
            <v>0</v>
          </cell>
          <cell r="GP115">
            <v>0</v>
          </cell>
          <cell r="GQ115">
            <v>0</v>
          </cell>
          <cell r="GR115">
            <v>0</v>
          </cell>
          <cell r="GS115">
            <v>0</v>
          </cell>
          <cell r="GW115">
            <v>5161</v>
          </cell>
          <cell r="GX115" t="e">
            <v>#DIV/0!</v>
          </cell>
          <cell r="GY115" t="e">
            <v>#DIV/0!</v>
          </cell>
          <cell r="GZ115" t="e">
            <v>#DIV/0!</v>
          </cell>
        </row>
        <row r="116">
          <cell r="A116">
            <v>5177</v>
          </cell>
          <cell r="B116">
            <v>10</v>
          </cell>
          <cell r="C116" t="str">
            <v>TRANSPET @ TREE</v>
          </cell>
          <cell r="D116">
            <v>16430</v>
          </cell>
          <cell r="E116" t="str">
            <v>D</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cell r="AO116">
            <v>0</v>
          </cell>
          <cell r="AP116">
            <v>0</v>
          </cell>
          <cell r="AQ116">
            <v>0</v>
          </cell>
          <cell r="AR116">
            <v>0</v>
          </cell>
          <cell r="AS116">
            <v>0</v>
          </cell>
          <cell r="AT116">
            <v>0</v>
          </cell>
          <cell r="AU116">
            <v>0</v>
          </cell>
          <cell r="AV116">
            <v>0</v>
          </cell>
          <cell r="AW116">
            <v>0</v>
          </cell>
          <cell r="AX116">
            <v>0</v>
          </cell>
          <cell r="AY116">
            <v>0</v>
          </cell>
          <cell r="AZ116">
            <v>0</v>
          </cell>
          <cell r="BA116">
            <v>0</v>
          </cell>
          <cell r="BB116">
            <v>0</v>
          </cell>
          <cell r="BC116">
            <v>0</v>
          </cell>
          <cell r="BD116">
            <v>0</v>
          </cell>
          <cell r="BE116">
            <v>0</v>
          </cell>
          <cell r="BF116">
            <v>0</v>
          </cell>
          <cell r="BG116">
            <v>0</v>
          </cell>
          <cell r="BH116">
            <v>0</v>
          </cell>
          <cell r="BI116">
            <v>0</v>
          </cell>
          <cell r="BJ116">
            <v>0</v>
          </cell>
          <cell r="BK116">
            <v>0</v>
          </cell>
          <cell r="BL116">
            <v>0</v>
          </cell>
          <cell r="BM116">
            <v>0</v>
          </cell>
          <cell r="BN116">
            <v>0</v>
          </cell>
          <cell r="BO116">
            <v>0</v>
          </cell>
          <cell r="BP116">
            <v>0</v>
          </cell>
          <cell r="BQ116">
            <v>0</v>
          </cell>
          <cell r="BR116">
            <v>0</v>
          </cell>
          <cell r="BS116">
            <v>0</v>
          </cell>
          <cell r="BT116">
            <v>0</v>
          </cell>
          <cell r="BU116">
            <v>0</v>
          </cell>
          <cell r="BV116">
            <v>0</v>
          </cell>
          <cell r="BW116">
            <v>0</v>
          </cell>
          <cell r="BX116">
            <v>0</v>
          </cell>
          <cell r="BY116">
            <v>0</v>
          </cell>
          <cell r="BZ116">
            <v>0</v>
          </cell>
          <cell r="CA116">
            <v>0</v>
          </cell>
          <cell r="CB116">
            <v>0</v>
          </cell>
          <cell r="CC116">
            <v>0</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0</v>
          </cell>
          <cell r="CW116">
            <v>0</v>
          </cell>
          <cell r="CX116">
            <v>0</v>
          </cell>
          <cell r="CY116">
            <v>0</v>
          </cell>
          <cell r="CZ116">
            <v>0</v>
          </cell>
          <cell r="DA116">
            <v>0</v>
          </cell>
          <cell r="DB116">
            <v>0</v>
          </cell>
          <cell r="DC116">
            <v>0</v>
          </cell>
          <cell r="DD116">
            <v>0</v>
          </cell>
          <cell r="DE116">
            <v>0</v>
          </cell>
          <cell r="DF116">
            <v>0</v>
          </cell>
          <cell r="DG116">
            <v>0</v>
          </cell>
          <cell r="DH116">
            <v>0</v>
          </cell>
          <cell r="DI116">
            <v>0</v>
          </cell>
          <cell r="DJ116">
            <v>0</v>
          </cell>
          <cell r="DK116">
            <v>0</v>
          </cell>
          <cell r="DL116">
            <v>0</v>
          </cell>
          <cell r="DM116">
            <v>0</v>
          </cell>
          <cell r="DN116">
            <v>0</v>
          </cell>
          <cell r="DO116">
            <v>0</v>
          </cell>
          <cell r="DP116">
            <v>0</v>
          </cell>
          <cell r="DQ116">
            <v>0</v>
          </cell>
          <cell r="DR116">
            <v>0</v>
          </cell>
          <cell r="DS116">
            <v>0</v>
          </cell>
          <cell r="DT116">
            <v>0</v>
          </cell>
          <cell r="DU116">
            <v>0</v>
          </cell>
          <cell r="DV116">
            <v>0</v>
          </cell>
          <cell r="DW116">
            <v>0</v>
          </cell>
          <cell r="DX116">
            <v>0</v>
          </cell>
          <cell r="DY116">
            <v>0</v>
          </cell>
          <cell r="DZ116">
            <v>0</v>
          </cell>
          <cell r="EA116">
            <v>0</v>
          </cell>
          <cell r="EB116">
            <v>0</v>
          </cell>
          <cell r="EC116">
            <v>0</v>
          </cell>
          <cell r="ED116">
            <v>0</v>
          </cell>
          <cell r="EE116">
            <v>0</v>
          </cell>
          <cell r="EF116">
            <v>0</v>
          </cell>
          <cell r="EG116">
            <v>0</v>
          </cell>
          <cell r="EH116">
            <v>0</v>
          </cell>
          <cell r="EI116">
            <v>0</v>
          </cell>
          <cell r="EJ116">
            <v>0</v>
          </cell>
          <cell r="EK116">
            <v>0</v>
          </cell>
          <cell r="EL116">
            <v>0</v>
          </cell>
          <cell r="EM116">
            <v>0</v>
          </cell>
          <cell r="EN116">
            <v>0</v>
          </cell>
          <cell r="EO116">
            <v>0</v>
          </cell>
          <cell r="EP116">
            <v>0</v>
          </cell>
          <cell r="EQ116">
            <v>0</v>
          </cell>
          <cell r="ER116">
            <v>0</v>
          </cell>
          <cell r="ES116">
            <v>0</v>
          </cell>
          <cell r="ET116">
            <v>0</v>
          </cell>
          <cell r="EU116">
            <v>0</v>
          </cell>
          <cell r="EV116">
            <v>0</v>
          </cell>
          <cell r="EW116">
            <v>0</v>
          </cell>
          <cell r="EX116">
            <v>0</v>
          </cell>
          <cell r="EY116">
            <v>0</v>
          </cell>
          <cell r="EZ116">
            <v>0</v>
          </cell>
          <cell r="FA116">
            <v>0</v>
          </cell>
          <cell r="FB116">
            <v>0</v>
          </cell>
          <cell r="FC116">
            <v>0</v>
          </cell>
          <cell r="FD116">
            <v>0</v>
          </cell>
          <cell r="FE116">
            <v>0</v>
          </cell>
          <cell r="FF116">
            <v>0</v>
          </cell>
          <cell r="FG116">
            <v>0</v>
          </cell>
          <cell r="FH116">
            <v>0</v>
          </cell>
          <cell r="FI116">
            <v>0</v>
          </cell>
          <cell r="FJ116">
            <v>0</v>
          </cell>
          <cell r="FK116">
            <v>0</v>
          </cell>
          <cell r="FL116">
            <v>0</v>
          </cell>
          <cell r="FM116">
            <v>0</v>
          </cell>
          <cell r="FN116">
            <v>0</v>
          </cell>
          <cell r="FO116">
            <v>0</v>
          </cell>
          <cell r="FP116">
            <v>0</v>
          </cell>
          <cell r="FQ116">
            <v>0</v>
          </cell>
          <cell r="FR116">
            <v>0</v>
          </cell>
          <cell r="FS116">
            <v>0</v>
          </cell>
          <cell r="FT116">
            <v>0</v>
          </cell>
          <cell r="FU116">
            <v>0</v>
          </cell>
          <cell r="FV116">
            <v>0</v>
          </cell>
          <cell r="FW116">
            <v>0</v>
          </cell>
          <cell r="FX116">
            <v>0</v>
          </cell>
          <cell r="FY116">
            <v>0</v>
          </cell>
          <cell r="FZ116">
            <v>0</v>
          </cell>
          <cell r="GA116">
            <v>0</v>
          </cell>
          <cell r="GB116">
            <v>0</v>
          </cell>
          <cell r="GC116">
            <v>0</v>
          </cell>
          <cell r="GD116">
            <v>0</v>
          </cell>
          <cell r="GE116">
            <v>0</v>
          </cell>
          <cell r="GF116">
            <v>0</v>
          </cell>
          <cell r="GG116">
            <v>0</v>
          </cell>
          <cell r="GH116">
            <v>0</v>
          </cell>
          <cell r="GI116">
            <v>0</v>
          </cell>
          <cell r="GJ116">
            <v>0</v>
          </cell>
          <cell r="GK116">
            <v>0</v>
          </cell>
          <cell r="GL116">
            <v>0</v>
          </cell>
          <cell r="GM116">
            <v>0</v>
          </cell>
          <cell r="GN116">
            <v>0</v>
          </cell>
          <cell r="GO116">
            <v>0</v>
          </cell>
          <cell r="GP116">
            <v>0</v>
          </cell>
          <cell r="GQ116">
            <v>0</v>
          </cell>
          <cell r="GR116">
            <v>0</v>
          </cell>
          <cell r="GS116">
            <v>0</v>
          </cell>
          <cell r="GW116">
            <v>5177</v>
          </cell>
          <cell r="GX116" t="e">
            <v>#DIV/0!</v>
          </cell>
          <cell r="GY116" t="e">
            <v>#DIV/0!</v>
          </cell>
          <cell r="GZ116" t="e">
            <v>#DIV/0!</v>
          </cell>
        </row>
        <row r="117">
          <cell r="A117">
            <v>5206</v>
          </cell>
          <cell r="B117">
            <v>10</v>
          </cell>
          <cell r="C117" t="str">
            <v>WILLIAMS @ BEAVER</v>
          </cell>
          <cell r="D117">
            <v>99910</v>
          </cell>
          <cell r="E117" t="str">
            <v>D</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cell r="AD117">
            <v>0</v>
          </cell>
          <cell r="AE117">
            <v>0</v>
          </cell>
          <cell r="AF117">
            <v>0</v>
          </cell>
          <cell r="AG117">
            <v>0</v>
          </cell>
          <cell r="AH117">
            <v>0</v>
          </cell>
          <cell r="AI117">
            <v>0</v>
          </cell>
          <cell r="AJ117">
            <v>0</v>
          </cell>
          <cell r="AK117">
            <v>0</v>
          </cell>
          <cell r="AL117">
            <v>0</v>
          </cell>
          <cell r="AM117">
            <v>0</v>
          </cell>
          <cell r="AN117">
            <v>0</v>
          </cell>
          <cell r="AO117">
            <v>0</v>
          </cell>
          <cell r="AP117">
            <v>0</v>
          </cell>
          <cell r="AQ117">
            <v>0</v>
          </cell>
          <cell r="AR117">
            <v>0</v>
          </cell>
          <cell r="AS117">
            <v>0</v>
          </cell>
          <cell r="AT117">
            <v>0</v>
          </cell>
          <cell r="AU117">
            <v>0</v>
          </cell>
          <cell r="AV117">
            <v>0</v>
          </cell>
          <cell r="AW117">
            <v>0</v>
          </cell>
          <cell r="AX117">
            <v>0</v>
          </cell>
          <cell r="AY117">
            <v>0</v>
          </cell>
          <cell r="AZ117">
            <v>0</v>
          </cell>
          <cell r="BA117">
            <v>0</v>
          </cell>
          <cell r="BB117">
            <v>0</v>
          </cell>
          <cell r="BC117">
            <v>0</v>
          </cell>
          <cell r="BD117">
            <v>0</v>
          </cell>
          <cell r="BE117">
            <v>0</v>
          </cell>
          <cell r="BF117">
            <v>0</v>
          </cell>
          <cell r="BG117">
            <v>0</v>
          </cell>
          <cell r="BH117">
            <v>0</v>
          </cell>
          <cell r="BI117">
            <v>0</v>
          </cell>
          <cell r="BJ117">
            <v>0</v>
          </cell>
          <cell r="BK117">
            <v>0</v>
          </cell>
          <cell r="BL117">
            <v>0</v>
          </cell>
          <cell r="BM117">
            <v>0</v>
          </cell>
          <cell r="BN117">
            <v>0</v>
          </cell>
          <cell r="BO117">
            <v>0</v>
          </cell>
          <cell r="BP117">
            <v>0</v>
          </cell>
          <cell r="BQ117">
            <v>0</v>
          </cell>
          <cell r="BR117">
            <v>0</v>
          </cell>
          <cell r="BS117">
            <v>0</v>
          </cell>
          <cell r="BT117">
            <v>0</v>
          </cell>
          <cell r="BU117">
            <v>0</v>
          </cell>
          <cell r="BV117">
            <v>0</v>
          </cell>
          <cell r="BW117">
            <v>0</v>
          </cell>
          <cell r="BX117">
            <v>0</v>
          </cell>
          <cell r="BY117">
            <v>0</v>
          </cell>
          <cell r="BZ117">
            <v>0</v>
          </cell>
          <cell r="CA117">
            <v>0</v>
          </cell>
          <cell r="CB117">
            <v>0</v>
          </cell>
          <cell r="CC117">
            <v>0</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0</v>
          </cell>
          <cell r="CW117">
            <v>0</v>
          </cell>
          <cell r="CX117">
            <v>0</v>
          </cell>
          <cell r="CY117">
            <v>0</v>
          </cell>
          <cell r="CZ117">
            <v>0</v>
          </cell>
          <cell r="DA117">
            <v>0</v>
          </cell>
          <cell r="DB117">
            <v>0</v>
          </cell>
          <cell r="DC117">
            <v>0</v>
          </cell>
          <cell r="DD117">
            <v>0</v>
          </cell>
          <cell r="DE117">
            <v>0</v>
          </cell>
          <cell r="DF117">
            <v>0</v>
          </cell>
          <cell r="DG117">
            <v>0</v>
          </cell>
          <cell r="DH117">
            <v>0</v>
          </cell>
          <cell r="DI117">
            <v>0</v>
          </cell>
          <cell r="DJ117">
            <v>0</v>
          </cell>
          <cell r="DK117">
            <v>0</v>
          </cell>
          <cell r="DL117">
            <v>0</v>
          </cell>
          <cell r="DM117">
            <v>0</v>
          </cell>
          <cell r="DN117">
            <v>0</v>
          </cell>
          <cell r="DO117">
            <v>0</v>
          </cell>
          <cell r="DP117">
            <v>0</v>
          </cell>
          <cell r="DQ117">
            <v>0</v>
          </cell>
          <cell r="DR117">
            <v>0</v>
          </cell>
          <cell r="DS117">
            <v>0</v>
          </cell>
          <cell r="DT117">
            <v>0</v>
          </cell>
          <cell r="DU117">
            <v>0</v>
          </cell>
          <cell r="DV117">
            <v>0</v>
          </cell>
          <cell r="DW117">
            <v>0</v>
          </cell>
          <cell r="DX117">
            <v>0</v>
          </cell>
          <cell r="DY117">
            <v>0</v>
          </cell>
          <cell r="DZ117">
            <v>0</v>
          </cell>
          <cell r="EA117">
            <v>0</v>
          </cell>
          <cell r="EB117">
            <v>0</v>
          </cell>
          <cell r="EC117">
            <v>0</v>
          </cell>
          <cell r="ED117">
            <v>0</v>
          </cell>
          <cell r="EE117">
            <v>0</v>
          </cell>
          <cell r="EF117">
            <v>0</v>
          </cell>
          <cell r="EG117">
            <v>0</v>
          </cell>
          <cell r="EH117">
            <v>0</v>
          </cell>
          <cell r="EI117">
            <v>0</v>
          </cell>
          <cell r="EJ117">
            <v>0</v>
          </cell>
          <cell r="EK117">
            <v>0</v>
          </cell>
          <cell r="EL117">
            <v>0</v>
          </cell>
          <cell r="EM117">
            <v>0</v>
          </cell>
          <cell r="EN117">
            <v>0</v>
          </cell>
          <cell r="EO117">
            <v>0</v>
          </cell>
          <cell r="EP117">
            <v>0</v>
          </cell>
          <cell r="EQ117">
            <v>0</v>
          </cell>
          <cell r="ER117">
            <v>0</v>
          </cell>
          <cell r="ES117">
            <v>0</v>
          </cell>
          <cell r="ET117">
            <v>0</v>
          </cell>
          <cell r="EU117">
            <v>0</v>
          </cell>
          <cell r="EV117">
            <v>0</v>
          </cell>
          <cell r="EW117">
            <v>0</v>
          </cell>
          <cell r="EX117">
            <v>0</v>
          </cell>
          <cell r="EY117">
            <v>0</v>
          </cell>
          <cell r="EZ117">
            <v>0</v>
          </cell>
          <cell r="FA117">
            <v>0</v>
          </cell>
          <cell r="FB117">
            <v>0</v>
          </cell>
          <cell r="FC117">
            <v>0</v>
          </cell>
          <cell r="FD117">
            <v>0</v>
          </cell>
          <cell r="FE117">
            <v>0</v>
          </cell>
          <cell r="FF117">
            <v>0</v>
          </cell>
          <cell r="FG117">
            <v>0</v>
          </cell>
          <cell r="FH117">
            <v>0</v>
          </cell>
          <cell r="FI117">
            <v>0</v>
          </cell>
          <cell r="FJ117">
            <v>0</v>
          </cell>
          <cell r="FK117">
            <v>0</v>
          </cell>
          <cell r="FL117">
            <v>0</v>
          </cell>
          <cell r="FM117">
            <v>0</v>
          </cell>
          <cell r="FN117">
            <v>0</v>
          </cell>
          <cell r="FO117">
            <v>0</v>
          </cell>
          <cell r="FP117">
            <v>0</v>
          </cell>
          <cell r="FQ117">
            <v>0</v>
          </cell>
          <cell r="FR117">
            <v>0</v>
          </cell>
          <cell r="FS117">
            <v>0</v>
          </cell>
          <cell r="FT117">
            <v>0</v>
          </cell>
          <cell r="FU117">
            <v>0</v>
          </cell>
          <cell r="FV117">
            <v>0</v>
          </cell>
          <cell r="FW117">
            <v>0</v>
          </cell>
          <cell r="FX117">
            <v>0</v>
          </cell>
          <cell r="FY117">
            <v>0</v>
          </cell>
          <cell r="FZ117">
            <v>0</v>
          </cell>
          <cell r="GA117">
            <v>0</v>
          </cell>
          <cell r="GB117">
            <v>0</v>
          </cell>
          <cell r="GC117">
            <v>0</v>
          </cell>
          <cell r="GD117">
            <v>0</v>
          </cell>
          <cell r="GE117">
            <v>0</v>
          </cell>
          <cell r="GF117">
            <v>0</v>
          </cell>
          <cell r="GG117">
            <v>0</v>
          </cell>
          <cell r="GH117">
            <v>0</v>
          </cell>
          <cell r="GI117">
            <v>0</v>
          </cell>
          <cell r="GJ117">
            <v>0</v>
          </cell>
          <cell r="GK117">
            <v>0</v>
          </cell>
          <cell r="GL117">
            <v>0</v>
          </cell>
          <cell r="GM117">
            <v>0</v>
          </cell>
          <cell r="GN117">
            <v>0</v>
          </cell>
          <cell r="GO117">
            <v>0</v>
          </cell>
          <cell r="GP117">
            <v>0</v>
          </cell>
          <cell r="GQ117">
            <v>0</v>
          </cell>
          <cell r="GR117">
            <v>0</v>
          </cell>
          <cell r="GS117">
            <v>0</v>
          </cell>
          <cell r="GW117">
            <v>5206</v>
          </cell>
          <cell r="GX117" t="e">
            <v>#DIV/0!</v>
          </cell>
          <cell r="GY117" t="e">
            <v>#DIV/0!</v>
          </cell>
          <cell r="GZ117" t="e">
            <v>#DIV/0!</v>
          </cell>
        </row>
        <row r="118">
          <cell r="A118">
            <v>5227</v>
          </cell>
          <cell r="B118">
            <v>10</v>
          </cell>
          <cell r="C118" t="str">
            <v>ANR @ BEAVER</v>
          </cell>
          <cell r="D118">
            <v>173810</v>
          </cell>
          <cell r="E118" t="str">
            <v>R</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cell r="AM118">
            <v>0</v>
          </cell>
          <cell r="AN118">
            <v>0</v>
          </cell>
          <cell r="AO118">
            <v>0</v>
          </cell>
          <cell r="AP118">
            <v>0</v>
          </cell>
          <cell r="AQ118">
            <v>0</v>
          </cell>
          <cell r="AR118">
            <v>0</v>
          </cell>
          <cell r="AS118">
            <v>0</v>
          </cell>
          <cell r="AT118">
            <v>0</v>
          </cell>
          <cell r="AU118">
            <v>0</v>
          </cell>
          <cell r="AV118">
            <v>0</v>
          </cell>
          <cell r="AW118">
            <v>0</v>
          </cell>
          <cell r="AX118">
            <v>0</v>
          </cell>
          <cell r="AY118">
            <v>0</v>
          </cell>
          <cell r="AZ118">
            <v>0</v>
          </cell>
          <cell r="BA118">
            <v>0</v>
          </cell>
          <cell r="BB118">
            <v>0</v>
          </cell>
          <cell r="BC118">
            <v>0</v>
          </cell>
          <cell r="BD118">
            <v>0</v>
          </cell>
          <cell r="BE118">
            <v>0</v>
          </cell>
          <cell r="BF118">
            <v>0</v>
          </cell>
          <cell r="BG118">
            <v>0</v>
          </cell>
          <cell r="BH118">
            <v>0</v>
          </cell>
          <cell r="BI118">
            <v>0</v>
          </cell>
          <cell r="BJ118">
            <v>0</v>
          </cell>
          <cell r="BK118">
            <v>0</v>
          </cell>
          <cell r="BL118">
            <v>0</v>
          </cell>
          <cell r="BM118">
            <v>0</v>
          </cell>
          <cell r="BN118">
            <v>0</v>
          </cell>
          <cell r="BO118">
            <v>0</v>
          </cell>
          <cell r="BP118">
            <v>0</v>
          </cell>
          <cell r="BQ118">
            <v>0</v>
          </cell>
          <cell r="BR118">
            <v>0</v>
          </cell>
          <cell r="BS118">
            <v>0</v>
          </cell>
          <cell r="BT118">
            <v>0</v>
          </cell>
          <cell r="BU118">
            <v>0</v>
          </cell>
          <cell r="BV118">
            <v>0</v>
          </cell>
          <cell r="BW118">
            <v>0</v>
          </cell>
          <cell r="BX118">
            <v>0</v>
          </cell>
          <cell r="BY118">
            <v>0</v>
          </cell>
          <cell r="BZ118">
            <v>0</v>
          </cell>
          <cell r="CA118">
            <v>0</v>
          </cell>
          <cell r="CB118">
            <v>0</v>
          </cell>
          <cell r="CC118">
            <v>0</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0</v>
          </cell>
          <cell r="CW118">
            <v>0</v>
          </cell>
          <cell r="CX118">
            <v>0</v>
          </cell>
          <cell r="CY118">
            <v>0</v>
          </cell>
          <cell r="CZ118">
            <v>0</v>
          </cell>
          <cell r="DA118">
            <v>0</v>
          </cell>
          <cell r="DB118">
            <v>0</v>
          </cell>
          <cell r="DC118">
            <v>0</v>
          </cell>
          <cell r="DD118">
            <v>0</v>
          </cell>
          <cell r="DE118">
            <v>0</v>
          </cell>
          <cell r="DF118">
            <v>0</v>
          </cell>
          <cell r="DG118">
            <v>0</v>
          </cell>
          <cell r="DH118">
            <v>0</v>
          </cell>
          <cell r="DI118">
            <v>0</v>
          </cell>
          <cell r="DJ118">
            <v>0</v>
          </cell>
          <cell r="DK118">
            <v>0</v>
          </cell>
          <cell r="DL118">
            <v>0</v>
          </cell>
          <cell r="DM118">
            <v>0</v>
          </cell>
          <cell r="DN118">
            <v>0</v>
          </cell>
          <cell r="DO118">
            <v>0</v>
          </cell>
          <cell r="DP118">
            <v>0</v>
          </cell>
          <cell r="DQ118">
            <v>0</v>
          </cell>
          <cell r="DR118">
            <v>0</v>
          </cell>
          <cell r="DS118">
            <v>0</v>
          </cell>
          <cell r="DT118">
            <v>0</v>
          </cell>
          <cell r="DU118">
            <v>0</v>
          </cell>
          <cell r="DV118">
            <v>0</v>
          </cell>
          <cell r="DW118">
            <v>0</v>
          </cell>
          <cell r="DX118">
            <v>0</v>
          </cell>
          <cell r="DY118">
            <v>0</v>
          </cell>
          <cell r="DZ118">
            <v>0</v>
          </cell>
          <cell r="EA118">
            <v>0</v>
          </cell>
          <cell r="EB118">
            <v>0</v>
          </cell>
          <cell r="EC118">
            <v>0</v>
          </cell>
          <cell r="ED118">
            <v>0</v>
          </cell>
          <cell r="EE118">
            <v>0</v>
          </cell>
          <cell r="EF118">
            <v>0</v>
          </cell>
          <cell r="EG118">
            <v>0</v>
          </cell>
          <cell r="EH118">
            <v>0</v>
          </cell>
          <cell r="EI118">
            <v>0</v>
          </cell>
          <cell r="EJ118">
            <v>0</v>
          </cell>
          <cell r="EK118">
            <v>0</v>
          </cell>
          <cell r="EL118">
            <v>0</v>
          </cell>
          <cell r="EM118">
            <v>0</v>
          </cell>
          <cell r="EN118">
            <v>0</v>
          </cell>
          <cell r="EO118">
            <v>0</v>
          </cell>
          <cell r="EP118">
            <v>0</v>
          </cell>
          <cell r="EQ118">
            <v>0</v>
          </cell>
          <cell r="ER118">
            <v>0</v>
          </cell>
          <cell r="ES118">
            <v>0</v>
          </cell>
          <cell r="ET118">
            <v>0</v>
          </cell>
          <cell r="EU118">
            <v>0</v>
          </cell>
          <cell r="EV118">
            <v>0</v>
          </cell>
          <cell r="EW118">
            <v>0</v>
          </cell>
          <cell r="EX118">
            <v>0</v>
          </cell>
          <cell r="EY118">
            <v>0</v>
          </cell>
          <cell r="EZ118">
            <v>0</v>
          </cell>
          <cell r="FA118">
            <v>0</v>
          </cell>
          <cell r="FB118">
            <v>0</v>
          </cell>
          <cell r="FC118">
            <v>0</v>
          </cell>
          <cell r="FD118">
            <v>0</v>
          </cell>
          <cell r="FE118">
            <v>0</v>
          </cell>
          <cell r="FF118">
            <v>0</v>
          </cell>
          <cell r="FG118">
            <v>0</v>
          </cell>
          <cell r="FH118">
            <v>0</v>
          </cell>
          <cell r="FI118">
            <v>0</v>
          </cell>
          <cell r="FJ118">
            <v>0</v>
          </cell>
          <cell r="FK118">
            <v>0</v>
          </cell>
          <cell r="FL118">
            <v>0</v>
          </cell>
          <cell r="FM118">
            <v>0</v>
          </cell>
          <cell r="FN118">
            <v>0</v>
          </cell>
          <cell r="FO118">
            <v>0</v>
          </cell>
          <cell r="FP118">
            <v>0</v>
          </cell>
          <cell r="FQ118">
            <v>0</v>
          </cell>
          <cell r="FR118">
            <v>0</v>
          </cell>
          <cell r="FS118">
            <v>0</v>
          </cell>
          <cell r="FT118">
            <v>0</v>
          </cell>
          <cell r="FU118">
            <v>0</v>
          </cell>
          <cell r="FV118">
            <v>0</v>
          </cell>
          <cell r="FW118">
            <v>0</v>
          </cell>
          <cell r="FX118">
            <v>0</v>
          </cell>
          <cell r="FY118">
            <v>0</v>
          </cell>
          <cell r="FZ118">
            <v>0</v>
          </cell>
          <cell r="GA118">
            <v>0</v>
          </cell>
          <cell r="GB118">
            <v>0</v>
          </cell>
          <cell r="GC118">
            <v>0</v>
          </cell>
          <cell r="GD118">
            <v>0</v>
          </cell>
          <cell r="GE118">
            <v>0</v>
          </cell>
          <cell r="GF118">
            <v>0</v>
          </cell>
          <cell r="GG118">
            <v>0</v>
          </cell>
          <cell r="GH118">
            <v>0</v>
          </cell>
          <cell r="GI118">
            <v>0</v>
          </cell>
          <cell r="GJ118">
            <v>0</v>
          </cell>
          <cell r="GK118">
            <v>0</v>
          </cell>
          <cell r="GL118">
            <v>0</v>
          </cell>
          <cell r="GM118">
            <v>0</v>
          </cell>
          <cell r="GN118">
            <v>0</v>
          </cell>
          <cell r="GO118">
            <v>0</v>
          </cell>
          <cell r="GP118">
            <v>0</v>
          </cell>
          <cell r="GQ118">
            <v>0</v>
          </cell>
          <cell r="GR118">
            <v>0</v>
          </cell>
          <cell r="GS118">
            <v>0</v>
          </cell>
          <cell r="GW118">
            <v>5227</v>
          </cell>
          <cell r="GX118" t="e">
            <v>#DIV/0!</v>
          </cell>
          <cell r="GY118" t="e">
            <v>#DIV/0!</v>
          </cell>
          <cell r="GZ118" t="e">
            <v>#DIV/0!</v>
          </cell>
        </row>
        <row r="119">
          <cell r="A119">
            <v>5228</v>
          </cell>
          <cell r="B119">
            <v>10</v>
          </cell>
          <cell r="C119" t="str">
            <v>PEPL @ CLARK</v>
          </cell>
          <cell r="D119">
            <v>119487</v>
          </cell>
          <cell r="E119" t="str">
            <v>B</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0</v>
          </cell>
          <cell r="AU119">
            <v>0</v>
          </cell>
          <cell r="AV119">
            <v>0</v>
          </cell>
          <cell r="AW119">
            <v>0</v>
          </cell>
          <cell r="AX119">
            <v>0</v>
          </cell>
          <cell r="AY119">
            <v>0</v>
          </cell>
          <cell r="AZ119">
            <v>0</v>
          </cell>
          <cell r="BA119">
            <v>0</v>
          </cell>
          <cell r="BB119">
            <v>0</v>
          </cell>
          <cell r="BC119">
            <v>0</v>
          </cell>
          <cell r="BD119">
            <v>0</v>
          </cell>
          <cell r="BE119">
            <v>0</v>
          </cell>
          <cell r="BF119">
            <v>0</v>
          </cell>
          <cell r="BG119">
            <v>0</v>
          </cell>
          <cell r="BH119">
            <v>0</v>
          </cell>
          <cell r="BI119">
            <v>0</v>
          </cell>
          <cell r="BJ119">
            <v>0</v>
          </cell>
          <cell r="BK119">
            <v>0</v>
          </cell>
          <cell r="BL119">
            <v>0</v>
          </cell>
          <cell r="BM119">
            <v>0</v>
          </cell>
          <cell r="BN119">
            <v>0</v>
          </cell>
          <cell r="BO119">
            <v>0</v>
          </cell>
          <cell r="BP119">
            <v>0</v>
          </cell>
          <cell r="BQ119">
            <v>0</v>
          </cell>
          <cell r="BR119">
            <v>0</v>
          </cell>
          <cell r="BS119">
            <v>0</v>
          </cell>
          <cell r="BT119">
            <v>0</v>
          </cell>
          <cell r="BU119">
            <v>0</v>
          </cell>
          <cell r="BV119">
            <v>0</v>
          </cell>
          <cell r="BW119">
            <v>0</v>
          </cell>
          <cell r="BX119">
            <v>0</v>
          </cell>
          <cell r="BY119">
            <v>0</v>
          </cell>
          <cell r="BZ119">
            <v>0</v>
          </cell>
          <cell r="CA119">
            <v>0</v>
          </cell>
          <cell r="CB119">
            <v>0</v>
          </cell>
          <cell r="CC119">
            <v>0</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0</v>
          </cell>
          <cell r="CW119">
            <v>0</v>
          </cell>
          <cell r="CX119">
            <v>0</v>
          </cell>
          <cell r="CY119">
            <v>0</v>
          </cell>
          <cell r="CZ119">
            <v>0</v>
          </cell>
          <cell r="DA119">
            <v>0</v>
          </cell>
          <cell r="DB119">
            <v>0</v>
          </cell>
          <cell r="DC119">
            <v>0</v>
          </cell>
          <cell r="DD119">
            <v>0</v>
          </cell>
          <cell r="DE119">
            <v>0</v>
          </cell>
          <cell r="DF119">
            <v>0</v>
          </cell>
          <cell r="DG119">
            <v>0</v>
          </cell>
          <cell r="DH119">
            <v>0</v>
          </cell>
          <cell r="DI119">
            <v>0</v>
          </cell>
          <cell r="DJ119">
            <v>0</v>
          </cell>
          <cell r="DK119">
            <v>0</v>
          </cell>
          <cell r="DL119">
            <v>0</v>
          </cell>
          <cell r="DM119">
            <v>0</v>
          </cell>
          <cell r="DN119">
            <v>0</v>
          </cell>
          <cell r="DO119">
            <v>0</v>
          </cell>
          <cell r="DP119">
            <v>0</v>
          </cell>
          <cell r="DQ119">
            <v>0</v>
          </cell>
          <cell r="DR119">
            <v>0</v>
          </cell>
          <cell r="DS119">
            <v>0</v>
          </cell>
          <cell r="DT119">
            <v>0</v>
          </cell>
          <cell r="DU119">
            <v>0</v>
          </cell>
          <cell r="DV119">
            <v>0</v>
          </cell>
          <cell r="DW119">
            <v>0</v>
          </cell>
          <cell r="DX119">
            <v>0</v>
          </cell>
          <cell r="DY119">
            <v>0</v>
          </cell>
          <cell r="DZ119">
            <v>0</v>
          </cell>
          <cell r="EA119">
            <v>0</v>
          </cell>
          <cell r="EB119">
            <v>0</v>
          </cell>
          <cell r="EC119">
            <v>0</v>
          </cell>
          <cell r="ED119">
            <v>0</v>
          </cell>
          <cell r="EE119">
            <v>0</v>
          </cell>
          <cell r="EF119">
            <v>0</v>
          </cell>
          <cell r="EG119">
            <v>0</v>
          </cell>
          <cell r="EH119">
            <v>0</v>
          </cell>
          <cell r="EI119">
            <v>0</v>
          </cell>
          <cell r="EJ119">
            <v>0</v>
          </cell>
          <cell r="EK119">
            <v>0</v>
          </cell>
          <cell r="EL119">
            <v>0</v>
          </cell>
          <cell r="EM119">
            <v>0</v>
          </cell>
          <cell r="EN119">
            <v>0</v>
          </cell>
          <cell r="EO119">
            <v>0</v>
          </cell>
          <cell r="EP119">
            <v>0</v>
          </cell>
          <cell r="EQ119">
            <v>0</v>
          </cell>
          <cell r="ER119">
            <v>0</v>
          </cell>
          <cell r="ES119">
            <v>0</v>
          </cell>
          <cell r="ET119">
            <v>0</v>
          </cell>
          <cell r="EU119">
            <v>0</v>
          </cell>
          <cell r="EV119">
            <v>0</v>
          </cell>
          <cell r="EW119">
            <v>0</v>
          </cell>
          <cell r="EX119">
            <v>0</v>
          </cell>
          <cell r="EY119">
            <v>0</v>
          </cell>
          <cell r="EZ119">
            <v>0</v>
          </cell>
          <cell r="FA119">
            <v>0</v>
          </cell>
          <cell r="FB119">
            <v>0</v>
          </cell>
          <cell r="FC119">
            <v>0</v>
          </cell>
          <cell r="FD119">
            <v>0</v>
          </cell>
          <cell r="FE119">
            <v>0</v>
          </cell>
          <cell r="FF119">
            <v>0</v>
          </cell>
          <cell r="FG119">
            <v>0</v>
          </cell>
          <cell r="FH119">
            <v>0</v>
          </cell>
          <cell r="FI119">
            <v>0</v>
          </cell>
          <cell r="FJ119">
            <v>0</v>
          </cell>
          <cell r="FK119">
            <v>0</v>
          </cell>
          <cell r="FL119">
            <v>0</v>
          </cell>
          <cell r="FM119">
            <v>0</v>
          </cell>
          <cell r="FN119">
            <v>0</v>
          </cell>
          <cell r="FO119">
            <v>0</v>
          </cell>
          <cell r="FP119">
            <v>0</v>
          </cell>
          <cell r="FQ119">
            <v>0</v>
          </cell>
          <cell r="FR119">
            <v>0</v>
          </cell>
          <cell r="FS119">
            <v>0</v>
          </cell>
          <cell r="FT119">
            <v>0</v>
          </cell>
          <cell r="FU119">
            <v>0</v>
          </cell>
          <cell r="FV119">
            <v>0</v>
          </cell>
          <cell r="FW119">
            <v>0</v>
          </cell>
          <cell r="FX119">
            <v>0</v>
          </cell>
          <cell r="FY119">
            <v>0</v>
          </cell>
          <cell r="FZ119">
            <v>0</v>
          </cell>
          <cell r="GA119">
            <v>0</v>
          </cell>
          <cell r="GB119">
            <v>0</v>
          </cell>
          <cell r="GC119">
            <v>0</v>
          </cell>
          <cell r="GD119">
            <v>0</v>
          </cell>
          <cell r="GE119">
            <v>0</v>
          </cell>
          <cell r="GF119">
            <v>0</v>
          </cell>
          <cell r="GG119">
            <v>0</v>
          </cell>
          <cell r="GH119">
            <v>0</v>
          </cell>
          <cell r="GI119">
            <v>0</v>
          </cell>
          <cell r="GJ119">
            <v>0</v>
          </cell>
          <cell r="GK119">
            <v>0</v>
          </cell>
          <cell r="GL119">
            <v>0</v>
          </cell>
          <cell r="GM119">
            <v>0</v>
          </cell>
          <cell r="GN119">
            <v>0</v>
          </cell>
          <cell r="GO119">
            <v>0</v>
          </cell>
          <cell r="GP119">
            <v>0</v>
          </cell>
          <cell r="GQ119">
            <v>0</v>
          </cell>
          <cell r="GR119">
            <v>0</v>
          </cell>
          <cell r="GS119">
            <v>0</v>
          </cell>
          <cell r="GW119">
            <v>5228</v>
          </cell>
          <cell r="GX119" t="e">
            <v>#DIV/0!</v>
          </cell>
          <cell r="GY119" t="e">
            <v>#DIV/0!</v>
          </cell>
          <cell r="GZ119" t="e">
            <v>#DIV/0!</v>
          </cell>
        </row>
        <row r="120">
          <cell r="A120">
            <v>5320</v>
          </cell>
          <cell r="B120">
            <v>1</v>
          </cell>
          <cell r="C120" t="str">
            <v>WILLIAMS @ CARTER</v>
          </cell>
          <cell r="D120">
            <v>87020</v>
          </cell>
          <cell r="E120" t="str">
            <v>B</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cell r="BC120">
            <v>0</v>
          </cell>
          <cell r="BD120">
            <v>0</v>
          </cell>
          <cell r="BE120">
            <v>0</v>
          </cell>
          <cell r="BF120">
            <v>0</v>
          </cell>
          <cell r="BG120">
            <v>0</v>
          </cell>
          <cell r="BH120">
            <v>0</v>
          </cell>
          <cell r="BI120">
            <v>0</v>
          </cell>
          <cell r="BJ120">
            <v>0</v>
          </cell>
          <cell r="BK120">
            <v>0</v>
          </cell>
          <cell r="BL120">
            <v>0</v>
          </cell>
          <cell r="BM120">
            <v>0</v>
          </cell>
          <cell r="BN120">
            <v>0</v>
          </cell>
          <cell r="BO120">
            <v>0</v>
          </cell>
          <cell r="BP120">
            <v>0</v>
          </cell>
          <cell r="BQ120">
            <v>0</v>
          </cell>
          <cell r="BR120">
            <v>0</v>
          </cell>
          <cell r="BS120">
            <v>0</v>
          </cell>
          <cell r="BT120">
            <v>0</v>
          </cell>
          <cell r="BU120">
            <v>0</v>
          </cell>
          <cell r="BV120">
            <v>0</v>
          </cell>
          <cell r="BW120">
            <v>0</v>
          </cell>
          <cell r="BX120">
            <v>0</v>
          </cell>
          <cell r="BY120">
            <v>0</v>
          </cell>
          <cell r="BZ120">
            <v>0</v>
          </cell>
          <cell r="CA120">
            <v>0</v>
          </cell>
          <cell r="CB120">
            <v>0</v>
          </cell>
          <cell r="CC120">
            <v>0</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0</v>
          </cell>
          <cell r="CW120">
            <v>0</v>
          </cell>
          <cell r="CX120">
            <v>0</v>
          </cell>
          <cell r="CY120">
            <v>0</v>
          </cell>
          <cell r="CZ120">
            <v>0</v>
          </cell>
          <cell r="DA120">
            <v>0</v>
          </cell>
          <cell r="DB120">
            <v>0</v>
          </cell>
          <cell r="DC120">
            <v>0</v>
          </cell>
          <cell r="DD120">
            <v>0</v>
          </cell>
          <cell r="DE120">
            <v>0</v>
          </cell>
          <cell r="DF120">
            <v>0</v>
          </cell>
          <cell r="DG120">
            <v>0</v>
          </cell>
          <cell r="DH120">
            <v>0</v>
          </cell>
          <cell r="DI120">
            <v>0</v>
          </cell>
          <cell r="DJ120">
            <v>0</v>
          </cell>
          <cell r="DK120">
            <v>0</v>
          </cell>
          <cell r="DL120">
            <v>0</v>
          </cell>
          <cell r="DM120">
            <v>0</v>
          </cell>
          <cell r="DN120">
            <v>0</v>
          </cell>
          <cell r="DO120">
            <v>0</v>
          </cell>
          <cell r="DP120">
            <v>0</v>
          </cell>
          <cell r="DQ120">
            <v>0</v>
          </cell>
          <cell r="DR120">
            <v>0</v>
          </cell>
          <cell r="DS120">
            <v>0</v>
          </cell>
          <cell r="DT120">
            <v>0</v>
          </cell>
          <cell r="DU120">
            <v>0</v>
          </cell>
          <cell r="DV120">
            <v>0</v>
          </cell>
          <cell r="DW120">
            <v>0</v>
          </cell>
          <cell r="DX120">
            <v>0</v>
          </cell>
          <cell r="DY120">
            <v>0</v>
          </cell>
          <cell r="DZ120">
            <v>0</v>
          </cell>
          <cell r="EA120">
            <v>0</v>
          </cell>
          <cell r="EB120">
            <v>0</v>
          </cell>
          <cell r="EC120">
            <v>0</v>
          </cell>
          <cell r="ED120">
            <v>0</v>
          </cell>
          <cell r="EE120">
            <v>0</v>
          </cell>
          <cell r="EF120">
            <v>0</v>
          </cell>
          <cell r="EG120">
            <v>0</v>
          </cell>
          <cell r="EH120">
            <v>0</v>
          </cell>
          <cell r="EI120">
            <v>0</v>
          </cell>
          <cell r="EJ120">
            <v>0</v>
          </cell>
          <cell r="EK120">
            <v>0</v>
          </cell>
          <cell r="EL120">
            <v>0</v>
          </cell>
          <cell r="EM120">
            <v>0</v>
          </cell>
          <cell r="EN120">
            <v>0</v>
          </cell>
          <cell r="EO120">
            <v>0</v>
          </cell>
          <cell r="EP120">
            <v>0</v>
          </cell>
          <cell r="EQ120">
            <v>0</v>
          </cell>
          <cell r="ER120">
            <v>0</v>
          </cell>
          <cell r="ES120">
            <v>0</v>
          </cell>
          <cell r="ET120">
            <v>0</v>
          </cell>
          <cell r="EU120">
            <v>0</v>
          </cell>
          <cell r="EV120">
            <v>0</v>
          </cell>
          <cell r="EW120">
            <v>0</v>
          </cell>
          <cell r="EX120">
            <v>0</v>
          </cell>
          <cell r="EY120">
            <v>0</v>
          </cell>
          <cell r="EZ120">
            <v>0</v>
          </cell>
          <cell r="FA120">
            <v>0</v>
          </cell>
          <cell r="FB120">
            <v>0</v>
          </cell>
          <cell r="FC120">
            <v>0</v>
          </cell>
          <cell r="FD120">
            <v>0</v>
          </cell>
          <cell r="FE120">
            <v>0</v>
          </cell>
          <cell r="FF120">
            <v>0</v>
          </cell>
          <cell r="FG120">
            <v>0</v>
          </cell>
          <cell r="FH120">
            <v>0</v>
          </cell>
          <cell r="FI120">
            <v>0</v>
          </cell>
          <cell r="FJ120">
            <v>0</v>
          </cell>
          <cell r="FK120">
            <v>0</v>
          </cell>
          <cell r="FL120">
            <v>0</v>
          </cell>
          <cell r="FM120">
            <v>0</v>
          </cell>
          <cell r="FN120">
            <v>0</v>
          </cell>
          <cell r="FO120">
            <v>0</v>
          </cell>
          <cell r="FP120">
            <v>0</v>
          </cell>
          <cell r="FQ120">
            <v>0</v>
          </cell>
          <cell r="FR120">
            <v>0</v>
          </cell>
          <cell r="FS120">
            <v>0</v>
          </cell>
          <cell r="FT120">
            <v>0</v>
          </cell>
          <cell r="FU120">
            <v>0</v>
          </cell>
          <cell r="FV120">
            <v>0</v>
          </cell>
          <cell r="FW120">
            <v>0</v>
          </cell>
          <cell r="FX120">
            <v>0</v>
          </cell>
          <cell r="FY120">
            <v>0</v>
          </cell>
          <cell r="FZ120">
            <v>0</v>
          </cell>
          <cell r="GA120">
            <v>0</v>
          </cell>
          <cell r="GB120">
            <v>0</v>
          </cell>
          <cell r="GC120">
            <v>0</v>
          </cell>
          <cell r="GD120">
            <v>0</v>
          </cell>
          <cell r="GE120">
            <v>0</v>
          </cell>
          <cell r="GF120">
            <v>0</v>
          </cell>
          <cell r="GG120">
            <v>0</v>
          </cell>
          <cell r="GH120">
            <v>0</v>
          </cell>
          <cell r="GI120">
            <v>0</v>
          </cell>
          <cell r="GJ120">
            <v>0</v>
          </cell>
          <cell r="GK120">
            <v>0</v>
          </cell>
          <cell r="GL120">
            <v>0</v>
          </cell>
          <cell r="GM120">
            <v>0</v>
          </cell>
          <cell r="GN120">
            <v>0</v>
          </cell>
          <cell r="GO120">
            <v>0</v>
          </cell>
          <cell r="GP120">
            <v>0</v>
          </cell>
          <cell r="GQ120">
            <v>0</v>
          </cell>
          <cell r="GR120">
            <v>0</v>
          </cell>
          <cell r="GS120">
            <v>0</v>
          </cell>
          <cell r="GW120">
            <v>5320</v>
          </cell>
          <cell r="GX120" t="e">
            <v>#DIV/0!</v>
          </cell>
          <cell r="GY120" t="e">
            <v>#DIV/0!</v>
          </cell>
          <cell r="GZ120" t="e">
            <v>#DIV/0!</v>
          </cell>
        </row>
        <row r="121">
          <cell r="A121">
            <v>5332</v>
          </cell>
          <cell r="B121">
            <v>5</v>
          </cell>
          <cell r="C121" t="str">
            <v>MIDCOAS @ WASHITA</v>
          </cell>
          <cell r="D121">
            <v>46139</v>
          </cell>
          <cell r="E121" t="str">
            <v>R</v>
          </cell>
          <cell r="F121">
            <v>12059</v>
          </cell>
          <cell r="G121">
            <v>12059</v>
          </cell>
          <cell r="H121">
            <v>22513</v>
          </cell>
          <cell r="I121">
            <v>17013</v>
          </cell>
          <cell r="J121">
            <v>17013</v>
          </cell>
          <cell r="K121">
            <v>17013</v>
          </cell>
          <cell r="L121">
            <v>25513</v>
          </cell>
          <cell r="M121">
            <v>22513</v>
          </cell>
          <cell r="N121">
            <v>17513</v>
          </cell>
          <cell r="O121">
            <v>17002</v>
          </cell>
          <cell r="P121">
            <v>22000</v>
          </cell>
          <cell r="Q121">
            <v>22000</v>
          </cell>
          <cell r="R121">
            <v>22000</v>
          </cell>
          <cell r="S121">
            <v>22000</v>
          </cell>
          <cell r="T121">
            <v>4338</v>
          </cell>
          <cell r="U121">
            <v>4338</v>
          </cell>
          <cell r="V121">
            <v>4338</v>
          </cell>
          <cell r="W121">
            <v>4338</v>
          </cell>
          <cell r="X121">
            <v>4338</v>
          </cell>
          <cell r="Y121">
            <v>4338</v>
          </cell>
          <cell r="Z121">
            <v>4338</v>
          </cell>
          <cell r="AA121">
            <v>10338</v>
          </cell>
          <cell r="AB121">
            <v>10338</v>
          </cell>
          <cell r="AC121">
            <v>10338</v>
          </cell>
          <cell r="AD121">
            <v>6338</v>
          </cell>
          <cell r="AE121">
            <v>6338</v>
          </cell>
          <cell r="AF121">
            <v>6338</v>
          </cell>
          <cell r="AG121">
            <v>19338</v>
          </cell>
          <cell r="AH121">
            <v>19338</v>
          </cell>
          <cell r="AI121">
            <v>21835</v>
          </cell>
          <cell r="AJ121">
            <v>19338</v>
          </cell>
          <cell r="AK121">
            <v>20057</v>
          </cell>
          <cell r="AL121">
            <v>20057</v>
          </cell>
          <cell r="AM121">
            <v>20057</v>
          </cell>
          <cell r="AN121">
            <v>10338</v>
          </cell>
          <cell r="AO121">
            <v>10338</v>
          </cell>
          <cell r="AP121">
            <v>10338</v>
          </cell>
          <cell r="AQ121">
            <v>11338</v>
          </cell>
          <cell r="AR121">
            <v>11360</v>
          </cell>
          <cell r="AS121">
            <v>11360</v>
          </cell>
          <cell r="AT121">
            <v>11360</v>
          </cell>
          <cell r="AU121">
            <v>10338</v>
          </cell>
          <cell r="AV121">
            <v>10338</v>
          </cell>
          <cell r="AW121">
            <v>11388</v>
          </cell>
          <cell r="AX121">
            <v>388</v>
          </cell>
          <cell r="AY121">
            <v>5161</v>
          </cell>
          <cell r="AZ121">
            <v>5161</v>
          </cell>
          <cell r="BA121">
            <v>5161</v>
          </cell>
          <cell r="BB121">
            <v>4282</v>
          </cell>
          <cell r="BC121">
            <v>4282</v>
          </cell>
          <cell r="BD121">
            <v>4282</v>
          </cell>
          <cell r="BE121">
            <v>2728</v>
          </cell>
          <cell r="BF121">
            <v>2728</v>
          </cell>
          <cell r="BG121">
            <v>2728</v>
          </cell>
          <cell r="BH121">
            <v>2728</v>
          </cell>
          <cell r="BI121">
            <v>2728</v>
          </cell>
          <cell r="BJ121">
            <v>2728</v>
          </cell>
          <cell r="BK121">
            <v>2728</v>
          </cell>
          <cell r="BL121">
            <v>2728</v>
          </cell>
          <cell r="BM121">
            <v>2728</v>
          </cell>
          <cell r="BN121">
            <v>2728</v>
          </cell>
          <cell r="BO121">
            <v>2728</v>
          </cell>
          <cell r="BP121">
            <v>2728</v>
          </cell>
          <cell r="BQ121">
            <v>2728</v>
          </cell>
          <cell r="BR121">
            <v>2728</v>
          </cell>
          <cell r="BS121">
            <v>2728</v>
          </cell>
          <cell r="BT121">
            <v>2728</v>
          </cell>
          <cell r="BU121">
            <v>2728</v>
          </cell>
          <cell r="BV121">
            <v>2728</v>
          </cell>
          <cell r="BW121">
            <v>2728</v>
          </cell>
          <cell r="BX121">
            <v>2728</v>
          </cell>
          <cell r="BY121">
            <v>2728</v>
          </cell>
          <cell r="BZ121">
            <v>2728</v>
          </cell>
          <cell r="CA121">
            <v>2729</v>
          </cell>
          <cell r="CB121">
            <v>2729</v>
          </cell>
          <cell r="CC121">
            <v>10571</v>
          </cell>
          <cell r="CD121">
            <v>3571</v>
          </cell>
          <cell r="CE121">
            <v>3571</v>
          </cell>
          <cell r="CF121">
            <v>3571</v>
          </cell>
          <cell r="CG121">
            <v>3571</v>
          </cell>
          <cell r="CH121">
            <v>3571</v>
          </cell>
          <cell r="CI121">
            <v>3571</v>
          </cell>
          <cell r="CJ121">
            <v>3571</v>
          </cell>
          <cell r="CK121">
            <v>3571</v>
          </cell>
          <cell r="CL121">
            <v>3571</v>
          </cell>
          <cell r="CM121">
            <v>3571</v>
          </cell>
          <cell r="CN121">
            <v>3571</v>
          </cell>
          <cell r="CO121">
            <v>3571</v>
          </cell>
          <cell r="CP121">
            <v>3571</v>
          </cell>
          <cell r="CQ121">
            <v>3571</v>
          </cell>
          <cell r="CR121">
            <v>3571</v>
          </cell>
          <cell r="CS121">
            <v>3571</v>
          </cell>
          <cell r="CT121">
            <v>3571</v>
          </cell>
          <cell r="CU121">
            <v>3571</v>
          </cell>
          <cell r="CV121">
            <v>3571</v>
          </cell>
          <cell r="CW121">
            <v>3571</v>
          </cell>
          <cell r="CX121">
            <v>3571</v>
          </cell>
          <cell r="CY121">
            <v>3571</v>
          </cell>
          <cell r="CZ121">
            <v>3571</v>
          </cell>
          <cell r="DA121">
            <v>3571</v>
          </cell>
          <cell r="DB121">
            <v>3571</v>
          </cell>
          <cell r="DC121">
            <v>1572</v>
          </cell>
          <cell r="DD121">
            <v>1572</v>
          </cell>
          <cell r="DE121">
            <v>1572</v>
          </cell>
          <cell r="DF121">
            <v>3571</v>
          </cell>
          <cell r="DG121">
            <v>3571</v>
          </cell>
          <cell r="DH121">
            <v>11080</v>
          </cell>
          <cell r="DI121">
            <v>11080</v>
          </cell>
          <cell r="DJ121">
            <v>10155</v>
          </cell>
          <cell r="DK121">
            <v>10155</v>
          </cell>
          <cell r="DL121">
            <v>11080</v>
          </cell>
          <cell r="DM121">
            <v>12198</v>
          </cell>
          <cell r="DN121">
            <v>12155</v>
          </cell>
          <cell r="DO121">
            <v>17155</v>
          </cell>
          <cell r="DP121">
            <v>19655</v>
          </cell>
          <cell r="DQ121">
            <v>19655</v>
          </cell>
          <cell r="DR121">
            <v>19655</v>
          </cell>
          <cell r="DS121">
            <v>19655</v>
          </cell>
          <cell r="DT121">
            <v>18191</v>
          </cell>
          <cell r="DU121">
            <v>17191</v>
          </cell>
          <cell r="DV121">
            <v>22191</v>
          </cell>
          <cell r="DW121">
            <v>22191</v>
          </cell>
          <cell r="DX121">
            <v>18191</v>
          </cell>
          <cell r="DY121">
            <v>18191</v>
          </cell>
          <cell r="DZ121">
            <v>18191</v>
          </cell>
          <cell r="EA121">
            <v>20991</v>
          </cell>
          <cell r="EB121">
            <v>19991</v>
          </cell>
          <cell r="EC121">
            <v>18991</v>
          </cell>
          <cell r="ED121">
            <v>17991</v>
          </cell>
          <cell r="EE121">
            <v>15991</v>
          </cell>
          <cell r="EF121">
            <v>15991</v>
          </cell>
          <cell r="EG121">
            <v>15991</v>
          </cell>
          <cell r="EH121">
            <v>17991</v>
          </cell>
          <cell r="EI121">
            <v>17992</v>
          </cell>
          <cell r="EJ121">
            <v>19394</v>
          </cell>
          <cell r="EK121">
            <v>22984</v>
          </cell>
          <cell r="EL121">
            <v>16394</v>
          </cell>
          <cell r="EM121">
            <v>16394</v>
          </cell>
          <cell r="EN121">
            <v>16394</v>
          </cell>
          <cell r="EO121">
            <v>18394</v>
          </cell>
          <cell r="EP121">
            <v>19594</v>
          </cell>
          <cell r="EQ121">
            <v>16394</v>
          </cell>
          <cell r="ER121">
            <v>16395</v>
          </cell>
          <cell r="ES121">
            <v>16394</v>
          </cell>
          <cell r="ET121">
            <v>16394</v>
          </cell>
          <cell r="EU121">
            <v>20035</v>
          </cell>
          <cell r="EV121">
            <v>16394</v>
          </cell>
          <cell r="EW121">
            <v>16394</v>
          </cell>
          <cell r="EX121">
            <v>16394</v>
          </cell>
          <cell r="EY121">
            <v>16394</v>
          </cell>
          <cell r="EZ121">
            <v>16394</v>
          </cell>
          <cell r="FA121">
            <v>16394</v>
          </cell>
          <cell r="FB121">
            <v>16394</v>
          </cell>
          <cell r="FC121">
            <v>16394</v>
          </cell>
          <cell r="FD121">
            <v>16394</v>
          </cell>
          <cell r="FE121">
            <v>16394</v>
          </cell>
          <cell r="FF121">
            <v>16394</v>
          </cell>
          <cell r="FG121">
            <v>16685</v>
          </cell>
          <cell r="FH121">
            <v>16685</v>
          </cell>
          <cell r="FI121">
            <v>16685</v>
          </cell>
          <cell r="FJ121">
            <v>15394</v>
          </cell>
          <cell r="FK121">
            <v>16395</v>
          </cell>
          <cell r="FL121">
            <v>16395</v>
          </cell>
          <cell r="FM121">
            <v>16395</v>
          </cell>
          <cell r="FN121">
            <v>14395</v>
          </cell>
          <cell r="FO121">
            <v>18274</v>
          </cell>
          <cell r="FP121">
            <v>18274</v>
          </cell>
          <cell r="FQ121">
            <v>23180</v>
          </cell>
          <cell r="FR121">
            <v>16405</v>
          </cell>
          <cell r="FS121">
            <v>19405</v>
          </cell>
          <cell r="FT121">
            <v>34864</v>
          </cell>
          <cell r="FU121">
            <v>34864</v>
          </cell>
          <cell r="FV121">
            <v>34864</v>
          </cell>
          <cell r="FW121">
            <v>16721</v>
          </cell>
          <cell r="FX121">
            <v>16721</v>
          </cell>
          <cell r="FY121">
            <v>16575</v>
          </cell>
          <cell r="FZ121">
            <v>5273</v>
          </cell>
          <cell r="GA121">
            <v>4273</v>
          </cell>
          <cell r="GB121">
            <v>4273</v>
          </cell>
          <cell r="GC121">
            <v>4273</v>
          </cell>
          <cell r="GD121">
            <v>4273</v>
          </cell>
          <cell r="GE121">
            <v>4273</v>
          </cell>
          <cell r="GF121">
            <v>7623</v>
          </cell>
          <cell r="GG121">
            <v>4273</v>
          </cell>
          <cell r="GH121">
            <v>273</v>
          </cell>
          <cell r="GI121">
            <v>7273</v>
          </cell>
          <cell r="GJ121">
            <v>7273</v>
          </cell>
          <cell r="GK121">
            <v>7273</v>
          </cell>
          <cell r="GL121">
            <v>12273</v>
          </cell>
          <cell r="GM121">
            <v>12273</v>
          </cell>
          <cell r="GN121">
            <v>12273</v>
          </cell>
          <cell r="GO121">
            <v>12273</v>
          </cell>
          <cell r="GP121">
            <v>12273</v>
          </cell>
          <cell r="GQ121">
            <v>12273</v>
          </cell>
          <cell r="GR121">
            <v>12273</v>
          </cell>
          <cell r="GS121">
            <v>5273</v>
          </cell>
          <cell r="GW121">
            <v>5332</v>
          </cell>
          <cell r="GX121" t="e">
            <v>#DIV/0!</v>
          </cell>
          <cell r="GY121" t="e">
            <v>#DIV/0!</v>
          </cell>
          <cell r="GZ121" t="e">
            <v>#DIV/0!</v>
          </cell>
        </row>
        <row r="122">
          <cell r="A122">
            <v>5333</v>
          </cell>
          <cell r="B122">
            <v>5</v>
          </cell>
          <cell r="C122" t="str">
            <v>EL PASO @ WASHITA</v>
          </cell>
          <cell r="D122">
            <v>120224</v>
          </cell>
          <cell r="E122" t="str">
            <v>R</v>
          </cell>
          <cell r="F122">
            <v>12273</v>
          </cell>
          <cell r="G122">
            <v>0</v>
          </cell>
          <cell r="H122">
            <v>0</v>
          </cell>
          <cell r="I122">
            <v>15000</v>
          </cell>
          <cell r="J122">
            <v>29662</v>
          </cell>
          <cell r="K122">
            <v>29018</v>
          </cell>
          <cell r="L122">
            <v>9946</v>
          </cell>
          <cell r="M122">
            <v>0</v>
          </cell>
          <cell r="N122">
            <v>0</v>
          </cell>
          <cell r="O122">
            <v>0</v>
          </cell>
          <cell r="P122">
            <v>0</v>
          </cell>
          <cell r="Q122">
            <v>26608</v>
          </cell>
          <cell r="R122">
            <v>23899</v>
          </cell>
          <cell r="S122">
            <v>42900</v>
          </cell>
          <cell r="T122">
            <v>40670</v>
          </cell>
          <cell r="U122">
            <v>43706</v>
          </cell>
          <cell r="V122">
            <v>50500</v>
          </cell>
          <cell r="W122">
            <v>62084</v>
          </cell>
          <cell r="X122">
            <v>70619</v>
          </cell>
          <cell r="Y122">
            <v>69486</v>
          </cell>
          <cell r="Z122">
            <v>33380</v>
          </cell>
          <cell r="AA122">
            <v>7202</v>
          </cell>
          <cell r="AB122">
            <v>5332</v>
          </cell>
          <cell r="AC122">
            <v>0</v>
          </cell>
          <cell r="AD122">
            <v>60000</v>
          </cell>
          <cell r="AE122">
            <v>60000</v>
          </cell>
          <cell r="AF122">
            <v>59627</v>
          </cell>
          <cell r="AG122">
            <v>105400</v>
          </cell>
          <cell r="AH122">
            <v>45211</v>
          </cell>
          <cell r="AI122">
            <v>45000</v>
          </cell>
          <cell r="AJ122">
            <v>44999</v>
          </cell>
          <cell r="AK122">
            <v>68610</v>
          </cell>
          <cell r="AL122">
            <v>67862</v>
          </cell>
          <cell r="AM122">
            <v>77676</v>
          </cell>
          <cell r="AN122">
            <v>102906</v>
          </cell>
          <cell r="AO122">
            <v>43388</v>
          </cell>
          <cell r="AP122">
            <v>21778</v>
          </cell>
          <cell r="AQ122">
            <v>30999</v>
          </cell>
          <cell r="AR122">
            <v>5000</v>
          </cell>
          <cell r="AS122">
            <v>4909</v>
          </cell>
          <cell r="AT122">
            <v>5000</v>
          </cell>
          <cell r="AU122">
            <v>0</v>
          </cell>
          <cell r="AV122">
            <v>24695</v>
          </cell>
          <cell r="AW122">
            <v>1950</v>
          </cell>
          <cell r="AX122">
            <v>1950</v>
          </cell>
          <cell r="AY122">
            <v>9000</v>
          </cell>
          <cell r="AZ122">
            <v>1000</v>
          </cell>
          <cell r="BA122">
            <v>1000</v>
          </cell>
          <cell r="BB122">
            <v>6000</v>
          </cell>
          <cell r="BC122">
            <v>43626</v>
          </cell>
          <cell r="BD122">
            <v>1000</v>
          </cell>
          <cell r="BE122">
            <v>31000</v>
          </cell>
          <cell r="BF122">
            <v>48000</v>
          </cell>
          <cell r="BG122">
            <v>48000</v>
          </cell>
          <cell r="BH122">
            <v>31000</v>
          </cell>
          <cell r="BI122">
            <v>21000</v>
          </cell>
          <cell r="BJ122">
            <v>46589</v>
          </cell>
          <cell r="BK122">
            <v>1000</v>
          </cell>
          <cell r="BL122">
            <v>31000</v>
          </cell>
          <cell r="BM122">
            <v>1000</v>
          </cell>
          <cell r="BN122">
            <v>1000</v>
          </cell>
          <cell r="BO122">
            <v>1000</v>
          </cell>
          <cell r="BP122">
            <v>1000</v>
          </cell>
          <cell r="BQ122">
            <v>1000</v>
          </cell>
          <cell r="BR122">
            <v>1000</v>
          </cell>
          <cell r="BS122">
            <v>1000</v>
          </cell>
          <cell r="BT122">
            <v>1000</v>
          </cell>
          <cell r="BU122">
            <v>1000</v>
          </cell>
          <cell r="BV122">
            <v>1000</v>
          </cell>
          <cell r="BW122">
            <v>1000</v>
          </cell>
          <cell r="BX122">
            <v>5000</v>
          </cell>
          <cell r="BY122">
            <v>30000</v>
          </cell>
          <cell r="BZ122">
            <v>45000</v>
          </cell>
          <cell r="CA122">
            <v>5000</v>
          </cell>
          <cell r="CB122">
            <v>45000</v>
          </cell>
          <cell r="CC122">
            <v>55737</v>
          </cell>
          <cell r="CD122">
            <v>5738</v>
          </cell>
          <cell r="CE122">
            <v>5738</v>
          </cell>
          <cell r="CF122">
            <v>19196</v>
          </cell>
          <cell r="CG122">
            <v>5738</v>
          </cell>
          <cell r="CH122">
            <v>29340</v>
          </cell>
          <cell r="CI122">
            <v>38751</v>
          </cell>
          <cell r="CJ122">
            <v>41260</v>
          </cell>
          <cell r="CK122">
            <v>45738</v>
          </cell>
          <cell r="CL122">
            <v>22838</v>
          </cell>
          <cell r="CM122">
            <v>5738</v>
          </cell>
          <cell r="CN122">
            <v>5738</v>
          </cell>
          <cell r="CO122">
            <v>5738</v>
          </cell>
          <cell r="CP122">
            <v>5738</v>
          </cell>
          <cell r="CQ122">
            <v>5738</v>
          </cell>
          <cell r="CR122">
            <v>5738</v>
          </cell>
          <cell r="CS122">
            <v>5738</v>
          </cell>
          <cell r="CT122">
            <v>5738</v>
          </cell>
          <cell r="CU122">
            <v>5738</v>
          </cell>
          <cell r="CV122">
            <v>5738</v>
          </cell>
          <cell r="CW122">
            <v>5738</v>
          </cell>
          <cell r="CX122">
            <v>5738</v>
          </cell>
          <cell r="CY122">
            <v>5738</v>
          </cell>
          <cell r="CZ122">
            <v>2238</v>
          </cell>
          <cell r="DA122">
            <v>2238</v>
          </cell>
          <cell r="DB122">
            <v>2238</v>
          </cell>
          <cell r="DC122">
            <v>62238</v>
          </cell>
          <cell r="DD122">
            <v>62238</v>
          </cell>
          <cell r="DE122">
            <v>2238</v>
          </cell>
          <cell r="DF122">
            <v>2238</v>
          </cell>
          <cell r="DG122">
            <v>2238</v>
          </cell>
          <cell r="DH122">
            <v>4800</v>
          </cell>
          <cell r="DI122">
            <v>4800</v>
          </cell>
          <cell r="DJ122">
            <v>4800</v>
          </cell>
          <cell r="DK122">
            <v>4800</v>
          </cell>
          <cell r="DL122">
            <v>4795</v>
          </cell>
          <cell r="DM122">
            <v>4795</v>
          </cell>
          <cell r="DN122">
            <v>4800</v>
          </cell>
          <cell r="DO122">
            <v>4800</v>
          </cell>
          <cell r="DP122">
            <v>4800</v>
          </cell>
          <cell r="DQ122">
            <v>4800</v>
          </cell>
          <cell r="DR122">
            <v>4800</v>
          </cell>
          <cell r="DS122">
            <v>4800</v>
          </cell>
          <cell r="DT122">
            <v>4800</v>
          </cell>
          <cell r="DU122">
            <v>4800</v>
          </cell>
          <cell r="DV122">
            <v>8349</v>
          </cell>
          <cell r="DW122">
            <v>4800</v>
          </cell>
          <cell r="DX122">
            <v>4800</v>
          </cell>
          <cell r="DY122">
            <v>4800</v>
          </cell>
          <cell r="DZ122">
            <v>4800</v>
          </cell>
          <cell r="EA122">
            <v>8000</v>
          </cell>
          <cell r="EB122">
            <v>8000</v>
          </cell>
          <cell r="EC122">
            <v>10004</v>
          </cell>
          <cell r="ED122">
            <v>10000</v>
          </cell>
          <cell r="EE122">
            <v>7666</v>
          </cell>
          <cell r="EF122">
            <v>6000</v>
          </cell>
          <cell r="EG122">
            <v>16000</v>
          </cell>
          <cell r="EH122">
            <v>10000</v>
          </cell>
          <cell r="EI122">
            <v>12000</v>
          </cell>
          <cell r="EJ122">
            <v>18001</v>
          </cell>
          <cell r="EK122">
            <v>19930</v>
          </cell>
          <cell r="EL122">
            <v>21000</v>
          </cell>
          <cell r="EM122">
            <v>21000</v>
          </cell>
          <cell r="EN122">
            <v>21000</v>
          </cell>
          <cell r="EO122">
            <v>21000</v>
          </cell>
          <cell r="EP122">
            <v>21000</v>
          </cell>
          <cell r="EQ122">
            <v>20401</v>
          </cell>
          <cell r="ER122">
            <v>29000</v>
          </cell>
          <cell r="ES122">
            <v>20000</v>
          </cell>
          <cell r="ET122">
            <v>20000</v>
          </cell>
          <cell r="EU122">
            <v>20000</v>
          </cell>
          <cell r="EV122">
            <v>19999</v>
          </cell>
          <cell r="EW122">
            <v>19999</v>
          </cell>
          <cell r="EX122">
            <v>14999</v>
          </cell>
          <cell r="EY122">
            <v>21000</v>
          </cell>
          <cell r="EZ122">
            <v>17000</v>
          </cell>
          <cell r="FA122">
            <v>17000</v>
          </cell>
          <cell r="FB122">
            <v>17000</v>
          </cell>
          <cell r="FC122">
            <v>22500</v>
          </cell>
          <cell r="FD122">
            <v>15000</v>
          </cell>
          <cell r="FE122">
            <v>15000</v>
          </cell>
          <cell r="FF122">
            <v>25401</v>
          </cell>
          <cell r="FG122">
            <v>71964</v>
          </cell>
          <cell r="FH122">
            <v>71965</v>
          </cell>
          <cell r="FI122">
            <v>71948</v>
          </cell>
          <cell r="FJ122">
            <v>15000</v>
          </cell>
          <cell r="FK122">
            <v>15000</v>
          </cell>
          <cell r="FL122">
            <v>15000</v>
          </cell>
          <cell r="FM122">
            <v>15000</v>
          </cell>
          <cell r="FN122">
            <v>7500</v>
          </cell>
          <cell r="FO122">
            <v>6961</v>
          </cell>
          <cell r="FP122">
            <v>7593</v>
          </cell>
          <cell r="FQ122">
            <v>5963</v>
          </cell>
          <cell r="FR122">
            <v>10827</v>
          </cell>
          <cell r="FS122">
            <v>10000</v>
          </cell>
          <cell r="FT122">
            <v>20817</v>
          </cell>
          <cell r="FU122">
            <v>19949</v>
          </cell>
          <cell r="FV122">
            <v>19574</v>
          </cell>
          <cell r="FW122">
            <v>28186</v>
          </cell>
          <cell r="FX122">
            <v>28186</v>
          </cell>
          <cell r="FY122">
            <v>22560</v>
          </cell>
          <cell r="FZ122">
            <v>27564</v>
          </cell>
          <cell r="GA122">
            <v>37828</v>
          </cell>
          <cell r="GB122">
            <v>48715</v>
          </cell>
          <cell r="GC122">
            <v>48716</v>
          </cell>
          <cell r="GD122">
            <v>48716</v>
          </cell>
          <cell r="GE122">
            <v>28716</v>
          </cell>
          <cell r="GF122">
            <v>15000</v>
          </cell>
          <cell r="GG122">
            <v>0</v>
          </cell>
          <cell r="GH122">
            <v>17900</v>
          </cell>
          <cell r="GI122">
            <v>0</v>
          </cell>
          <cell r="GJ122">
            <v>0</v>
          </cell>
          <cell r="GK122">
            <v>39454</v>
          </cell>
          <cell r="GL122">
            <v>65000</v>
          </cell>
          <cell r="GM122">
            <v>0</v>
          </cell>
          <cell r="GN122">
            <v>0</v>
          </cell>
          <cell r="GO122">
            <v>0</v>
          </cell>
          <cell r="GP122">
            <v>0</v>
          </cell>
          <cell r="GQ122">
            <v>0</v>
          </cell>
          <cell r="GR122">
            <v>0</v>
          </cell>
          <cell r="GS122">
            <v>0</v>
          </cell>
          <cell r="GW122">
            <v>5333</v>
          </cell>
          <cell r="GX122" t="e">
            <v>#DIV/0!</v>
          </cell>
          <cell r="GY122" t="e">
            <v>#DIV/0!</v>
          </cell>
          <cell r="GZ122" t="e">
            <v>#DIV/0!</v>
          </cell>
        </row>
        <row r="123">
          <cell r="A123">
            <v>5334</v>
          </cell>
          <cell r="B123">
            <v>5</v>
          </cell>
          <cell r="C123" t="str">
            <v>MIDCOAS @ BECKHAM</v>
          </cell>
          <cell r="D123">
            <v>32063</v>
          </cell>
          <cell r="E123" t="str">
            <v>R</v>
          </cell>
          <cell r="F123">
            <v>8065</v>
          </cell>
          <cell r="G123">
            <v>8101</v>
          </cell>
          <cell r="H123">
            <v>7954</v>
          </cell>
          <cell r="I123">
            <v>8147</v>
          </cell>
          <cell r="J123">
            <v>8147</v>
          </cell>
          <cell r="K123">
            <v>8147</v>
          </cell>
          <cell r="L123">
            <v>20216</v>
          </cell>
          <cell r="M123">
            <v>7904</v>
          </cell>
          <cell r="N123">
            <v>7904</v>
          </cell>
          <cell r="O123">
            <v>8076</v>
          </cell>
          <cell r="P123">
            <v>8144</v>
          </cell>
          <cell r="Q123">
            <v>8144</v>
          </cell>
          <cell r="R123">
            <v>8144</v>
          </cell>
          <cell r="S123">
            <v>6640</v>
          </cell>
          <cell r="T123">
            <v>10181</v>
          </cell>
          <cell r="U123">
            <v>7260</v>
          </cell>
          <cell r="V123">
            <v>12260</v>
          </cell>
          <cell r="W123">
            <v>12260</v>
          </cell>
          <cell r="X123">
            <v>12260</v>
          </cell>
          <cell r="Y123">
            <v>12260</v>
          </cell>
          <cell r="Z123">
            <v>6260</v>
          </cell>
          <cell r="AA123">
            <v>839</v>
          </cell>
          <cell r="AB123">
            <v>1263</v>
          </cell>
          <cell r="AC123">
            <v>1263</v>
          </cell>
          <cell r="AD123">
            <v>1263</v>
          </cell>
          <cell r="AE123">
            <v>1263</v>
          </cell>
          <cell r="AF123">
            <v>1263</v>
          </cell>
          <cell r="AG123">
            <v>1263</v>
          </cell>
          <cell r="AH123">
            <v>1263</v>
          </cell>
          <cell r="AI123">
            <v>1263</v>
          </cell>
          <cell r="AJ123">
            <v>1263</v>
          </cell>
          <cell r="AK123">
            <v>1263</v>
          </cell>
          <cell r="AL123">
            <v>1263</v>
          </cell>
          <cell r="AM123">
            <v>1263</v>
          </cell>
          <cell r="AN123">
            <v>1263</v>
          </cell>
          <cell r="AO123">
            <v>1263</v>
          </cell>
          <cell r="AP123">
            <v>1070</v>
          </cell>
          <cell r="AQ123">
            <v>1070</v>
          </cell>
          <cell r="AR123">
            <v>231</v>
          </cell>
          <cell r="AS123">
            <v>231</v>
          </cell>
          <cell r="AT123">
            <v>231</v>
          </cell>
          <cell r="AU123">
            <v>231</v>
          </cell>
          <cell r="AV123">
            <v>0</v>
          </cell>
          <cell r="AW123">
            <v>0</v>
          </cell>
          <cell r="AX123">
            <v>0</v>
          </cell>
          <cell r="AY123">
            <v>2893</v>
          </cell>
          <cell r="AZ123">
            <v>2893</v>
          </cell>
          <cell r="BA123">
            <v>1352</v>
          </cell>
          <cell r="BB123">
            <v>1352</v>
          </cell>
          <cell r="BC123">
            <v>1352</v>
          </cell>
          <cell r="BD123">
            <v>1555</v>
          </cell>
          <cell r="BE123">
            <v>1431</v>
          </cell>
          <cell r="BF123">
            <v>1431</v>
          </cell>
          <cell r="BG123">
            <v>1431</v>
          </cell>
          <cell r="BH123">
            <v>1431</v>
          </cell>
          <cell r="BI123">
            <v>5489</v>
          </cell>
          <cell r="BJ123">
            <v>7989</v>
          </cell>
          <cell r="BK123">
            <v>7878</v>
          </cell>
          <cell r="BL123">
            <v>9157</v>
          </cell>
          <cell r="BM123">
            <v>9157</v>
          </cell>
          <cell r="BN123">
            <v>9157</v>
          </cell>
          <cell r="BO123">
            <v>9157</v>
          </cell>
          <cell r="BP123">
            <v>9157</v>
          </cell>
          <cell r="BQ123">
            <v>8357</v>
          </cell>
          <cell r="BR123">
            <v>7835</v>
          </cell>
          <cell r="BS123">
            <v>7958</v>
          </cell>
          <cell r="BT123">
            <v>7958</v>
          </cell>
          <cell r="BU123">
            <v>7958</v>
          </cell>
          <cell r="BV123">
            <v>7958</v>
          </cell>
          <cell r="BW123">
            <v>7810</v>
          </cell>
          <cell r="BX123">
            <v>7810</v>
          </cell>
          <cell r="BY123">
            <v>7810</v>
          </cell>
          <cell r="BZ123">
            <v>7810</v>
          </cell>
          <cell r="CA123">
            <v>12393</v>
          </cell>
          <cell r="CB123">
            <v>12393</v>
          </cell>
          <cell r="CC123">
            <v>12392</v>
          </cell>
          <cell r="CD123">
            <v>12392</v>
          </cell>
          <cell r="CE123">
            <v>12392</v>
          </cell>
          <cell r="CF123">
            <v>12392</v>
          </cell>
          <cell r="CG123">
            <v>16770</v>
          </cell>
          <cell r="CH123">
            <v>16770</v>
          </cell>
          <cell r="CI123">
            <v>16770</v>
          </cell>
          <cell r="CJ123">
            <v>16770</v>
          </cell>
          <cell r="CK123">
            <v>16770</v>
          </cell>
          <cell r="CL123">
            <v>16770</v>
          </cell>
          <cell r="CM123">
            <v>16770</v>
          </cell>
          <cell r="CN123">
            <v>16770</v>
          </cell>
          <cell r="CO123">
            <v>16830</v>
          </cell>
          <cell r="CP123">
            <v>16830</v>
          </cell>
          <cell r="CQ123">
            <v>16830</v>
          </cell>
          <cell r="CR123">
            <v>16770</v>
          </cell>
          <cell r="CS123">
            <v>16770</v>
          </cell>
          <cell r="CT123">
            <v>14470</v>
          </cell>
          <cell r="CU123">
            <v>14470</v>
          </cell>
          <cell r="CV123">
            <v>14470</v>
          </cell>
          <cell r="CW123">
            <v>14470</v>
          </cell>
          <cell r="CX123">
            <v>14470</v>
          </cell>
          <cell r="CY123">
            <v>14470</v>
          </cell>
          <cell r="CZ123">
            <v>12775</v>
          </cell>
          <cell r="DA123">
            <v>870</v>
          </cell>
          <cell r="DB123">
            <v>870</v>
          </cell>
          <cell r="DC123">
            <v>870</v>
          </cell>
          <cell r="DD123">
            <v>870</v>
          </cell>
          <cell r="DE123">
            <v>870</v>
          </cell>
          <cell r="DF123">
            <v>7310</v>
          </cell>
          <cell r="DG123">
            <v>7310</v>
          </cell>
          <cell r="DH123">
            <v>6736</v>
          </cell>
          <cell r="DI123">
            <v>6887</v>
          </cell>
          <cell r="DJ123">
            <v>5442</v>
          </cell>
          <cell r="DK123">
            <v>5442</v>
          </cell>
          <cell r="DL123">
            <v>5442</v>
          </cell>
          <cell r="DM123">
            <v>5411</v>
          </cell>
          <cell r="DN123">
            <v>5591</v>
          </cell>
          <cell r="DO123">
            <v>5435</v>
          </cell>
          <cell r="DP123">
            <v>5598</v>
          </cell>
          <cell r="DQ123">
            <v>5598</v>
          </cell>
          <cell r="DR123">
            <v>5598</v>
          </cell>
          <cell r="DS123">
            <v>5598</v>
          </cell>
          <cell r="DT123">
            <v>4873</v>
          </cell>
          <cell r="DU123">
            <v>5023</v>
          </cell>
          <cell r="DV123">
            <v>5023</v>
          </cell>
          <cell r="DW123">
            <v>5042</v>
          </cell>
          <cell r="DX123">
            <v>5042</v>
          </cell>
          <cell r="DY123">
            <v>5042</v>
          </cell>
          <cell r="DZ123">
            <v>5042</v>
          </cell>
          <cell r="EA123">
            <v>4811</v>
          </cell>
          <cell r="EB123">
            <v>4811</v>
          </cell>
          <cell r="EC123">
            <v>4811</v>
          </cell>
          <cell r="ED123">
            <v>4811</v>
          </cell>
          <cell r="EE123">
            <v>4811</v>
          </cell>
          <cell r="EF123">
            <v>4811</v>
          </cell>
          <cell r="EG123">
            <v>4811</v>
          </cell>
          <cell r="EH123">
            <v>4734</v>
          </cell>
          <cell r="EI123">
            <v>4945</v>
          </cell>
          <cell r="EJ123">
            <v>12163</v>
          </cell>
          <cell r="EK123">
            <v>12163</v>
          </cell>
          <cell r="EL123">
            <v>11364</v>
          </cell>
          <cell r="EM123">
            <v>11364</v>
          </cell>
          <cell r="EN123">
            <v>11364</v>
          </cell>
          <cell r="EO123">
            <v>11364</v>
          </cell>
          <cell r="EP123">
            <v>12450</v>
          </cell>
          <cell r="EQ123">
            <v>12450</v>
          </cell>
          <cell r="ER123">
            <v>12450</v>
          </cell>
          <cell r="ES123">
            <v>12450</v>
          </cell>
          <cell r="ET123">
            <v>12450</v>
          </cell>
          <cell r="EU123">
            <v>12450</v>
          </cell>
          <cell r="EV123">
            <v>12450</v>
          </cell>
          <cell r="EW123">
            <v>2636</v>
          </cell>
          <cell r="EX123">
            <v>1785</v>
          </cell>
          <cell r="EY123">
            <v>1678</v>
          </cell>
          <cell r="EZ123">
            <v>1678</v>
          </cell>
          <cell r="FA123">
            <v>1678</v>
          </cell>
          <cell r="FB123">
            <v>1678</v>
          </cell>
          <cell r="FC123">
            <v>1678</v>
          </cell>
          <cell r="FD123">
            <v>2592</v>
          </cell>
          <cell r="FE123">
            <v>1890</v>
          </cell>
          <cell r="FF123">
            <v>1090</v>
          </cell>
          <cell r="FG123">
            <v>800</v>
          </cell>
          <cell r="FH123">
            <v>800</v>
          </cell>
          <cell r="FI123">
            <v>800</v>
          </cell>
          <cell r="FJ123">
            <v>1599</v>
          </cell>
          <cell r="FK123">
            <v>1599</v>
          </cell>
          <cell r="FL123">
            <v>1599</v>
          </cell>
          <cell r="FM123">
            <v>1599</v>
          </cell>
          <cell r="FN123">
            <v>0</v>
          </cell>
          <cell r="FO123">
            <v>2124</v>
          </cell>
          <cell r="FP123">
            <v>2124</v>
          </cell>
          <cell r="FQ123">
            <v>2124</v>
          </cell>
          <cell r="FR123">
            <v>4124</v>
          </cell>
          <cell r="FS123">
            <v>1067</v>
          </cell>
          <cell r="FT123">
            <v>13237</v>
          </cell>
          <cell r="FU123">
            <v>13237</v>
          </cell>
          <cell r="FV123">
            <v>13237</v>
          </cell>
          <cell r="FW123">
            <v>3567</v>
          </cell>
          <cell r="FX123">
            <v>3567</v>
          </cell>
          <cell r="FY123">
            <v>3567</v>
          </cell>
          <cell r="FZ123">
            <v>1067</v>
          </cell>
          <cell r="GA123">
            <v>1067</v>
          </cell>
          <cell r="GB123">
            <v>4830</v>
          </cell>
          <cell r="GC123">
            <v>4830</v>
          </cell>
          <cell r="GD123">
            <v>4830</v>
          </cell>
          <cell r="GE123">
            <v>1067</v>
          </cell>
          <cell r="GF123">
            <v>1067</v>
          </cell>
          <cell r="GG123">
            <v>1067</v>
          </cell>
          <cell r="GH123">
            <v>1067</v>
          </cell>
          <cell r="GI123">
            <v>1067</v>
          </cell>
          <cell r="GJ123">
            <v>1067</v>
          </cell>
          <cell r="GK123">
            <v>1067</v>
          </cell>
          <cell r="GL123">
            <v>1067</v>
          </cell>
          <cell r="GM123">
            <v>1067</v>
          </cell>
          <cell r="GN123">
            <v>1567</v>
          </cell>
          <cell r="GO123">
            <v>1067</v>
          </cell>
          <cell r="GP123">
            <v>867</v>
          </cell>
          <cell r="GQ123">
            <v>867</v>
          </cell>
          <cell r="GR123">
            <v>867</v>
          </cell>
          <cell r="GS123">
            <v>867</v>
          </cell>
          <cell r="GW123">
            <v>5334</v>
          </cell>
          <cell r="GX123" t="e">
            <v>#DIV/0!</v>
          </cell>
          <cell r="GY123" t="e">
            <v>#DIV/0!</v>
          </cell>
          <cell r="GZ123" t="e">
            <v>#DIV/0!</v>
          </cell>
        </row>
        <row r="124">
          <cell r="A124">
            <v>5335</v>
          </cell>
          <cell r="B124">
            <v>5</v>
          </cell>
          <cell r="C124" t="str">
            <v>ONEOKFS @ BECKHAM</v>
          </cell>
          <cell r="D124">
            <v>31979</v>
          </cell>
          <cell r="E124" t="str">
            <v>R</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cell r="AM124">
            <v>0</v>
          </cell>
          <cell r="AN124">
            <v>0</v>
          </cell>
          <cell r="AO124">
            <v>0</v>
          </cell>
          <cell r="AP124">
            <v>0</v>
          </cell>
          <cell r="AQ124">
            <v>0</v>
          </cell>
          <cell r="AR124">
            <v>0</v>
          </cell>
          <cell r="AS124">
            <v>0</v>
          </cell>
          <cell r="AT124">
            <v>0</v>
          </cell>
          <cell r="AU124">
            <v>0</v>
          </cell>
          <cell r="AV124">
            <v>0</v>
          </cell>
          <cell r="AW124">
            <v>0</v>
          </cell>
          <cell r="AX124">
            <v>0</v>
          </cell>
          <cell r="AY124">
            <v>0</v>
          </cell>
          <cell r="AZ124">
            <v>0</v>
          </cell>
          <cell r="BA124">
            <v>0</v>
          </cell>
          <cell r="BB124">
            <v>0</v>
          </cell>
          <cell r="BC124">
            <v>0</v>
          </cell>
          <cell r="BD124">
            <v>0</v>
          </cell>
          <cell r="BE124">
            <v>0</v>
          </cell>
          <cell r="BF124">
            <v>0</v>
          </cell>
          <cell r="BG124">
            <v>0</v>
          </cell>
          <cell r="BH124">
            <v>0</v>
          </cell>
          <cell r="BI124">
            <v>0</v>
          </cell>
          <cell r="BJ124">
            <v>0</v>
          </cell>
          <cell r="BK124">
            <v>0</v>
          </cell>
          <cell r="BL124">
            <v>0</v>
          </cell>
          <cell r="BM124">
            <v>0</v>
          </cell>
          <cell r="BN124">
            <v>0</v>
          </cell>
          <cell r="BO124">
            <v>0</v>
          </cell>
          <cell r="BP124">
            <v>0</v>
          </cell>
          <cell r="BQ124">
            <v>0</v>
          </cell>
          <cell r="BR124">
            <v>0</v>
          </cell>
          <cell r="BS124">
            <v>0</v>
          </cell>
          <cell r="BT124">
            <v>0</v>
          </cell>
          <cell r="BU124">
            <v>0</v>
          </cell>
          <cell r="BV124">
            <v>0</v>
          </cell>
          <cell r="BW124">
            <v>0</v>
          </cell>
          <cell r="BX124">
            <v>0</v>
          </cell>
          <cell r="BY124">
            <v>0</v>
          </cell>
          <cell r="BZ124">
            <v>0</v>
          </cell>
          <cell r="CA124">
            <v>0</v>
          </cell>
          <cell r="CB124">
            <v>0</v>
          </cell>
          <cell r="CC124">
            <v>0</v>
          </cell>
          <cell r="CD124">
            <v>0</v>
          </cell>
          <cell r="CE124">
            <v>0</v>
          </cell>
          <cell r="CF124">
            <v>0</v>
          </cell>
          <cell r="CG124">
            <v>0</v>
          </cell>
          <cell r="CH124">
            <v>0</v>
          </cell>
          <cell r="CI124">
            <v>0</v>
          </cell>
          <cell r="CJ124">
            <v>0</v>
          </cell>
          <cell r="CK124">
            <v>0</v>
          </cell>
          <cell r="CL124">
            <v>0</v>
          </cell>
          <cell r="CM124">
            <v>0</v>
          </cell>
          <cell r="CN124">
            <v>0</v>
          </cell>
          <cell r="CO124">
            <v>0</v>
          </cell>
          <cell r="CP124">
            <v>0</v>
          </cell>
          <cell r="CQ124">
            <v>0</v>
          </cell>
          <cell r="CR124">
            <v>0</v>
          </cell>
          <cell r="CS124">
            <v>0</v>
          </cell>
          <cell r="CT124">
            <v>0</v>
          </cell>
          <cell r="CU124">
            <v>0</v>
          </cell>
          <cell r="CV124">
            <v>0</v>
          </cell>
          <cell r="CW124">
            <v>0</v>
          </cell>
          <cell r="CX124">
            <v>0</v>
          </cell>
          <cell r="CY124">
            <v>0</v>
          </cell>
          <cell r="CZ124">
            <v>0</v>
          </cell>
          <cell r="DA124">
            <v>0</v>
          </cell>
          <cell r="DB124">
            <v>0</v>
          </cell>
          <cell r="DC124">
            <v>0</v>
          </cell>
          <cell r="DD124">
            <v>0</v>
          </cell>
          <cell r="DE124">
            <v>0</v>
          </cell>
          <cell r="DF124">
            <v>0</v>
          </cell>
          <cell r="DG124">
            <v>0</v>
          </cell>
          <cell r="DH124">
            <v>0</v>
          </cell>
          <cell r="DI124">
            <v>0</v>
          </cell>
          <cell r="DJ124">
            <v>0</v>
          </cell>
          <cell r="DK124">
            <v>0</v>
          </cell>
          <cell r="DL124">
            <v>0</v>
          </cell>
          <cell r="DM124">
            <v>0</v>
          </cell>
          <cell r="DN124">
            <v>0</v>
          </cell>
          <cell r="DO124">
            <v>0</v>
          </cell>
          <cell r="DP124">
            <v>0</v>
          </cell>
          <cell r="DQ124">
            <v>0</v>
          </cell>
          <cell r="DR124">
            <v>0</v>
          </cell>
          <cell r="DS124">
            <v>0</v>
          </cell>
          <cell r="DT124">
            <v>0</v>
          </cell>
          <cell r="DU124">
            <v>0</v>
          </cell>
          <cell r="DV124">
            <v>0</v>
          </cell>
          <cell r="DW124">
            <v>0</v>
          </cell>
          <cell r="DX124">
            <v>0</v>
          </cell>
          <cell r="DY124">
            <v>0</v>
          </cell>
          <cell r="DZ124">
            <v>0</v>
          </cell>
          <cell r="EA124">
            <v>0</v>
          </cell>
          <cell r="EB124">
            <v>0</v>
          </cell>
          <cell r="EC124">
            <v>0</v>
          </cell>
          <cell r="ED124">
            <v>0</v>
          </cell>
          <cell r="EE124">
            <v>0</v>
          </cell>
          <cell r="EF124">
            <v>0</v>
          </cell>
          <cell r="EG124">
            <v>0</v>
          </cell>
          <cell r="EH124">
            <v>0</v>
          </cell>
          <cell r="EI124">
            <v>0</v>
          </cell>
          <cell r="EJ124">
            <v>0</v>
          </cell>
          <cell r="EK124">
            <v>0</v>
          </cell>
          <cell r="EL124">
            <v>0</v>
          </cell>
          <cell r="EM124">
            <v>0</v>
          </cell>
          <cell r="EN124">
            <v>0</v>
          </cell>
          <cell r="EO124">
            <v>0</v>
          </cell>
          <cell r="EP124">
            <v>0</v>
          </cell>
          <cell r="EQ124">
            <v>0</v>
          </cell>
          <cell r="ER124">
            <v>0</v>
          </cell>
          <cell r="ES124">
            <v>0</v>
          </cell>
          <cell r="ET124">
            <v>0</v>
          </cell>
          <cell r="EU124">
            <v>0</v>
          </cell>
          <cell r="EV124">
            <v>0</v>
          </cell>
          <cell r="EW124">
            <v>0</v>
          </cell>
          <cell r="EX124">
            <v>0</v>
          </cell>
          <cell r="EY124">
            <v>0</v>
          </cell>
          <cell r="EZ124">
            <v>0</v>
          </cell>
          <cell r="FA124">
            <v>0</v>
          </cell>
          <cell r="FB124">
            <v>0</v>
          </cell>
          <cell r="FC124">
            <v>0</v>
          </cell>
          <cell r="FD124">
            <v>0</v>
          </cell>
          <cell r="FE124">
            <v>0</v>
          </cell>
          <cell r="FF124">
            <v>0</v>
          </cell>
          <cell r="FG124">
            <v>0</v>
          </cell>
          <cell r="FH124">
            <v>0</v>
          </cell>
          <cell r="FI124">
            <v>0</v>
          </cell>
          <cell r="FJ124">
            <v>0</v>
          </cell>
          <cell r="FK124">
            <v>0</v>
          </cell>
          <cell r="FL124">
            <v>0</v>
          </cell>
          <cell r="FM124">
            <v>0</v>
          </cell>
          <cell r="FN124">
            <v>0</v>
          </cell>
          <cell r="FO124">
            <v>0</v>
          </cell>
          <cell r="FP124">
            <v>0</v>
          </cell>
          <cell r="FQ124">
            <v>0</v>
          </cell>
          <cell r="FR124">
            <v>0</v>
          </cell>
          <cell r="FS124">
            <v>0</v>
          </cell>
          <cell r="FT124">
            <v>0</v>
          </cell>
          <cell r="FU124">
            <v>0</v>
          </cell>
          <cell r="FV124">
            <v>0</v>
          </cell>
          <cell r="FW124">
            <v>0</v>
          </cell>
          <cell r="FX124">
            <v>0</v>
          </cell>
          <cell r="FY124">
            <v>0</v>
          </cell>
          <cell r="FZ124">
            <v>0</v>
          </cell>
          <cell r="GA124">
            <v>0</v>
          </cell>
          <cell r="GB124">
            <v>0</v>
          </cell>
          <cell r="GC124">
            <v>0</v>
          </cell>
          <cell r="GD124">
            <v>0</v>
          </cell>
          <cell r="GE124">
            <v>0</v>
          </cell>
          <cell r="GF124">
            <v>0</v>
          </cell>
          <cell r="GG124">
            <v>0</v>
          </cell>
          <cell r="GH124">
            <v>0</v>
          </cell>
          <cell r="GI124">
            <v>0</v>
          </cell>
          <cell r="GJ124">
            <v>0</v>
          </cell>
          <cell r="GK124">
            <v>0</v>
          </cell>
          <cell r="GL124">
            <v>0</v>
          </cell>
          <cell r="GM124">
            <v>0</v>
          </cell>
          <cell r="GN124">
            <v>0</v>
          </cell>
          <cell r="GO124">
            <v>0</v>
          </cell>
          <cell r="GP124">
            <v>0</v>
          </cell>
          <cell r="GQ124">
            <v>0</v>
          </cell>
          <cell r="GR124">
            <v>0</v>
          </cell>
          <cell r="GS124">
            <v>0</v>
          </cell>
          <cell r="GW124">
            <v>5335</v>
          </cell>
          <cell r="GX124" t="e">
            <v>#DIV/0!</v>
          </cell>
          <cell r="GY124" t="e">
            <v>#DIV/0!</v>
          </cell>
          <cell r="GZ124" t="e">
            <v>#DIV/0!</v>
          </cell>
        </row>
        <row r="125">
          <cell r="A125">
            <v>5354</v>
          </cell>
          <cell r="B125">
            <v>6</v>
          </cell>
          <cell r="C125" t="str">
            <v>CIG @ WHEELER</v>
          </cell>
          <cell r="D125">
            <v>13949</v>
          </cell>
          <cell r="E125" t="str">
            <v>R</v>
          </cell>
          <cell r="F125">
            <v>100</v>
          </cell>
          <cell r="G125">
            <v>100</v>
          </cell>
          <cell r="H125">
            <v>100</v>
          </cell>
          <cell r="I125">
            <v>100</v>
          </cell>
          <cell r="J125">
            <v>100</v>
          </cell>
          <cell r="K125">
            <v>100</v>
          </cell>
          <cell r="L125">
            <v>100</v>
          </cell>
          <cell r="M125">
            <v>100</v>
          </cell>
          <cell r="N125">
            <v>100</v>
          </cell>
          <cell r="O125">
            <v>100</v>
          </cell>
          <cell r="P125">
            <v>100</v>
          </cell>
          <cell r="Q125">
            <v>100</v>
          </cell>
          <cell r="R125">
            <v>100</v>
          </cell>
          <cell r="S125">
            <v>0</v>
          </cell>
          <cell r="T125">
            <v>90</v>
          </cell>
          <cell r="U125">
            <v>90</v>
          </cell>
          <cell r="V125">
            <v>90</v>
          </cell>
          <cell r="W125">
            <v>90</v>
          </cell>
          <cell r="X125">
            <v>90</v>
          </cell>
          <cell r="Y125">
            <v>90</v>
          </cell>
          <cell r="Z125">
            <v>90</v>
          </cell>
          <cell r="AA125">
            <v>90</v>
          </cell>
          <cell r="AB125">
            <v>90</v>
          </cell>
          <cell r="AC125">
            <v>90</v>
          </cell>
          <cell r="AD125">
            <v>90</v>
          </cell>
          <cell r="AE125">
            <v>90</v>
          </cell>
          <cell r="AF125">
            <v>90</v>
          </cell>
          <cell r="AG125">
            <v>90</v>
          </cell>
          <cell r="AH125">
            <v>90</v>
          </cell>
          <cell r="AI125">
            <v>90</v>
          </cell>
          <cell r="AJ125">
            <v>90</v>
          </cell>
          <cell r="AK125">
            <v>90</v>
          </cell>
          <cell r="AL125">
            <v>90</v>
          </cell>
          <cell r="AM125">
            <v>90</v>
          </cell>
          <cell r="AN125">
            <v>90</v>
          </cell>
          <cell r="AO125">
            <v>90</v>
          </cell>
          <cell r="AP125">
            <v>90</v>
          </cell>
          <cell r="AQ125">
            <v>90</v>
          </cell>
          <cell r="AR125">
            <v>90</v>
          </cell>
          <cell r="AS125">
            <v>90</v>
          </cell>
          <cell r="AT125">
            <v>90</v>
          </cell>
          <cell r="AU125">
            <v>90</v>
          </cell>
          <cell r="AV125">
            <v>90</v>
          </cell>
          <cell r="AW125">
            <v>90</v>
          </cell>
          <cell r="AX125">
            <v>90</v>
          </cell>
          <cell r="AY125">
            <v>90</v>
          </cell>
          <cell r="AZ125">
            <v>90</v>
          </cell>
          <cell r="BA125">
            <v>90</v>
          </cell>
          <cell r="BB125">
            <v>90</v>
          </cell>
          <cell r="BC125">
            <v>90</v>
          </cell>
          <cell r="BD125">
            <v>90</v>
          </cell>
          <cell r="BE125">
            <v>90</v>
          </cell>
          <cell r="BF125">
            <v>90</v>
          </cell>
          <cell r="BG125">
            <v>90</v>
          </cell>
          <cell r="BH125">
            <v>90</v>
          </cell>
          <cell r="BI125">
            <v>90</v>
          </cell>
          <cell r="BJ125">
            <v>90</v>
          </cell>
          <cell r="BK125">
            <v>90</v>
          </cell>
          <cell r="BL125">
            <v>90</v>
          </cell>
          <cell r="BM125">
            <v>90</v>
          </cell>
          <cell r="BN125">
            <v>90</v>
          </cell>
          <cell r="BO125">
            <v>90</v>
          </cell>
          <cell r="BP125">
            <v>90</v>
          </cell>
          <cell r="BQ125">
            <v>90</v>
          </cell>
          <cell r="BR125">
            <v>90</v>
          </cell>
          <cell r="BS125">
            <v>90</v>
          </cell>
          <cell r="BT125">
            <v>90</v>
          </cell>
          <cell r="BU125">
            <v>90</v>
          </cell>
          <cell r="BV125">
            <v>90</v>
          </cell>
          <cell r="BW125">
            <v>90</v>
          </cell>
          <cell r="BX125">
            <v>90</v>
          </cell>
          <cell r="BY125">
            <v>90</v>
          </cell>
          <cell r="BZ125">
            <v>90</v>
          </cell>
          <cell r="CA125">
            <v>90</v>
          </cell>
          <cell r="CB125">
            <v>90</v>
          </cell>
          <cell r="CC125">
            <v>90</v>
          </cell>
          <cell r="CD125">
            <v>90</v>
          </cell>
          <cell r="CE125">
            <v>90</v>
          </cell>
          <cell r="CF125">
            <v>90</v>
          </cell>
          <cell r="CG125">
            <v>90</v>
          </cell>
          <cell r="CH125">
            <v>90</v>
          </cell>
          <cell r="CI125">
            <v>90</v>
          </cell>
          <cell r="CJ125">
            <v>90</v>
          </cell>
          <cell r="CK125">
            <v>90</v>
          </cell>
          <cell r="CL125">
            <v>90</v>
          </cell>
          <cell r="CM125">
            <v>90</v>
          </cell>
          <cell r="CN125">
            <v>90</v>
          </cell>
          <cell r="CO125">
            <v>90</v>
          </cell>
          <cell r="CP125">
            <v>90</v>
          </cell>
          <cell r="CQ125">
            <v>90</v>
          </cell>
          <cell r="CR125">
            <v>90</v>
          </cell>
          <cell r="CS125">
            <v>90</v>
          </cell>
          <cell r="CT125">
            <v>90</v>
          </cell>
          <cell r="CU125">
            <v>90</v>
          </cell>
          <cell r="CV125">
            <v>90</v>
          </cell>
          <cell r="CW125">
            <v>90</v>
          </cell>
          <cell r="CX125">
            <v>90</v>
          </cell>
          <cell r="CY125">
            <v>90</v>
          </cell>
          <cell r="CZ125">
            <v>90</v>
          </cell>
          <cell r="DA125">
            <v>90</v>
          </cell>
          <cell r="DB125">
            <v>90</v>
          </cell>
          <cell r="DC125">
            <v>90</v>
          </cell>
          <cell r="DD125">
            <v>90</v>
          </cell>
          <cell r="DE125">
            <v>90</v>
          </cell>
          <cell r="DF125">
            <v>90</v>
          </cell>
          <cell r="DG125">
            <v>90</v>
          </cell>
          <cell r="DH125">
            <v>160</v>
          </cell>
          <cell r="DI125">
            <v>160</v>
          </cell>
          <cell r="DJ125">
            <v>160</v>
          </cell>
          <cell r="DK125">
            <v>160</v>
          </cell>
          <cell r="DL125">
            <v>160</v>
          </cell>
          <cell r="DM125">
            <v>160</v>
          </cell>
          <cell r="DN125">
            <v>160</v>
          </cell>
          <cell r="DO125">
            <v>160</v>
          </cell>
          <cell r="DP125">
            <v>160</v>
          </cell>
          <cell r="DQ125">
            <v>160</v>
          </cell>
          <cell r="DR125">
            <v>160</v>
          </cell>
          <cell r="DS125">
            <v>160</v>
          </cell>
          <cell r="DT125">
            <v>160</v>
          </cell>
          <cell r="DU125">
            <v>160</v>
          </cell>
          <cell r="DV125">
            <v>160</v>
          </cell>
          <cell r="DW125">
            <v>160</v>
          </cell>
          <cell r="DX125">
            <v>160</v>
          </cell>
          <cell r="DY125">
            <v>160</v>
          </cell>
          <cell r="DZ125">
            <v>160</v>
          </cell>
          <cell r="EA125">
            <v>160</v>
          </cell>
          <cell r="EB125">
            <v>160</v>
          </cell>
          <cell r="EC125">
            <v>160</v>
          </cell>
          <cell r="ED125">
            <v>160</v>
          </cell>
          <cell r="EE125">
            <v>160</v>
          </cell>
          <cell r="EF125">
            <v>160</v>
          </cell>
          <cell r="EG125">
            <v>160</v>
          </cell>
          <cell r="EH125">
            <v>160</v>
          </cell>
          <cell r="EI125">
            <v>150</v>
          </cell>
          <cell r="EJ125">
            <v>1</v>
          </cell>
          <cell r="EK125">
            <v>1</v>
          </cell>
          <cell r="EL125">
            <v>1</v>
          </cell>
          <cell r="EM125">
            <v>1</v>
          </cell>
          <cell r="EN125">
            <v>1</v>
          </cell>
          <cell r="EO125">
            <v>1</v>
          </cell>
          <cell r="EP125">
            <v>1</v>
          </cell>
          <cell r="EQ125">
            <v>1</v>
          </cell>
          <cell r="ER125">
            <v>1</v>
          </cell>
          <cell r="ES125">
            <v>1</v>
          </cell>
          <cell r="ET125">
            <v>1</v>
          </cell>
          <cell r="EU125">
            <v>1</v>
          </cell>
          <cell r="EV125">
            <v>1</v>
          </cell>
          <cell r="EW125">
            <v>1</v>
          </cell>
          <cell r="EX125">
            <v>1</v>
          </cell>
          <cell r="EY125">
            <v>1</v>
          </cell>
          <cell r="EZ125">
            <v>1</v>
          </cell>
          <cell r="FA125">
            <v>1</v>
          </cell>
          <cell r="FB125">
            <v>1</v>
          </cell>
          <cell r="FC125">
            <v>1</v>
          </cell>
          <cell r="FD125">
            <v>1</v>
          </cell>
          <cell r="FE125">
            <v>1</v>
          </cell>
          <cell r="FF125">
            <v>150</v>
          </cell>
          <cell r="FG125">
            <v>150</v>
          </cell>
          <cell r="FH125">
            <v>150</v>
          </cell>
          <cell r="FI125">
            <v>150</v>
          </cell>
          <cell r="FJ125">
            <v>150</v>
          </cell>
          <cell r="FK125">
            <v>150</v>
          </cell>
          <cell r="FL125">
            <v>150</v>
          </cell>
          <cell r="FM125">
            <v>150</v>
          </cell>
          <cell r="FN125">
            <v>150</v>
          </cell>
          <cell r="FO125">
            <v>160</v>
          </cell>
          <cell r="FP125">
            <v>160</v>
          </cell>
          <cell r="FQ125">
            <v>160</v>
          </cell>
          <cell r="FR125">
            <v>160</v>
          </cell>
          <cell r="FS125">
            <v>160</v>
          </cell>
          <cell r="FT125">
            <v>160</v>
          </cell>
          <cell r="FU125">
            <v>160</v>
          </cell>
          <cell r="FV125">
            <v>160</v>
          </cell>
          <cell r="FW125">
            <v>160</v>
          </cell>
          <cell r="FX125">
            <v>160</v>
          </cell>
          <cell r="FY125">
            <v>160</v>
          </cell>
          <cell r="FZ125">
            <v>160</v>
          </cell>
          <cell r="GA125">
            <v>160</v>
          </cell>
          <cell r="GB125">
            <v>160</v>
          </cell>
          <cell r="GC125">
            <v>160</v>
          </cell>
          <cell r="GD125">
            <v>160</v>
          </cell>
          <cell r="GE125">
            <v>160</v>
          </cell>
          <cell r="GF125">
            <v>160</v>
          </cell>
          <cell r="GG125">
            <v>160</v>
          </cell>
          <cell r="GH125">
            <v>160</v>
          </cell>
          <cell r="GI125">
            <v>160</v>
          </cell>
          <cell r="GJ125">
            <v>160</v>
          </cell>
          <cell r="GK125">
            <v>160</v>
          </cell>
          <cell r="GL125">
            <v>160</v>
          </cell>
          <cell r="GM125">
            <v>160</v>
          </cell>
          <cell r="GN125">
            <v>160</v>
          </cell>
          <cell r="GO125">
            <v>160</v>
          </cell>
          <cell r="GP125">
            <v>160</v>
          </cell>
          <cell r="GQ125">
            <v>160</v>
          </cell>
          <cell r="GR125">
            <v>160</v>
          </cell>
          <cell r="GS125">
            <v>160</v>
          </cell>
          <cell r="GW125">
            <v>5354</v>
          </cell>
          <cell r="GX125" t="e">
            <v>#DIV/0!</v>
          </cell>
          <cell r="GY125" t="e">
            <v>#DIV/0!</v>
          </cell>
          <cell r="GZ125" t="e">
            <v>#DIV/0!</v>
          </cell>
        </row>
        <row r="126">
          <cell r="A126">
            <v>5361</v>
          </cell>
          <cell r="B126">
            <v>6</v>
          </cell>
          <cell r="C126" t="str">
            <v>CIG @ WHEELER</v>
          </cell>
          <cell r="D126">
            <v>46606</v>
          </cell>
          <cell r="E126" t="str">
            <v>R</v>
          </cell>
          <cell r="F126">
            <v>1253</v>
          </cell>
          <cell r="G126">
            <v>1253</v>
          </cell>
          <cell r="H126">
            <v>1253</v>
          </cell>
          <cell r="I126">
            <v>1253</v>
          </cell>
          <cell r="J126">
            <v>1253</v>
          </cell>
          <cell r="K126">
            <v>1253</v>
          </cell>
          <cell r="L126">
            <v>1253</v>
          </cell>
          <cell r="M126">
            <v>1253</v>
          </cell>
          <cell r="N126">
            <v>1253</v>
          </cell>
          <cell r="O126">
            <v>1253</v>
          </cell>
          <cell r="P126">
            <v>1253</v>
          </cell>
          <cell r="Q126">
            <v>1253</v>
          </cell>
          <cell r="R126">
            <v>1253</v>
          </cell>
          <cell r="S126">
            <v>598</v>
          </cell>
          <cell r="T126">
            <v>1006</v>
          </cell>
          <cell r="U126">
            <v>1006</v>
          </cell>
          <cell r="V126">
            <v>1006</v>
          </cell>
          <cell r="W126">
            <v>1006</v>
          </cell>
          <cell r="X126">
            <v>931</v>
          </cell>
          <cell r="Y126">
            <v>931</v>
          </cell>
          <cell r="Z126">
            <v>1102</v>
          </cell>
          <cell r="AA126">
            <v>1102</v>
          </cell>
          <cell r="AB126">
            <v>1102</v>
          </cell>
          <cell r="AC126">
            <v>1102</v>
          </cell>
          <cell r="AD126">
            <v>1102</v>
          </cell>
          <cell r="AE126">
            <v>1102</v>
          </cell>
          <cell r="AF126">
            <v>1102</v>
          </cell>
          <cell r="AG126">
            <v>1102</v>
          </cell>
          <cell r="AH126">
            <v>1102</v>
          </cell>
          <cell r="AI126">
            <v>1437</v>
          </cell>
          <cell r="AJ126">
            <v>1437</v>
          </cell>
          <cell r="AK126">
            <v>1437</v>
          </cell>
          <cell r="AL126">
            <v>1437</v>
          </cell>
          <cell r="AM126">
            <v>1437</v>
          </cell>
          <cell r="AN126">
            <v>1437</v>
          </cell>
          <cell r="AO126">
            <v>1437</v>
          </cell>
          <cell r="AP126">
            <v>1437</v>
          </cell>
          <cell r="AQ126">
            <v>1437</v>
          </cell>
          <cell r="AR126">
            <v>1437</v>
          </cell>
          <cell r="AS126">
            <v>1437</v>
          </cell>
          <cell r="AT126">
            <v>1437</v>
          </cell>
          <cell r="AU126">
            <v>1437</v>
          </cell>
          <cell r="AV126">
            <v>1437</v>
          </cell>
          <cell r="AW126">
            <v>1437</v>
          </cell>
          <cell r="AX126">
            <v>1437</v>
          </cell>
          <cell r="AY126">
            <v>1330</v>
          </cell>
          <cell r="AZ126">
            <v>1330</v>
          </cell>
          <cell r="BA126">
            <v>1330</v>
          </cell>
          <cell r="BB126">
            <v>1330</v>
          </cell>
          <cell r="BC126">
            <v>1330</v>
          </cell>
          <cell r="BD126">
            <v>1330</v>
          </cell>
          <cell r="BE126">
            <v>1330</v>
          </cell>
          <cell r="BF126">
            <v>1330</v>
          </cell>
          <cell r="BG126">
            <v>1330</v>
          </cell>
          <cell r="BH126">
            <v>1330</v>
          </cell>
          <cell r="BI126">
            <v>1330</v>
          </cell>
          <cell r="BJ126">
            <v>1330</v>
          </cell>
          <cell r="BK126">
            <v>1330</v>
          </cell>
          <cell r="BL126">
            <v>1330</v>
          </cell>
          <cell r="BM126">
            <v>1330</v>
          </cell>
          <cell r="BN126">
            <v>1330</v>
          </cell>
          <cell r="BO126">
            <v>1330</v>
          </cell>
          <cell r="BP126">
            <v>1330</v>
          </cell>
          <cell r="BQ126">
            <v>1330</v>
          </cell>
          <cell r="BR126">
            <v>1330</v>
          </cell>
          <cell r="BS126">
            <v>1330</v>
          </cell>
          <cell r="BT126">
            <v>1330</v>
          </cell>
          <cell r="BU126">
            <v>1330</v>
          </cell>
          <cell r="BV126">
            <v>1330</v>
          </cell>
          <cell r="BW126">
            <v>1330</v>
          </cell>
          <cell r="BX126">
            <v>1330</v>
          </cell>
          <cell r="BY126">
            <v>1330</v>
          </cell>
          <cell r="BZ126">
            <v>1330</v>
          </cell>
          <cell r="CA126">
            <v>1330</v>
          </cell>
          <cell r="CB126">
            <v>1330</v>
          </cell>
          <cell r="CC126">
            <v>1137</v>
          </cell>
          <cell r="CD126">
            <v>1137</v>
          </cell>
          <cell r="CE126">
            <v>1137</v>
          </cell>
          <cell r="CF126">
            <v>1137</v>
          </cell>
          <cell r="CG126">
            <v>1137</v>
          </cell>
          <cell r="CH126">
            <v>1137</v>
          </cell>
          <cell r="CI126">
            <v>1137</v>
          </cell>
          <cell r="CJ126">
            <v>1137</v>
          </cell>
          <cell r="CK126">
            <v>1137</v>
          </cell>
          <cell r="CL126">
            <v>1137</v>
          </cell>
          <cell r="CM126">
            <v>1137</v>
          </cell>
          <cell r="CN126">
            <v>1137</v>
          </cell>
          <cell r="CO126">
            <v>1137</v>
          </cell>
          <cell r="CP126">
            <v>1137</v>
          </cell>
          <cell r="CQ126">
            <v>1137</v>
          </cell>
          <cell r="CR126">
            <v>1052</v>
          </cell>
          <cell r="CS126">
            <v>1052</v>
          </cell>
          <cell r="CT126">
            <v>387</v>
          </cell>
          <cell r="CU126">
            <v>387</v>
          </cell>
          <cell r="CV126">
            <v>387</v>
          </cell>
          <cell r="CW126">
            <v>1216</v>
          </cell>
          <cell r="CX126">
            <v>1216</v>
          </cell>
          <cell r="CY126">
            <v>1216</v>
          </cell>
          <cell r="CZ126">
            <v>1216</v>
          </cell>
          <cell r="DA126">
            <v>1216</v>
          </cell>
          <cell r="DB126">
            <v>1216</v>
          </cell>
          <cell r="DC126">
            <v>1216</v>
          </cell>
          <cell r="DD126">
            <v>1216</v>
          </cell>
          <cell r="DE126">
            <v>1216</v>
          </cell>
          <cell r="DF126">
            <v>1216</v>
          </cell>
          <cell r="DG126">
            <v>1216</v>
          </cell>
          <cell r="DH126">
            <v>975</v>
          </cell>
          <cell r="DI126">
            <v>975</v>
          </cell>
          <cell r="DJ126">
            <v>975</v>
          </cell>
          <cell r="DK126">
            <v>975</v>
          </cell>
          <cell r="DL126">
            <v>975</v>
          </cell>
          <cell r="DM126">
            <v>975</v>
          </cell>
          <cell r="DN126">
            <v>975</v>
          </cell>
          <cell r="DO126">
            <v>975</v>
          </cell>
          <cell r="DP126">
            <v>975</v>
          </cell>
          <cell r="DQ126">
            <v>975</v>
          </cell>
          <cell r="DR126">
            <v>975</v>
          </cell>
          <cell r="DS126">
            <v>975</v>
          </cell>
          <cell r="DT126">
            <v>975</v>
          </cell>
          <cell r="DU126">
            <v>975</v>
          </cell>
          <cell r="DV126">
            <v>975</v>
          </cell>
          <cell r="DW126">
            <v>975</v>
          </cell>
          <cell r="DX126">
            <v>975</v>
          </cell>
          <cell r="DY126">
            <v>975</v>
          </cell>
          <cell r="DZ126">
            <v>975</v>
          </cell>
          <cell r="EA126">
            <v>975</v>
          </cell>
          <cell r="EB126">
            <v>975</v>
          </cell>
          <cell r="EC126">
            <v>975</v>
          </cell>
          <cell r="ED126">
            <v>975</v>
          </cell>
          <cell r="EE126">
            <v>975</v>
          </cell>
          <cell r="EF126">
            <v>975</v>
          </cell>
          <cell r="EG126">
            <v>975</v>
          </cell>
          <cell r="EH126">
            <v>975</v>
          </cell>
          <cell r="EI126">
            <v>975</v>
          </cell>
          <cell r="EJ126">
            <v>779</v>
          </cell>
          <cell r="EK126">
            <v>779</v>
          </cell>
          <cell r="EL126">
            <v>779</v>
          </cell>
          <cell r="EM126">
            <v>779</v>
          </cell>
          <cell r="EN126">
            <v>779</v>
          </cell>
          <cell r="EO126">
            <v>779</v>
          </cell>
          <cell r="EP126">
            <v>779</v>
          </cell>
          <cell r="EQ126">
            <v>779</v>
          </cell>
          <cell r="ER126">
            <v>666</v>
          </cell>
          <cell r="ES126">
            <v>6</v>
          </cell>
          <cell r="ET126">
            <v>6</v>
          </cell>
          <cell r="EU126">
            <v>6</v>
          </cell>
          <cell r="EV126">
            <v>6</v>
          </cell>
          <cell r="EW126">
            <v>6</v>
          </cell>
          <cell r="EX126">
            <v>6</v>
          </cell>
          <cell r="EY126">
            <v>1093</v>
          </cell>
          <cell r="EZ126">
            <v>1093</v>
          </cell>
          <cell r="FA126">
            <v>1093</v>
          </cell>
          <cell r="FB126">
            <v>1093</v>
          </cell>
          <cell r="FC126">
            <v>1093</v>
          </cell>
          <cell r="FD126">
            <v>1093</v>
          </cell>
          <cell r="FE126">
            <v>1093</v>
          </cell>
          <cell r="FF126">
            <v>1093</v>
          </cell>
          <cell r="FG126">
            <v>1093</v>
          </cell>
          <cell r="FH126">
            <v>1093</v>
          </cell>
          <cell r="FI126">
            <v>1093</v>
          </cell>
          <cell r="FJ126">
            <v>1126</v>
          </cell>
          <cell r="FK126">
            <v>1116</v>
          </cell>
          <cell r="FL126">
            <v>1116</v>
          </cell>
          <cell r="FM126">
            <v>1116</v>
          </cell>
          <cell r="FN126">
            <v>1116</v>
          </cell>
          <cell r="FO126">
            <v>398</v>
          </cell>
          <cell r="FP126">
            <v>398</v>
          </cell>
          <cell r="FQ126">
            <v>902</v>
          </cell>
          <cell r="FR126">
            <v>892</v>
          </cell>
          <cell r="FS126">
            <v>892</v>
          </cell>
          <cell r="FT126">
            <v>892</v>
          </cell>
          <cell r="FU126">
            <v>892</v>
          </cell>
          <cell r="FV126">
            <v>892</v>
          </cell>
          <cell r="FW126">
            <v>892</v>
          </cell>
          <cell r="FX126">
            <v>892</v>
          </cell>
          <cell r="FY126">
            <v>892</v>
          </cell>
          <cell r="FZ126">
            <v>1175</v>
          </cell>
          <cell r="GA126">
            <v>1175</v>
          </cell>
          <cell r="GB126">
            <v>1175</v>
          </cell>
          <cell r="GC126">
            <v>1175</v>
          </cell>
          <cell r="GD126">
            <v>1175</v>
          </cell>
          <cell r="GE126">
            <v>1175</v>
          </cell>
          <cell r="GF126">
            <v>1175</v>
          </cell>
          <cell r="GG126">
            <v>1175</v>
          </cell>
          <cell r="GH126">
            <v>1175</v>
          </cell>
          <cell r="GI126">
            <v>1175</v>
          </cell>
          <cell r="GJ126">
            <v>1175</v>
          </cell>
          <cell r="GK126">
            <v>1175</v>
          </cell>
          <cell r="GL126">
            <v>1175</v>
          </cell>
          <cell r="GM126">
            <v>1175</v>
          </cell>
          <cell r="GN126">
            <v>1175</v>
          </cell>
          <cell r="GO126">
            <v>1175</v>
          </cell>
          <cell r="GP126">
            <v>1175</v>
          </cell>
          <cell r="GQ126">
            <v>1175</v>
          </cell>
          <cell r="GR126">
            <v>1175</v>
          </cell>
          <cell r="GS126">
            <v>1175</v>
          </cell>
          <cell r="GW126">
            <v>5361</v>
          </cell>
          <cell r="GX126" t="e">
            <v>#DIV/0!</v>
          </cell>
          <cell r="GY126" t="e">
            <v>#DIV/0!</v>
          </cell>
          <cell r="GZ126" t="e">
            <v>#DIV/0!</v>
          </cell>
        </row>
        <row r="127">
          <cell r="A127">
            <v>5369</v>
          </cell>
          <cell r="B127">
            <v>6</v>
          </cell>
          <cell r="C127" t="str">
            <v>TRNSWEST @ GRAY</v>
          </cell>
          <cell r="D127">
            <v>75000</v>
          </cell>
          <cell r="E127" t="str">
            <v>R</v>
          </cell>
          <cell r="F127">
            <v>0</v>
          </cell>
          <cell r="G127">
            <v>0</v>
          </cell>
          <cell r="H127">
            <v>0</v>
          </cell>
          <cell r="I127">
            <v>29491</v>
          </cell>
          <cell r="J127">
            <v>29491</v>
          </cell>
          <cell r="K127">
            <v>29491</v>
          </cell>
          <cell r="L127">
            <v>0</v>
          </cell>
          <cell r="M127">
            <v>0</v>
          </cell>
          <cell r="N127">
            <v>0</v>
          </cell>
          <cell r="O127">
            <v>0</v>
          </cell>
          <cell r="P127">
            <v>0</v>
          </cell>
          <cell r="Q127">
            <v>0</v>
          </cell>
          <cell r="R127">
            <v>0</v>
          </cell>
          <cell r="S127">
            <v>0</v>
          </cell>
          <cell r="T127">
            <v>0</v>
          </cell>
          <cell r="U127">
            <v>0</v>
          </cell>
          <cell r="V127">
            <v>30000</v>
          </cell>
          <cell r="W127">
            <v>30000</v>
          </cell>
          <cell r="X127">
            <v>30000</v>
          </cell>
          <cell r="Y127">
            <v>30000</v>
          </cell>
          <cell r="Z127">
            <v>0</v>
          </cell>
          <cell r="AA127">
            <v>0</v>
          </cell>
          <cell r="AB127">
            <v>5000</v>
          </cell>
          <cell r="AC127">
            <v>0</v>
          </cell>
          <cell r="AD127">
            <v>0</v>
          </cell>
          <cell r="AE127">
            <v>0</v>
          </cell>
          <cell r="AF127">
            <v>0</v>
          </cell>
          <cell r="AG127">
            <v>0</v>
          </cell>
          <cell r="AH127">
            <v>0</v>
          </cell>
          <cell r="AI127">
            <v>0</v>
          </cell>
          <cell r="AJ127">
            <v>0</v>
          </cell>
          <cell r="AK127">
            <v>0</v>
          </cell>
          <cell r="AL127">
            <v>0</v>
          </cell>
          <cell r="AM127">
            <v>0</v>
          </cell>
          <cell r="AN127">
            <v>0</v>
          </cell>
          <cell r="AO127">
            <v>0</v>
          </cell>
          <cell r="AP127">
            <v>0</v>
          </cell>
          <cell r="AQ127">
            <v>0</v>
          </cell>
          <cell r="AR127">
            <v>20000</v>
          </cell>
          <cell r="AS127">
            <v>20000</v>
          </cell>
          <cell r="AT127">
            <v>20000</v>
          </cell>
          <cell r="AU127">
            <v>0</v>
          </cell>
          <cell r="AV127">
            <v>0</v>
          </cell>
          <cell r="AW127">
            <v>0</v>
          </cell>
          <cell r="AX127">
            <v>0</v>
          </cell>
          <cell r="AY127">
            <v>0</v>
          </cell>
          <cell r="AZ127">
            <v>0</v>
          </cell>
          <cell r="BA127">
            <v>0</v>
          </cell>
          <cell r="BB127">
            <v>0</v>
          </cell>
          <cell r="BC127">
            <v>0</v>
          </cell>
          <cell r="BD127">
            <v>0</v>
          </cell>
          <cell r="BE127">
            <v>0</v>
          </cell>
          <cell r="BF127">
            <v>0</v>
          </cell>
          <cell r="BG127">
            <v>0</v>
          </cell>
          <cell r="BH127">
            <v>0</v>
          </cell>
          <cell r="BI127">
            <v>0</v>
          </cell>
          <cell r="BJ127">
            <v>0</v>
          </cell>
          <cell r="BK127">
            <v>0</v>
          </cell>
          <cell r="BL127">
            <v>2800</v>
          </cell>
          <cell r="BM127">
            <v>0</v>
          </cell>
          <cell r="BN127">
            <v>0</v>
          </cell>
          <cell r="BO127">
            <v>0</v>
          </cell>
          <cell r="BP127">
            <v>0</v>
          </cell>
          <cell r="BQ127">
            <v>0</v>
          </cell>
          <cell r="BR127">
            <v>0</v>
          </cell>
          <cell r="BS127">
            <v>0</v>
          </cell>
          <cell r="BT127">
            <v>0</v>
          </cell>
          <cell r="BU127">
            <v>0</v>
          </cell>
          <cell r="BV127">
            <v>0</v>
          </cell>
          <cell r="BW127">
            <v>0</v>
          </cell>
          <cell r="BX127">
            <v>0</v>
          </cell>
          <cell r="BY127">
            <v>0</v>
          </cell>
          <cell r="BZ127">
            <v>0</v>
          </cell>
          <cell r="CA127">
            <v>30387</v>
          </cell>
          <cell r="CB127">
            <v>30567</v>
          </cell>
          <cell r="CC127">
            <v>0</v>
          </cell>
          <cell r="CD127">
            <v>0</v>
          </cell>
          <cell r="CE127">
            <v>0</v>
          </cell>
          <cell r="CF127">
            <v>0</v>
          </cell>
          <cell r="CG127">
            <v>0</v>
          </cell>
          <cell r="CH127">
            <v>5072</v>
          </cell>
          <cell r="CI127">
            <v>5072</v>
          </cell>
          <cell r="CJ127">
            <v>5072</v>
          </cell>
          <cell r="CK127">
            <v>40000</v>
          </cell>
          <cell r="CL127">
            <v>0</v>
          </cell>
          <cell r="CM127">
            <v>0</v>
          </cell>
          <cell r="CN127">
            <v>13653</v>
          </cell>
          <cell r="CO127">
            <v>0</v>
          </cell>
          <cell r="CP127">
            <v>0</v>
          </cell>
          <cell r="CQ127">
            <v>0</v>
          </cell>
          <cell r="CR127">
            <v>0</v>
          </cell>
          <cell r="CS127">
            <v>17500</v>
          </cell>
          <cell r="CT127">
            <v>0</v>
          </cell>
          <cell r="CU127">
            <v>32828</v>
          </cell>
          <cell r="CV127">
            <v>0</v>
          </cell>
          <cell r="CW127">
            <v>0</v>
          </cell>
          <cell r="CX127">
            <v>0</v>
          </cell>
          <cell r="CY127">
            <v>12500</v>
          </cell>
          <cell r="CZ127">
            <v>0</v>
          </cell>
          <cell r="DA127">
            <v>0</v>
          </cell>
          <cell r="DB127">
            <v>0</v>
          </cell>
          <cell r="DC127">
            <v>0</v>
          </cell>
          <cell r="DD127">
            <v>0</v>
          </cell>
          <cell r="DE127">
            <v>0</v>
          </cell>
          <cell r="DF127">
            <v>0</v>
          </cell>
          <cell r="DG127">
            <v>0</v>
          </cell>
          <cell r="DH127">
            <v>5000</v>
          </cell>
          <cell r="DI127">
            <v>1999</v>
          </cell>
          <cell r="DJ127">
            <v>0</v>
          </cell>
          <cell r="DK127">
            <v>0</v>
          </cell>
          <cell r="DL127">
            <v>0</v>
          </cell>
          <cell r="DM127">
            <v>0</v>
          </cell>
          <cell r="DN127">
            <v>5000</v>
          </cell>
          <cell r="DO127">
            <v>0</v>
          </cell>
          <cell r="DP127">
            <v>0</v>
          </cell>
          <cell r="DQ127">
            <v>0</v>
          </cell>
          <cell r="DR127">
            <v>0</v>
          </cell>
          <cell r="DS127">
            <v>0</v>
          </cell>
          <cell r="DT127">
            <v>0</v>
          </cell>
          <cell r="DU127">
            <v>0</v>
          </cell>
          <cell r="DV127">
            <v>0</v>
          </cell>
          <cell r="DW127">
            <v>0</v>
          </cell>
          <cell r="DX127">
            <v>0</v>
          </cell>
          <cell r="DY127">
            <v>0</v>
          </cell>
          <cell r="DZ127">
            <v>0</v>
          </cell>
          <cell r="EA127">
            <v>0</v>
          </cell>
          <cell r="EB127">
            <v>0</v>
          </cell>
          <cell r="EC127">
            <v>0</v>
          </cell>
          <cell r="ED127">
            <v>0</v>
          </cell>
          <cell r="EE127">
            <v>15000</v>
          </cell>
          <cell r="EF127">
            <v>15000</v>
          </cell>
          <cell r="EG127">
            <v>15000</v>
          </cell>
          <cell r="EH127">
            <v>0</v>
          </cell>
          <cell r="EI127">
            <v>0</v>
          </cell>
          <cell r="EJ127">
            <v>0</v>
          </cell>
          <cell r="EK127">
            <v>0</v>
          </cell>
          <cell r="EL127">
            <v>0</v>
          </cell>
          <cell r="EM127">
            <v>0</v>
          </cell>
          <cell r="EN127">
            <v>0</v>
          </cell>
          <cell r="EO127">
            <v>0</v>
          </cell>
          <cell r="EP127">
            <v>0</v>
          </cell>
          <cell r="EQ127">
            <v>0</v>
          </cell>
          <cell r="ER127">
            <v>0</v>
          </cell>
          <cell r="ES127">
            <v>0</v>
          </cell>
          <cell r="ET127">
            <v>0</v>
          </cell>
          <cell r="EU127">
            <v>0</v>
          </cell>
          <cell r="EV127">
            <v>0</v>
          </cell>
          <cell r="EW127">
            <v>0</v>
          </cell>
          <cell r="EX127">
            <v>0</v>
          </cell>
          <cell r="EY127">
            <v>0</v>
          </cell>
          <cell r="EZ127">
            <v>0</v>
          </cell>
          <cell r="FA127">
            <v>0</v>
          </cell>
          <cell r="FB127">
            <v>0</v>
          </cell>
          <cell r="FC127">
            <v>0</v>
          </cell>
          <cell r="FD127">
            <v>0</v>
          </cell>
          <cell r="FE127">
            <v>0</v>
          </cell>
          <cell r="FF127">
            <v>1871</v>
          </cell>
          <cell r="FG127">
            <v>0</v>
          </cell>
          <cell r="FH127">
            <v>0</v>
          </cell>
          <cell r="FI127">
            <v>0</v>
          </cell>
          <cell r="FJ127">
            <v>0</v>
          </cell>
          <cell r="FK127">
            <v>0</v>
          </cell>
          <cell r="FL127">
            <v>0</v>
          </cell>
          <cell r="FM127">
            <v>0</v>
          </cell>
          <cell r="FN127">
            <v>0</v>
          </cell>
          <cell r="FO127">
            <v>0</v>
          </cell>
          <cell r="FP127">
            <v>0</v>
          </cell>
          <cell r="FQ127">
            <v>0</v>
          </cell>
          <cell r="FR127">
            <v>0</v>
          </cell>
          <cell r="FS127">
            <v>0</v>
          </cell>
          <cell r="FT127">
            <v>0</v>
          </cell>
          <cell r="FU127">
            <v>0</v>
          </cell>
          <cell r="FV127">
            <v>0</v>
          </cell>
          <cell r="FW127">
            <v>0</v>
          </cell>
          <cell r="FX127">
            <v>0</v>
          </cell>
          <cell r="FY127">
            <v>0</v>
          </cell>
          <cell r="FZ127">
            <v>0</v>
          </cell>
          <cell r="GA127">
            <v>0</v>
          </cell>
          <cell r="GB127">
            <v>0</v>
          </cell>
          <cell r="GC127">
            <v>0</v>
          </cell>
          <cell r="GD127">
            <v>0</v>
          </cell>
          <cell r="GE127">
            <v>0</v>
          </cell>
          <cell r="GF127">
            <v>0</v>
          </cell>
          <cell r="GG127">
            <v>0</v>
          </cell>
          <cell r="GH127">
            <v>0</v>
          </cell>
          <cell r="GI127">
            <v>0</v>
          </cell>
          <cell r="GJ127">
            <v>0</v>
          </cell>
          <cell r="GK127">
            <v>0</v>
          </cell>
          <cell r="GL127">
            <v>0</v>
          </cell>
          <cell r="GM127">
            <v>0</v>
          </cell>
          <cell r="GN127">
            <v>0</v>
          </cell>
          <cell r="GO127">
            <v>0</v>
          </cell>
          <cell r="GP127">
            <v>0</v>
          </cell>
          <cell r="GQ127">
            <v>0</v>
          </cell>
          <cell r="GR127">
            <v>0</v>
          </cell>
          <cell r="GS127">
            <v>0</v>
          </cell>
          <cell r="GW127">
            <v>5369</v>
          </cell>
          <cell r="GX127" t="e">
            <v>#DIV/0!</v>
          </cell>
          <cell r="GY127" t="e">
            <v>#DIV/0!</v>
          </cell>
          <cell r="GZ127" t="e">
            <v>#DIV/0!</v>
          </cell>
        </row>
        <row r="128">
          <cell r="A128">
            <v>5380</v>
          </cell>
          <cell r="B128">
            <v>6</v>
          </cell>
          <cell r="C128" t="str">
            <v>CIG @ HUTCHINSON</v>
          </cell>
          <cell r="D128">
            <v>6676</v>
          </cell>
          <cell r="E128" t="str">
            <v>D</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0</v>
          </cell>
          <cell r="BI128">
            <v>0</v>
          </cell>
          <cell r="BJ128">
            <v>0</v>
          </cell>
          <cell r="BK128">
            <v>0</v>
          </cell>
          <cell r="BL128">
            <v>0</v>
          </cell>
          <cell r="BM128">
            <v>0</v>
          </cell>
          <cell r="BN128">
            <v>0</v>
          </cell>
          <cell r="BO128">
            <v>0</v>
          </cell>
          <cell r="BP128">
            <v>0</v>
          </cell>
          <cell r="BQ128">
            <v>0</v>
          </cell>
          <cell r="BR128">
            <v>0</v>
          </cell>
          <cell r="BS128">
            <v>0</v>
          </cell>
          <cell r="BT128">
            <v>0</v>
          </cell>
          <cell r="BU128">
            <v>0</v>
          </cell>
          <cell r="BV128">
            <v>0</v>
          </cell>
          <cell r="BW128">
            <v>0</v>
          </cell>
          <cell r="BX128">
            <v>0</v>
          </cell>
          <cell r="BY128">
            <v>0</v>
          </cell>
          <cell r="BZ128">
            <v>0</v>
          </cell>
          <cell r="CA128">
            <v>0</v>
          </cell>
          <cell r="CB128">
            <v>0</v>
          </cell>
          <cell r="CC128">
            <v>0</v>
          </cell>
          <cell r="CD128">
            <v>0</v>
          </cell>
          <cell r="CE128">
            <v>0</v>
          </cell>
          <cell r="CF128">
            <v>0</v>
          </cell>
          <cell r="CG128">
            <v>0</v>
          </cell>
          <cell r="CH128">
            <v>0</v>
          </cell>
          <cell r="CI128">
            <v>0</v>
          </cell>
          <cell r="CJ128">
            <v>0</v>
          </cell>
          <cell r="CK128">
            <v>0</v>
          </cell>
          <cell r="CL128">
            <v>0</v>
          </cell>
          <cell r="CM128">
            <v>0</v>
          </cell>
          <cell r="CN128">
            <v>0</v>
          </cell>
          <cell r="CO128">
            <v>0</v>
          </cell>
          <cell r="CP128">
            <v>0</v>
          </cell>
          <cell r="CQ128">
            <v>0</v>
          </cell>
          <cell r="CR128">
            <v>0</v>
          </cell>
          <cell r="CS128">
            <v>0</v>
          </cell>
          <cell r="CT128">
            <v>0</v>
          </cell>
          <cell r="CU128">
            <v>0</v>
          </cell>
          <cell r="CV128">
            <v>0</v>
          </cell>
          <cell r="CW128">
            <v>0</v>
          </cell>
          <cell r="CX128">
            <v>0</v>
          </cell>
          <cell r="CY128">
            <v>0</v>
          </cell>
          <cell r="CZ128">
            <v>0</v>
          </cell>
          <cell r="DA128">
            <v>0</v>
          </cell>
          <cell r="DB128">
            <v>0</v>
          </cell>
          <cell r="DC128">
            <v>0</v>
          </cell>
          <cell r="DD128">
            <v>0</v>
          </cell>
          <cell r="DE128">
            <v>0</v>
          </cell>
          <cell r="DF128">
            <v>0</v>
          </cell>
          <cell r="DG128">
            <v>0</v>
          </cell>
          <cell r="DH128">
            <v>0</v>
          </cell>
          <cell r="DI128">
            <v>0</v>
          </cell>
          <cell r="DJ128">
            <v>0</v>
          </cell>
          <cell r="DK128">
            <v>0</v>
          </cell>
          <cell r="DL128">
            <v>0</v>
          </cell>
          <cell r="DM128">
            <v>0</v>
          </cell>
          <cell r="DN128">
            <v>0</v>
          </cell>
          <cell r="DO128">
            <v>0</v>
          </cell>
          <cell r="DP128">
            <v>0</v>
          </cell>
          <cell r="DQ128">
            <v>0</v>
          </cell>
          <cell r="DR128">
            <v>0</v>
          </cell>
          <cell r="DS128">
            <v>0</v>
          </cell>
          <cell r="DT128">
            <v>0</v>
          </cell>
          <cell r="DU128">
            <v>0</v>
          </cell>
          <cell r="DV128">
            <v>0</v>
          </cell>
          <cell r="DW128">
            <v>0</v>
          </cell>
          <cell r="DX128">
            <v>0</v>
          </cell>
          <cell r="DY128">
            <v>0</v>
          </cell>
          <cell r="DZ128">
            <v>0</v>
          </cell>
          <cell r="EA128">
            <v>0</v>
          </cell>
          <cell r="EB128">
            <v>0</v>
          </cell>
          <cell r="EC128">
            <v>0</v>
          </cell>
          <cell r="ED128">
            <v>0</v>
          </cell>
          <cell r="EE128">
            <v>0</v>
          </cell>
          <cell r="EF128">
            <v>0</v>
          </cell>
          <cell r="EG128">
            <v>0</v>
          </cell>
          <cell r="EH128">
            <v>0</v>
          </cell>
          <cell r="EI128">
            <v>0</v>
          </cell>
          <cell r="EJ128">
            <v>0</v>
          </cell>
          <cell r="EK128">
            <v>0</v>
          </cell>
          <cell r="EL128">
            <v>0</v>
          </cell>
          <cell r="EM128">
            <v>0</v>
          </cell>
          <cell r="EN128">
            <v>0</v>
          </cell>
          <cell r="EO128">
            <v>0</v>
          </cell>
          <cell r="EP128">
            <v>0</v>
          </cell>
          <cell r="EQ128">
            <v>0</v>
          </cell>
          <cell r="ER128">
            <v>0</v>
          </cell>
          <cell r="ES128">
            <v>0</v>
          </cell>
          <cell r="ET128">
            <v>0</v>
          </cell>
          <cell r="EU128">
            <v>0</v>
          </cell>
          <cell r="EV128">
            <v>0</v>
          </cell>
          <cell r="EW128">
            <v>0</v>
          </cell>
          <cell r="EX128">
            <v>0</v>
          </cell>
          <cell r="EY128">
            <v>0</v>
          </cell>
          <cell r="EZ128">
            <v>0</v>
          </cell>
          <cell r="FA128">
            <v>0</v>
          </cell>
          <cell r="FB128">
            <v>0</v>
          </cell>
          <cell r="FC128">
            <v>0</v>
          </cell>
          <cell r="FD128">
            <v>0</v>
          </cell>
          <cell r="FE128">
            <v>0</v>
          </cell>
          <cell r="FF128">
            <v>0</v>
          </cell>
          <cell r="FG128">
            <v>0</v>
          </cell>
          <cell r="FH128">
            <v>0</v>
          </cell>
          <cell r="FI128">
            <v>0</v>
          </cell>
          <cell r="FJ128">
            <v>0</v>
          </cell>
          <cell r="FK128">
            <v>0</v>
          </cell>
          <cell r="FL128">
            <v>0</v>
          </cell>
          <cell r="FM128">
            <v>0</v>
          </cell>
          <cell r="FN128">
            <v>0</v>
          </cell>
          <cell r="FO128">
            <v>0</v>
          </cell>
          <cell r="FP128">
            <v>0</v>
          </cell>
          <cell r="FQ128">
            <v>0</v>
          </cell>
          <cell r="FR128">
            <v>0</v>
          </cell>
          <cell r="FS128">
            <v>0</v>
          </cell>
          <cell r="FT128">
            <v>0</v>
          </cell>
          <cell r="FU128">
            <v>0</v>
          </cell>
          <cell r="FV128">
            <v>0</v>
          </cell>
          <cell r="FW128">
            <v>0</v>
          </cell>
          <cell r="FX128">
            <v>0</v>
          </cell>
          <cell r="FY128">
            <v>0</v>
          </cell>
          <cell r="FZ128">
            <v>0</v>
          </cell>
          <cell r="GA128">
            <v>0</v>
          </cell>
          <cell r="GB128">
            <v>0</v>
          </cell>
          <cell r="GC128">
            <v>0</v>
          </cell>
          <cell r="GD128">
            <v>0</v>
          </cell>
          <cell r="GE128">
            <v>0</v>
          </cell>
          <cell r="GF128">
            <v>0</v>
          </cell>
          <cell r="GG128">
            <v>0</v>
          </cell>
          <cell r="GH128">
            <v>0</v>
          </cell>
          <cell r="GI128">
            <v>0</v>
          </cell>
          <cell r="GJ128">
            <v>0</v>
          </cell>
          <cell r="GK128">
            <v>0</v>
          </cell>
          <cell r="GL128">
            <v>0</v>
          </cell>
          <cell r="GM128">
            <v>0</v>
          </cell>
          <cell r="GN128">
            <v>0</v>
          </cell>
          <cell r="GO128">
            <v>0</v>
          </cell>
          <cell r="GP128">
            <v>0</v>
          </cell>
          <cell r="GQ128">
            <v>0</v>
          </cell>
          <cell r="GR128">
            <v>0</v>
          </cell>
          <cell r="GS128">
            <v>0</v>
          </cell>
          <cell r="GW128">
            <v>5380</v>
          </cell>
          <cell r="GX128" t="e">
            <v>#DIV/0!</v>
          </cell>
          <cell r="GY128" t="e">
            <v>#DIV/0!</v>
          </cell>
          <cell r="GZ128" t="e">
            <v>#DIV/0!</v>
          </cell>
        </row>
        <row r="129">
          <cell r="A129">
            <v>5381</v>
          </cell>
          <cell r="B129">
            <v>6</v>
          </cell>
          <cell r="C129" t="str">
            <v>PHILLIPS @ HUTCHINSON</v>
          </cell>
          <cell r="D129">
            <v>5721</v>
          </cell>
          <cell r="E129" t="str">
            <v>D</v>
          </cell>
          <cell r="F129">
            <v>318</v>
          </cell>
          <cell r="G129">
            <v>318</v>
          </cell>
          <cell r="H129">
            <v>318</v>
          </cell>
          <cell r="I129">
            <v>318</v>
          </cell>
          <cell r="J129">
            <v>318</v>
          </cell>
          <cell r="K129">
            <v>318</v>
          </cell>
          <cell r="L129">
            <v>318</v>
          </cell>
          <cell r="M129">
            <v>318</v>
          </cell>
          <cell r="N129">
            <v>318</v>
          </cell>
          <cell r="O129">
            <v>318</v>
          </cell>
          <cell r="P129">
            <v>318</v>
          </cell>
          <cell r="Q129">
            <v>318</v>
          </cell>
          <cell r="R129">
            <v>318</v>
          </cell>
          <cell r="S129">
            <v>318</v>
          </cell>
          <cell r="T129">
            <v>318</v>
          </cell>
          <cell r="U129">
            <v>318</v>
          </cell>
          <cell r="V129">
            <v>318</v>
          </cell>
          <cell r="W129">
            <v>318</v>
          </cell>
          <cell r="X129">
            <v>318</v>
          </cell>
          <cell r="Y129">
            <v>318</v>
          </cell>
          <cell r="Z129">
            <v>318</v>
          </cell>
          <cell r="AA129">
            <v>318</v>
          </cell>
          <cell r="AB129">
            <v>318</v>
          </cell>
          <cell r="AC129">
            <v>318</v>
          </cell>
          <cell r="AD129">
            <v>318</v>
          </cell>
          <cell r="AE129">
            <v>318</v>
          </cell>
          <cell r="AF129">
            <v>318</v>
          </cell>
          <cell r="AG129">
            <v>318</v>
          </cell>
          <cell r="AH129">
            <v>318</v>
          </cell>
          <cell r="AI129">
            <v>318</v>
          </cell>
          <cell r="AJ129">
            <v>318</v>
          </cell>
          <cell r="AK129">
            <v>318</v>
          </cell>
          <cell r="AL129">
            <v>318</v>
          </cell>
          <cell r="AM129">
            <v>318</v>
          </cell>
          <cell r="AN129">
            <v>318</v>
          </cell>
          <cell r="AO129">
            <v>318</v>
          </cell>
          <cell r="AP129">
            <v>318</v>
          </cell>
          <cell r="AQ129">
            <v>318</v>
          </cell>
          <cell r="AR129">
            <v>318</v>
          </cell>
          <cell r="AS129">
            <v>318</v>
          </cell>
          <cell r="AT129">
            <v>318</v>
          </cell>
          <cell r="AU129">
            <v>318</v>
          </cell>
          <cell r="AV129">
            <v>318</v>
          </cell>
          <cell r="AW129">
            <v>318</v>
          </cell>
          <cell r="AX129">
            <v>318</v>
          </cell>
          <cell r="AY129">
            <v>318</v>
          </cell>
          <cell r="AZ129">
            <v>318</v>
          </cell>
          <cell r="BA129">
            <v>318</v>
          </cell>
          <cell r="BB129">
            <v>318</v>
          </cell>
          <cell r="BC129">
            <v>318</v>
          </cell>
          <cell r="BD129">
            <v>318</v>
          </cell>
          <cell r="BE129">
            <v>318</v>
          </cell>
          <cell r="BF129">
            <v>318</v>
          </cell>
          <cell r="BG129">
            <v>318</v>
          </cell>
          <cell r="BH129">
            <v>318</v>
          </cell>
          <cell r="BI129">
            <v>318</v>
          </cell>
          <cell r="BJ129">
            <v>318</v>
          </cell>
          <cell r="BK129">
            <v>318</v>
          </cell>
          <cell r="BL129">
            <v>318</v>
          </cell>
          <cell r="BM129">
            <v>318</v>
          </cell>
          <cell r="BN129">
            <v>318</v>
          </cell>
          <cell r="BO129">
            <v>318</v>
          </cell>
          <cell r="BP129">
            <v>318</v>
          </cell>
          <cell r="BQ129">
            <v>318</v>
          </cell>
          <cell r="BR129">
            <v>318</v>
          </cell>
          <cell r="BS129">
            <v>318</v>
          </cell>
          <cell r="BT129">
            <v>318</v>
          </cell>
          <cell r="BU129">
            <v>318</v>
          </cell>
          <cell r="BV129">
            <v>318</v>
          </cell>
          <cell r="BW129">
            <v>318</v>
          </cell>
          <cell r="BX129">
            <v>318</v>
          </cell>
          <cell r="BY129">
            <v>318</v>
          </cell>
          <cell r="BZ129">
            <v>318</v>
          </cell>
          <cell r="CA129">
            <v>318</v>
          </cell>
          <cell r="CB129">
            <v>318</v>
          </cell>
          <cell r="CC129">
            <v>318</v>
          </cell>
          <cell r="CD129">
            <v>318</v>
          </cell>
          <cell r="CE129">
            <v>318</v>
          </cell>
          <cell r="CF129">
            <v>318</v>
          </cell>
          <cell r="CG129">
            <v>318</v>
          </cell>
          <cell r="CH129">
            <v>318</v>
          </cell>
          <cell r="CI129">
            <v>318</v>
          </cell>
          <cell r="CJ129">
            <v>318</v>
          </cell>
          <cell r="CK129">
            <v>318</v>
          </cell>
          <cell r="CL129">
            <v>318</v>
          </cell>
          <cell r="CM129">
            <v>318</v>
          </cell>
          <cell r="CN129">
            <v>318</v>
          </cell>
          <cell r="CO129">
            <v>318</v>
          </cell>
          <cell r="CP129">
            <v>318</v>
          </cell>
          <cell r="CQ129">
            <v>318</v>
          </cell>
          <cell r="CR129">
            <v>318</v>
          </cell>
          <cell r="CS129">
            <v>318</v>
          </cell>
          <cell r="CT129">
            <v>318</v>
          </cell>
          <cell r="CU129">
            <v>318</v>
          </cell>
          <cell r="CV129">
            <v>318</v>
          </cell>
          <cell r="CW129">
            <v>318</v>
          </cell>
          <cell r="CX129">
            <v>318</v>
          </cell>
          <cell r="CY129">
            <v>318</v>
          </cell>
          <cell r="CZ129">
            <v>318</v>
          </cell>
          <cell r="DA129">
            <v>318</v>
          </cell>
          <cell r="DB129">
            <v>318</v>
          </cell>
          <cell r="DC129">
            <v>318</v>
          </cell>
          <cell r="DD129">
            <v>318</v>
          </cell>
          <cell r="DE129">
            <v>318</v>
          </cell>
          <cell r="DF129">
            <v>318</v>
          </cell>
          <cell r="DG129">
            <v>318</v>
          </cell>
          <cell r="DH129">
            <v>318</v>
          </cell>
          <cell r="DI129">
            <v>318</v>
          </cell>
          <cell r="DJ129">
            <v>318</v>
          </cell>
          <cell r="DK129">
            <v>318</v>
          </cell>
          <cell r="DL129">
            <v>318</v>
          </cell>
          <cell r="DM129">
            <v>318</v>
          </cell>
          <cell r="DN129">
            <v>318</v>
          </cell>
          <cell r="DO129">
            <v>318</v>
          </cell>
          <cell r="DP129">
            <v>318</v>
          </cell>
          <cell r="DQ129">
            <v>318</v>
          </cell>
          <cell r="DR129">
            <v>318</v>
          </cell>
          <cell r="DS129">
            <v>318</v>
          </cell>
          <cell r="DT129">
            <v>318</v>
          </cell>
          <cell r="DU129">
            <v>318</v>
          </cell>
          <cell r="DV129">
            <v>318</v>
          </cell>
          <cell r="DW129">
            <v>318</v>
          </cell>
          <cell r="DX129">
            <v>318</v>
          </cell>
          <cell r="DY129">
            <v>318</v>
          </cell>
          <cell r="DZ129">
            <v>318</v>
          </cell>
          <cell r="EA129">
            <v>318</v>
          </cell>
          <cell r="EB129">
            <v>318</v>
          </cell>
          <cell r="EC129">
            <v>318</v>
          </cell>
          <cell r="ED129">
            <v>318</v>
          </cell>
          <cell r="EE129">
            <v>318</v>
          </cell>
          <cell r="EF129">
            <v>318</v>
          </cell>
          <cell r="EG129">
            <v>318</v>
          </cell>
          <cell r="EH129">
            <v>318</v>
          </cell>
          <cell r="EI129">
            <v>318</v>
          </cell>
          <cell r="EJ129">
            <v>318</v>
          </cell>
          <cell r="EK129">
            <v>318</v>
          </cell>
          <cell r="EL129">
            <v>318</v>
          </cell>
          <cell r="EM129">
            <v>318</v>
          </cell>
          <cell r="EN129">
            <v>318</v>
          </cell>
          <cell r="EO129">
            <v>318</v>
          </cell>
          <cell r="EP129">
            <v>318</v>
          </cell>
          <cell r="EQ129">
            <v>318</v>
          </cell>
          <cell r="ER129">
            <v>318</v>
          </cell>
          <cell r="ES129">
            <v>318</v>
          </cell>
          <cell r="ET129">
            <v>318</v>
          </cell>
          <cell r="EU129">
            <v>318</v>
          </cell>
          <cell r="EV129">
            <v>318</v>
          </cell>
          <cell r="EW129">
            <v>318</v>
          </cell>
          <cell r="EX129">
            <v>318</v>
          </cell>
          <cell r="EY129">
            <v>318</v>
          </cell>
          <cell r="EZ129">
            <v>318</v>
          </cell>
          <cell r="FA129">
            <v>318</v>
          </cell>
          <cell r="FB129">
            <v>318</v>
          </cell>
          <cell r="FC129">
            <v>318</v>
          </cell>
          <cell r="FD129">
            <v>318</v>
          </cell>
          <cell r="FE129">
            <v>318</v>
          </cell>
          <cell r="FF129">
            <v>318</v>
          </cell>
          <cell r="FG129">
            <v>318</v>
          </cell>
          <cell r="FH129">
            <v>318</v>
          </cell>
          <cell r="FI129">
            <v>318</v>
          </cell>
          <cell r="FJ129">
            <v>318</v>
          </cell>
          <cell r="FK129">
            <v>318</v>
          </cell>
          <cell r="FL129">
            <v>318</v>
          </cell>
          <cell r="FM129">
            <v>318</v>
          </cell>
          <cell r="FN129">
            <v>318</v>
          </cell>
          <cell r="FO129">
            <v>318</v>
          </cell>
          <cell r="FP129">
            <v>318</v>
          </cell>
          <cell r="FQ129">
            <v>318</v>
          </cell>
          <cell r="FR129">
            <v>318</v>
          </cell>
          <cell r="FS129">
            <v>318</v>
          </cell>
          <cell r="FT129">
            <v>318</v>
          </cell>
          <cell r="FU129">
            <v>318</v>
          </cell>
          <cell r="FV129">
            <v>318</v>
          </cell>
          <cell r="FW129">
            <v>318</v>
          </cell>
          <cell r="FX129">
            <v>318</v>
          </cell>
          <cell r="FY129">
            <v>318</v>
          </cell>
          <cell r="FZ129">
            <v>318</v>
          </cell>
          <cell r="GA129">
            <v>318</v>
          </cell>
          <cell r="GB129">
            <v>318</v>
          </cell>
          <cell r="GC129">
            <v>318</v>
          </cell>
          <cell r="GD129">
            <v>318</v>
          </cell>
          <cell r="GE129">
            <v>318</v>
          </cell>
          <cell r="GF129">
            <v>318</v>
          </cell>
          <cell r="GG129">
            <v>318</v>
          </cell>
          <cell r="GH129">
            <v>318</v>
          </cell>
          <cell r="GI129">
            <v>318</v>
          </cell>
          <cell r="GJ129">
            <v>318</v>
          </cell>
          <cell r="GK129">
            <v>318</v>
          </cell>
          <cell r="GL129">
            <v>318</v>
          </cell>
          <cell r="GM129">
            <v>318</v>
          </cell>
          <cell r="GN129">
            <v>318</v>
          </cell>
          <cell r="GO129">
            <v>318</v>
          </cell>
          <cell r="GP129">
            <v>318</v>
          </cell>
          <cell r="GQ129">
            <v>318</v>
          </cell>
          <cell r="GR129">
            <v>318</v>
          </cell>
          <cell r="GS129">
            <v>318</v>
          </cell>
          <cell r="GW129">
            <v>5381</v>
          </cell>
          <cell r="GX129" t="e">
            <v>#DIV/0!</v>
          </cell>
          <cell r="GY129" t="e">
            <v>#DIV/0!</v>
          </cell>
          <cell r="GZ129" t="e">
            <v>#DIV/0!</v>
          </cell>
        </row>
        <row r="130">
          <cell r="A130">
            <v>5382</v>
          </cell>
          <cell r="B130">
            <v>6</v>
          </cell>
          <cell r="C130" t="str">
            <v>CRESCEND @ HUTCHINSON</v>
          </cell>
          <cell r="D130">
            <v>648</v>
          </cell>
          <cell r="E130" t="str">
            <v>D</v>
          </cell>
          <cell r="F130">
            <v>245</v>
          </cell>
          <cell r="G130">
            <v>245</v>
          </cell>
          <cell r="H130">
            <v>245</v>
          </cell>
          <cell r="I130">
            <v>245</v>
          </cell>
          <cell r="J130">
            <v>245</v>
          </cell>
          <cell r="K130">
            <v>245</v>
          </cell>
          <cell r="L130">
            <v>245</v>
          </cell>
          <cell r="M130">
            <v>245</v>
          </cell>
          <cell r="N130">
            <v>245</v>
          </cell>
          <cell r="O130">
            <v>245</v>
          </cell>
          <cell r="P130">
            <v>245</v>
          </cell>
          <cell r="Q130">
            <v>245</v>
          </cell>
          <cell r="R130">
            <v>245</v>
          </cell>
          <cell r="S130">
            <v>245</v>
          </cell>
          <cell r="T130">
            <v>8</v>
          </cell>
          <cell r="U130">
            <v>8</v>
          </cell>
          <cell r="V130">
            <v>8</v>
          </cell>
          <cell r="W130">
            <v>8</v>
          </cell>
          <cell r="X130">
            <v>8</v>
          </cell>
          <cell r="Y130">
            <v>8</v>
          </cell>
          <cell r="Z130">
            <v>8</v>
          </cell>
          <cell r="AA130">
            <v>8</v>
          </cell>
          <cell r="AB130">
            <v>8</v>
          </cell>
          <cell r="AC130">
            <v>8</v>
          </cell>
          <cell r="AD130">
            <v>8</v>
          </cell>
          <cell r="AE130">
            <v>8</v>
          </cell>
          <cell r="AF130">
            <v>8</v>
          </cell>
          <cell r="AG130">
            <v>8</v>
          </cell>
          <cell r="AH130">
            <v>8</v>
          </cell>
          <cell r="AI130">
            <v>8</v>
          </cell>
          <cell r="AJ130">
            <v>8</v>
          </cell>
          <cell r="AK130">
            <v>8</v>
          </cell>
          <cell r="AL130">
            <v>8</v>
          </cell>
          <cell r="AM130">
            <v>8</v>
          </cell>
          <cell r="AN130">
            <v>8</v>
          </cell>
          <cell r="AO130">
            <v>8</v>
          </cell>
          <cell r="AP130">
            <v>8</v>
          </cell>
          <cell r="AQ130">
            <v>8</v>
          </cell>
          <cell r="AR130">
            <v>8</v>
          </cell>
          <cell r="AS130">
            <v>8</v>
          </cell>
          <cell r="AT130">
            <v>8</v>
          </cell>
          <cell r="AU130">
            <v>8</v>
          </cell>
          <cell r="AV130">
            <v>8</v>
          </cell>
          <cell r="AW130">
            <v>8</v>
          </cell>
          <cell r="AX130">
            <v>8</v>
          </cell>
          <cell r="AY130">
            <v>10</v>
          </cell>
          <cell r="AZ130">
            <v>10</v>
          </cell>
          <cell r="BA130">
            <v>10</v>
          </cell>
          <cell r="BB130">
            <v>10</v>
          </cell>
          <cell r="BC130">
            <v>10</v>
          </cell>
          <cell r="BD130">
            <v>10</v>
          </cell>
          <cell r="BE130">
            <v>10</v>
          </cell>
          <cell r="BF130">
            <v>10</v>
          </cell>
          <cell r="BG130">
            <v>10</v>
          </cell>
          <cell r="BH130">
            <v>10</v>
          </cell>
          <cell r="BI130">
            <v>10</v>
          </cell>
          <cell r="BJ130">
            <v>10</v>
          </cell>
          <cell r="BK130">
            <v>10</v>
          </cell>
          <cell r="BL130">
            <v>10</v>
          </cell>
          <cell r="BM130">
            <v>10</v>
          </cell>
          <cell r="BN130">
            <v>10</v>
          </cell>
          <cell r="BO130">
            <v>10</v>
          </cell>
          <cell r="BP130">
            <v>10</v>
          </cell>
          <cell r="BQ130">
            <v>10</v>
          </cell>
          <cell r="BR130">
            <v>10</v>
          </cell>
          <cell r="BS130">
            <v>10</v>
          </cell>
          <cell r="BT130">
            <v>10</v>
          </cell>
          <cell r="BU130">
            <v>10</v>
          </cell>
          <cell r="BV130">
            <v>10</v>
          </cell>
          <cell r="BW130">
            <v>10</v>
          </cell>
          <cell r="BX130">
            <v>10</v>
          </cell>
          <cell r="BY130">
            <v>10</v>
          </cell>
          <cell r="BZ130">
            <v>10</v>
          </cell>
          <cell r="CA130">
            <v>10</v>
          </cell>
          <cell r="CB130">
            <v>10</v>
          </cell>
          <cell r="CC130">
            <v>5</v>
          </cell>
          <cell r="CD130">
            <v>5</v>
          </cell>
          <cell r="CE130">
            <v>5</v>
          </cell>
          <cell r="CF130">
            <v>5</v>
          </cell>
          <cell r="CG130">
            <v>5</v>
          </cell>
          <cell r="CH130">
            <v>5</v>
          </cell>
          <cell r="CI130">
            <v>5</v>
          </cell>
          <cell r="CJ130">
            <v>5</v>
          </cell>
          <cell r="CK130">
            <v>5</v>
          </cell>
          <cell r="CL130">
            <v>5</v>
          </cell>
          <cell r="CM130">
            <v>5</v>
          </cell>
          <cell r="CN130">
            <v>5</v>
          </cell>
          <cell r="CO130">
            <v>5</v>
          </cell>
          <cell r="CP130">
            <v>5</v>
          </cell>
          <cell r="CQ130">
            <v>5</v>
          </cell>
          <cell r="CR130">
            <v>5</v>
          </cell>
          <cell r="CS130">
            <v>5</v>
          </cell>
          <cell r="CT130">
            <v>5</v>
          </cell>
          <cell r="CU130">
            <v>5</v>
          </cell>
          <cell r="CV130">
            <v>5</v>
          </cell>
          <cell r="CW130">
            <v>5</v>
          </cell>
          <cell r="CX130">
            <v>5</v>
          </cell>
          <cell r="CY130">
            <v>5</v>
          </cell>
          <cell r="CZ130">
            <v>5</v>
          </cell>
          <cell r="DA130">
            <v>5</v>
          </cell>
          <cell r="DB130">
            <v>5</v>
          </cell>
          <cell r="DC130">
            <v>5</v>
          </cell>
          <cell r="DD130">
            <v>5</v>
          </cell>
          <cell r="DE130">
            <v>5</v>
          </cell>
          <cell r="DF130">
            <v>5</v>
          </cell>
          <cell r="DG130">
            <v>5</v>
          </cell>
          <cell r="DH130">
            <v>29</v>
          </cell>
          <cell r="DI130">
            <v>29</v>
          </cell>
          <cell r="DJ130">
            <v>29</v>
          </cell>
          <cell r="DK130">
            <v>29</v>
          </cell>
          <cell r="DL130">
            <v>29</v>
          </cell>
          <cell r="DM130">
            <v>29</v>
          </cell>
          <cell r="DN130">
            <v>29</v>
          </cell>
          <cell r="DO130">
            <v>29</v>
          </cell>
          <cell r="DP130">
            <v>29</v>
          </cell>
          <cell r="DQ130">
            <v>29</v>
          </cell>
          <cell r="DR130">
            <v>29</v>
          </cell>
          <cell r="DS130">
            <v>29</v>
          </cell>
          <cell r="DT130">
            <v>29</v>
          </cell>
          <cell r="DU130">
            <v>29</v>
          </cell>
          <cell r="DV130">
            <v>29</v>
          </cell>
          <cell r="DW130">
            <v>29</v>
          </cell>
          <cell r="DX130">
            <v>29</v>
          </cell>
          <cell r="DY130">
            <v>29</v>
          </cell>
          <cell r="DZ130">
            <v>29</v>
          </cell>
          <cell r="EA130">
            <v>29</v>
          </cell>
          <cell r="EB130">
            <v>29</v>
          </cell>
          <cell r="EC130">
            <v>29</v>
          </cell>
          <cell r="ED130">
            <v>29</v>
          </cell>
          <cell r="EE130">
            <v>29</v>
          </cell>
          <cell r="EF130">
            <v>29</v>
          </cell>
          <cell r="EG130">
            <v>29</v>
          </cell>
          <cell r="EH130">
            <v>29</v>
          </cell>
          <cell r="EI130">
            <v>29</v>
          </cell>
          <cell r="EJ130">
            <v>20</v>
          </cell>
          <cell r="EK130">
            <v>20</v>
          </cell>
          <cell r="EL130">
            <v>20</v>
          </cell>
          <cell r="EM130">
            <v>20</v>
          </cell>
          <cell r="EN130">
            <v>20</v>
          </cell>
          <cell r="EO130">
            <v>20</v>
          </cell>
          <cell r="EP130">
            <v>20</v>
          </cell>
          <cell r="EQ130">
            <v>20</v>
          </cell>
          <cell r="ER130">
            <v>20</v>
          </cell>
          <cell r="ES130">
            <v>20</v>
          </cell>
          <cell r="ET130">
            <v>20</v>
          </cell>
          <cell r="EU130">
            <v>20</v>
          </cell>
          <cell r="EV130">
            <v>20</v>
          </cell>
          <cell r="EW130">
            <v>20</v>
          </cell>
          <cell r="EX130">
            <v>20</v>
          </cell>
          <cell r="EY130">
            <v>20</v>
          </cell>
          <cell r="EZ130">
            <v>20</v>
          </cell>
          <cell r="FA130">
            <v>20</v>
          </cell>
          <cell r="FB130">
            <v>20</v>
          </cell>
          <cell r="FC130">
            <v>20</v>
          </cell>
          <cell r="FD130">
            <v>20</v>
          </cell>
          <cell r="FE130">
            <v>20</v>
          </cell>
          <cell r="FF130">
            <v>20</v>
          </cell>
          <cell r="FG130">
            <v>20</v>
          </cell>
          <cell r="FH130">
            <v>20</v>
          </cell>
          <cell r="FI130">
            <v>20</v>
          </cell>
          <cell r="FJ130">
            <v>20</v>
          </cell>
          <cell r="FK130">
            <v>20</v>
          </cell>
          <cell r="FL130">
            <v>20</v>
          </cell>
          <cell r="FM130">
            <v>20</v>
          </cell>
          <cell r="FN130">
            <v>20</v>
          </cell>
          <cell r="FO130">
            <v>20</v>
          </cell>
          <cell r="FP130">
            <v>20</v>
          </cell>
          <cell r="FQ130">
            <v>20</v>
          </cell>
          <cell r="FR130">
            <v>20</v>
          </cell>
          <cell r="FS130">
            <v>20</v>
          </cell>
          <cell r="FT130">
            <v>20</v>
          </cell>
          <cell r="FU130">
            <v>20</v>
          </cell>
          <cell r="FV130">
            <v>20</v>
          </cell>
          <cell r="FW130">
            <v>20</v>
          </cell>
          <cell r="FX130">
            <v>20</v>
          </cell>
          <cell r="FY130">
            <v>20</v>
          </cell>
          <cell r="FZ130">
            <v>20</v>
          </cell>
          <cell r="GA130">
            <v>20</v>
          </cell>
          <cell r="GB130">
            <v>20</v>
          </cell>
          <cell r="GC130">
            <v>20</v>
          </cell>
          <cell r="GD130">
            <v>20</v>
          </cell>
          <cell r="GE130">
            <v>20</v>
          </cell>
          <cell r="GF130">
            <v>20</v>
          </cell>
          <cell r="GG130">
            <v>20</v>
          </cell>
          <cell r="GH130">
            <v>20</v>
          </cell>
          <cell r="GI130">
            <v>20</v>
          </cell>
          <cell r="GJ130">
            <v>20</v>
          </cell>
          <cell r="GK130">
            <v>20</v>
          </cell>
          <cell r="GL130">
            <v>20</v>
          </cell>
          <cell r="GM130">
            <v>20</v>
          </cell>
          <cell r="GN130">
            <v>20</v>
          </cell>
          <cell r="GO130">
            <v>20</v>
          </cell>
          <cell r="GP130">
            <v>20</v>
          </cell>
          <cell r="GQ130">
            <v>20</v>
          </cell>
          <cell r="GR130">
            <v>20</v>
          </cell>
          <cell r="GS130">
            <v>20</v>
          </cell>
          <cell r="GW130">
            <v>5382</v>
          </cell>
          <cell r="GX130" t="e">
            <v>#DIV/0!</v>
          </cell>
          <cell r="GY130" t="e">
            <v>#DIV/0!</v>
          </cell>
          <cell r="GZ130" t="e">
            <v>#DIV/0!</v>
          </cell>
        </row>
        <row r="131">
          <cell r="A131">
            <v>5383</v>
          </cell>
          <cell r="B131">
            <v>3</v>
          </cell>
          <cell r="C131" t="str">
            <v>ENOGEX @ WASHITA</v>
          </cell>
          <cell r="D131">
            <v>43833</v>
          </cell>
          <cell r="E131" t="str">
            <v>R</v>
          </cell>
          <cell r="F131">
            <v>5656</v>
          </cell>
          <cell r="G131">
            <v>5656</v>
          </cell>
          <cell r="H131">
            <v>5656</v>
          </cell>
          <cell r="I131">
            <v>5656</v>
          </cell>
          <cell r="J131">
            <v>5656</v>
          </cell>
          <cell r="K131">
            <v>5656</v>
          </cell>
          <cell r="L131">
            <v>5656</v>
          </cell>
          <cell r="M131">
            <v>7644</v>
          </cell>
          <cell r="N131">
            <v>11741</v>
          </cell>
          <cell r="O131">
            <v>8741</v>
          </cell>
          <cell r="P131">
            <v>5656</v>
          </cell>
          <cell r="Q131">
            <v>5656</v>
          </cell>
          <cell r="R131">
            <v>5656</v>
          </cell>
          <cell r="S131">
            <v>5355</v>
          </cell>
          <cell r="T131">
            <v>5270</v>
          </cell>
          <cell r="U131">
            <v>5270</v>
          </cell>
          <cell r="V131">
            <v>5270</v>
          </cell>
          <cell r="W131">
            <v>5270</v>
          </cell>
          <cell r="X131">
            <v>5270</v>
          </cell>
          <cell r="Y131">
            <v>5270</v>
          </cell>
          <cell r="Z131">
            <v>5270</v>
          </cell>
          <cell r="AA131">
            <v>5270</v>
          </cell>
          <cell r="AB131">
            <v>5270</v>
          </cell>
          <cell r="AC131">
            <v>5270</v>
          </cell>
          <cell r="AD131">
            <v>5270</v>
          </cell>
          <cell r="AE131">
            <v>5270</v>
          </cell>
          <cell r="AF131">
            <v>5270</v>
          </cell>
          <cell r="AG131">
            <v>5270</v>
          </cell>
          <cell r="AH131">
            <v>5270</v>
          </cell>
          <cell r="AI131">
            <v>5270</v>
          </cell>
          <cell r="AJ131">
            <v>10434</v>
          </cell>
          <cell r="AK131">
            <v>5270</v>
          </cell>
          <cell r="AL131">
            <v>5270</v>
          </cell>
          <cell r="AM131">
            <v>5270</v>
          </cell>
          <cell r="AN131">
            <v>5270</v>
          </cell>
          <cell r="AO131">
            <v>5270</v>
          </cell>
          <cell r="AP131">
            <v>5270</v>
          </cell>
          <cell r="AQ131">
            <v>6395</v>
          </cell>
          <cell r="AR131">
            <v>6367</v>
          </cell>
          <cell r="AS131">
            <v>6367</v>
          </cell>
          <cell r="AT131">
            <v>6367</v>
          </cell>
          <cell r="AU131">
            <v>737</v>
          </cell>
          <cell r="AV131">
            <v>737</v>
          </cell>
          <cell r="AW131">
            <v>1956</v>
          </cell>
          <cell r="AX131">
            <v>737</v>
          </cell>
          <cell r="AY131">
            <v>5384</v>
          </cell>
          <cell r="AZ131">
            <v>5384</v>
          </cell>
          <cell r="BA131">
            <v>5384</v>
          </cell>
          <cell r="BB131">
            <v>5384</v>
          </cell>
          <cell r="BC131">
            <v>5384</v>
          </cell>
          <cell r="BD131">
            <v>5384</v>
          </cell>
          <cell r="BE131">
            <v>5384</v>
          </cell>
          <cell r="BF131">
            <v>5384</v>
          </cell>
          <cell r="BG131">
            <v>5384</v>
          </cell>
          <cell r="BH131">
            <v>5384</v>
          </cell>
          <cell r="BI131">
            <v>5384</v>
          </cell>
          <cell r="BJ131">
            <v>5384</v>
          </cell>
          <cell r="BK131">
            <v>5384</v>
          </cell>
          <cell r="BL131">
            <v>5384</v>
          </cell>
          <cell r="BM131">
            <v>5384</v>
          </cell>
          <cell r="BN131">
            <v>5384</v>
          </cell>
          <cell r="BO131">
            <v>5384</v>
          </cell>
          <cell r="BP131">
            <v>5384</v>
          </cell>
          <cell r="BQ131">
            <v>5384</v>
          </cell>
          <cell r="BR131">
            <v>5384</v>
          </cell>
          <cell r="BS131">
            <v>5384</v>
          </cell>
          <cell r="BT131">
            <v>15868</v>
          </cell>
          <cell r="BU131">
            <v>15868</v>
          </cell>
          <cell r="BV131">
            <v>5384</v>
          </cell>
          <cell r="BW131">
            <v>5384</v>
          </cell>
          <cell r="BX131">
            <v>5384</v>
          </cell>
          <cell r="BY131">
            <v>17904</v>
          </cell>
          <cell r="BZ131">
            <v>8547</v>
          </cell>
          <cell r="CA131">
            <v>5384</v>
          </cell>
          <cell r="CB131">
            <v>5384</v>
          </cell>
          <cell r="CC131">
            <v>16096</v>
          </cell>
          <cell r="CD131">
            <v>5052</v>
          </cell>
          <cell r="CE131">
            <v>5052</v>
          </cell>
          <cell r="CF131">
            <v>5052</v>
          </cell>
          <cell r="CG131">
            <v>9916</v>
          </cell>
          <cell r="CH131">
            <v>11842</v>
          </cell>
          <cell r="CI131">
            <v>11842</v>
          </cell>
          <cell r="CJ131">
            <v>11842</v>
          </cell>
          <cell r="CK131">
            <v>5052</v>
          </cell>
          <cell r="CL131">
            <v>5052</v>
          </cell>
          <cell r="CM131">
            <v>5052</v>
          </cell>
          <cell r="CN131">
            <v>5052</v>
          </cell>
          <cell r="CO131">
            <v>5052</v>
          </cell>
          <cell r="CP131">
            <v>5052</v>
          </cell>
          <cell r="CQ131">
            <v>5052</v>
          </cell>
          <cell r="CR131">
            <v>6559</v>
          </cell>
          <cell r="CS131">
            <v>5052</v>
          </cell>
          <cell r="CT131">
            <v>18052</v>
          </cell>
          <cell r="CU131">
            <v>17598</v>
          </cell>
          <cell r="CV131">
            <v>6269</v>
          </cell>
          <cell r="CW131">
            <v>6269</v>
          </cell>
          <cell r="CX131">
            <v>6269</v>
          </cell>
          <cell r="CY131">
            <v>22196</v>
          </cell>
          <cell r="CZ131">
            <v>7337</v>
          </cell>
          <cell r="DA131">
            <v>5052</v>
          </cell>
          <cell r="DB131">
            <v>13052</v>
          </cell>
          <cell r="DC131">
            <v>11272</v>
          </cell>
          <cell r="DD131">
            <v>11272</v>
          </cell>
          <cell r="DE131">
            <v>11272</v>
          </cell>
          <cell r="DF131">
            <v>18319</v>
          </cell>
          <cell r="DG131">
            <v>16244</v>
          </cell>
          <cell r="DH131">
            <v>11026</v>
          </cell>
          <cell r="DI131">
            <v>16945</v>
          </cell>
          <cell r="DJ131">
            <v>8878</v>
          </cell>
          <cell r="DK131">
            <v>8878</v>
          </cell>
          <cell r="DL131">
            <v>8878</v>
          </cell>
          <cell r="DM131">
            <v>20451</v>
          </cell>
          <cell r="DN131">
            <v>19180</v>
          </cell>
          <cell r="DO131">
            <v>35861</v>
          </cell>
          <cell r="DP131">
            <v>6026</v>
          </cell>
          <cell r="DQ131">
            <v>6026</v>
          </cell>
          <cell r="DR131">
            <v>6026</v>
          </cell>
          <cell r="DS131">
            <v>6026</v>
          </cell>
          <cell r="DT131">
            <v>6026</v>
          </cell>
          <cell r="DU131">
            <v>11810</v>
          </cell>
          <cell r="DV131">
            <v>8231</v>
          </cell>
          <cell r="DW131">
            <v>8231</v>
          </cell>
          <cell r="DX131">
            <v>8231</v>
          </cell>
          <cell r="DY131">
            <v>8231</v>
          </cell>
          <cell r="DZ131">
            <v>8231</v>
          </cell>
          <cell r="EA131">
            <v>8231</v>
          </cell>
          <cell r="EB131">
            <v>8231</v>
          </cell>
          <cell r="EC131">
            <v>8231</v>
          </cell>
          <cell r="ED131">
            <v>8549</v>
          </cell>
          <cell r="EE131">
            <v>10231</v>
          </cell>
          <cell r="EF131">
            <v>10231</v>
          </cell>
          <cell r="EG131">
            <v>10231</v>
          </cell>
          <cell r="EH131">
            <v>8231</v>
          </cell>
          <cell r="EI131">
            <v>8231</v>
          </cell>
          <cell r="EJ131">
            <v>9536</v>
          </cell>
          <cell r="EK131">
            <v>9536</v>
          </cell>
          <cell r="EL131">
            <v>9536</v>
          </cell>
          <cell r="EM131">
            <v>9536</v>
          </cell>
          <cell r="EN131">
            <v>9536</v>
          </cell>
          <cell r="EO131">
            <v>9536</v>
          </cell>
          <cell r="EP131">
            <v>9536</v>
          </cell>
          <cell r="EQ131">
            <v>9536</v>
          </cell>
          <cell r="ER131">
            <v>9536</v>
          </cell>
          <cell r="ES131">
            <v>9536</v>
          </cell>
          <cell r="ET131">
            <v>9536</v>
          </cell>
          <cell r="EU131">
            <v>9536</v>
          </cell>
          <cell r="EV131">
            <v>9536</v>
          </cell>
          <cell r="EW131">
            <v>9536</v>
          </cell>
          <cell r="EX131">
            <v>9536</v>
          </cell>
          <cell r="EY131">
            <v>9536</v>
          </cell>
          <cell r="EZ131">
            <v>9536</v>
          </cell>
          <cell r="FA131">
            <v>9536</v>
          </cell>
          <cell r="FB131">
            <v>9536</v>
          </cell>
          <cell r="FC131">
            <v>9536</v>
          </cell>
          <cell r="FD131">
            <v>9536</v>
          </cell>
          <cell r="FE131">
            <v>10034</v>
          </cell>
          <cell r="FF131">
            <v>14044</v>
          </cell>
          <cell r="FG131">
            <v>10034</v>
          </cell>
          <cell r="FH131">
            <v>10034</v>
          </cell>
          <cell r="FI131">
            <v>10034</v>
          </cell>
          <cell r="FJ131">
            <v>10034</v>
          </cell>
          <cell r="FK131">
            <v>10233</v>
          </cell>
          <cell r="FL131">
            <v>11523</v>
          </cell>
          <cell r="FM131">
            <v>10034</v>
          </cell>
          <cell r="FN131">
            <v>10034</v>
          </cell>
          <cell r="FO131">
            <v>13548</v>
          </cell>
          <cell r="FP131">
            <v>13548</v>
          </cell>
          <cell r="FQ131">
            <v>13548</v>
          </cell>
          <cell r="FR131">
            <v>15105</v>
          </cell>
          <cell r="FS131">
            <v>36619</v>
          </cell>
          <cell r="FT131">
            <v>36472</v>
          </cell>
          <cell r="FU131">
            <v>36472</v>
          </cell>
          <cell r="FV131">
            <v>36472</v>
          </cell>
          <cell r="FW131">
            <v>43833</v>
          </cell>
          <cell r="FX131">
            <v>43833</v>
          </cell>
          <cell r="FY131">
            <v>14505</v>
          </cell>
          <cell r="FZ131">
            <v>23248</v>
          </cell>
          <cell r="GA131">
            <v>33801</v>
          </cell>
          <cell r="GB131">
            <v>13051</v>
          </cell>
          <cell r="GC131">
            <v>13051</v>
          </cell>
          <cell r="GD131">
            <v>13051</v>
          </cell>
          <cell r="GE131">
            <v>12786</v>
          </cell>
          <cell r="GF131">
            <v>22795</v>
          </cell>
          <cell r="GG131">
            <v>22795</v>
          </cell>
          <cell r="GH131">
            <v>13179</v>
          </cell>
          <cell r="GI131">
            <v>13179</v>
          </cell>
          <cell r="GJ131">
            <v>12383</v>
          </cell>
          <cell r="GK131">
            <v>13179</v>
          </cell>
          <cell r="GL131">
            <v>7178</v>
          </cell>
          <cell r="GM131">
            <v>13179</v>
          </cell>
          <cell r="GN131">
            <v>8180</v>
          </cell>
          <cell r="GO131">
            <v>7916</v>
          </cell>
          <cell r="GP131">
            <v>6306</v>
          </cell>
          <cell r="GQ131">
            <v>6306</v>
          </cell>
          <cell r="GR131">
            <v>6306</v>
          </cell>
          <cell r="GS131">
            <v>6306</v>
          </cell>
          <cell r="GW131">
            <v>5383</v>
          </cell>
          <cell r="GX131" t="e">
            <v>#DIV/0!</v>
          </cell>
          <cell r="GY131" t="e">
            <v>#DIV/0!</v>
          </cell>
          <cell r="GZ131" t="e">
            <v>#DIV/0!</v>
          </cell>
        </row>
        <row r="132">
          <cell r="A132">
            <v>5388</v>
          </cell>
          <cell r="B132">
            <v>3</v>
          </cell>
          <cell r="C132" t="str">
            <v>ONEOKFS @ CUSTER</v>
          </cell>
          <cell r="D132">
            <v>174040</v>
          </cell>
          <cell r="E132" t="str">
            <v>R</v>
          </cell>
          <cell r="F132">
            <v>18835</v>
          </cell>
          <cell r="G132">
            <v>18835</v>
          </cell>
          <cell r="H132">
            <v>15207</v>
          </cell>
          <cell r="I132">
            <v>4836</v>
          </cell>
          <cell r="J132">
            <v>4836</v>
          </cell>
          <cell r="K132">
            <v>4836</v>
          </cell>
          <cell r="L132">
            <v>7237</v>
          </cell>
          <cell r="M132">
            <v>9247</v>
          </cell>
          <cell r="N132">
            <v>4836</v>
          </cell>
          <cell r="O132">
            <v>20072</v>
          </cell>
          <cell r="P132">
            <v>4836</v>
          </cell>
          <cell r="Q132">
            <v>4836</v>
          </cell>
          <cell r="R132">
            <v>4836</v>
          </cell>
          <cell r="S132">
            <v>11836</v>
          </cell>
          <cell r="T132">
            <v>4678</v>
          </cell>
          <cell r="U132">
            <v>8078</v>
          </cell>
          <cell r="V132">
            <v>4678</v>
          </cell>
          <cell r="W132">
            <v>4678</v>
          </cell>
          <cell r="X132">
            <v>4678</v>
          </cell>
          <cell r="Y132">
            <v>4678</v>
          </cell>
          <cell r="Z132">
            <v>17148</v>
          </cell>
          <cell r="AA132">
            <v>17148</v>
          </cell>
          <cell r="AB132">
            <v>4895</v>
          </cell>
          <cell r="AC132">
            <v>4678</v>
          </cell>
          <cell r="AD132">
            <v>4678</v>
          </cell>
          <cell r="AE132">
            <v>4678</v>
          </cell>
          <cell r="AF132">
            <v>4678</v>
          </cell>
          <cell r="AG132">
            <v>5127</v>
          </cell>
          <cell r="AH132">
            <v>5432</v>
          </cell>
          <cell r="AI132">
            <v>10927</v>
          </cell>
          <cell r="AJ132">
            <v>5405</v>
          </cell>
          <cell r="AK132">
            <v>5405</v>
          </cell>
          <cell r="AL132">
            <v>5405</v>
          </cell>
          <cell r="AM132">
            <v>5405</v>
          </cell>
          <cell r="AN132">
            <v>5405</v>
          </cell>
          <cell r="AO132">
            <v>8476</v>
          </cell>
          <cell r="AP132">
            <v>4767</v>
          </cell>
          <cell r="AQ132">
            <v>4767</v>
          </cell>
          <cell r="AR132">
            <v>4767</v>
          </cell>
          <cell r="AS132">
            <v>4767</v>
          </cell>
          <cell r="AT132">
            <v>4767</v>
          </cell>
          <cell r="AU132">
            <v>4767</v>
          </cell>
          <cell r="AV132">
            <v>4767</v>
          </cell>
          <cell r="AW132">
            <v>4767</v>
          </cell>
          <cell r="AX132">
            <v>4747</v>
          </cell>
          <cell r="AY132">
            <v>26060</v>
          </cell>
          <cell r="AZ132">
            <v>26060</v>
          </cell>
          <cell r="BA132">
            <v>27601</v>
          </cell>
          <cell r="BB132">
            <v>35965</v>
          </cell>
          <cell r="BC132">
            <v>28385</v>
          </cell>
          <cell r="BD132">
            <v>20167</v>
          </cell>
          <cell r="BE132">
            <v>28331</v>
          </cell>
          <cell r="BF132">
            <v>32831</v>
          </cell>
          <cell r="BG132">
            <v>32831</v>
          </cell>
          <cell r="BH132">
            <v>32831</v>
          </cell>
          <cell r="BI132">
            <v>28331</v>
          </cell>
          <cell r="BJ132">
            <v>28331</v>
          </cell>
          <cell r="BK132">
            <v>32961</v>
          </cell>
          <cell r="BL132">
            <v>27961</v>
          </cell>
          <cell r="BM132">
            <v>27961</v>
          </cell>
          <cell r="BN132">
            <v>27961</v>
          </cell>
          <cell r="BO132">
            <v>27961</v>
          </cell>
          <cell r="BP132">
            <v>27961</v>
          </cell>
          <cell r="BQ132">
            <v>28127</v>
          </cell>
          <cell r="BR132">
            <v>28127</v>
          </cell>
          <cell r="BS132">
            <v>33127</v>
          </cell>
          <cell r="BT132">
            <v>28127</v>
          </cell>
          <cell r="BU132">
            <v>28127</v>
          </cell>
          <cell r="BV132">
            <v>28127</v>
          </cell>
          <cell r="BW132">
            <v>28127</v>
          </cell>
          <cell r="BX132">
            <v>31995</v>
          </cell>
          <cell r="BY132">
            <v>42427</v>
          </cell>
          <cell r="BZ132">
            <v>31175</v>
          </cell>
          <cell r="CA132">
            <v>24342</v>
          </cell>
          <cell r="CB132">
            <v>24344</v>
          </cell>
          <cell r="CC132">
            <v>30198</v>
          </cell>
          <cell r="CD132">
            <v>27345</v>
          </cell>
          <cell r="CE132">
            <v>27345</v>
          </cell>
          <cell r="CF132">
            <v>27483</v>
          </cell>
          <cell r="CG132">
            <v>26115</v>
          </cell>
          <cell r="CH132">
            <v>40255</v>
          </cell>
          <cell r="CI132">
            <v>40255</v>
          </cell>
          <cell r="CJ132">
            <v>40255</v>
          </cell>
          <cell r="CK132">
            <v>35976</v>
          </cell>
          <cell r="CL132">
            <v>35997</v>
          </cell>
          <cell r="CM132">
            <v>35115</v>
          </cell>
          <cell r="CN132">
            <v>33282</v>
          </cell>
          <cell r="CO132">
            <v>33301</v>
          </cell>
          <cell r="CP132">
            <v>33301</v>
          </cell>
          <cell r="CQ132">
            <v>33301</v>
          </cell>
          <cell r="CR132">
            <v>34492</v>
          </cell>
          <cell r="CS132">
            <v>31698</v>
          </cell>
          <cell r="CT132">
            <v>32347</v>
          </cell>
          <cell r="CU132">
            <v>30947</v>
          </cell>
          <cell r="CV132">
            <v>29259</v>
          </cell>
          <cell r="CW132">
            <v>29259</v>
          </cell>
          <cell r="CX132">
            <v>29259</v>
          </cell>
          <cell r="CY132">
            <v>28783</v>
          </cell>
          <cell r="CZ132">
            <v>31525</v>
          </cell>
          <cell r="DA132">
            <v>22578</v>
          </cell>
          <cell r="DB132">
            <v>20135</v>
          </cell>
          <cell r="DC132">
            <v>22578</v>
          </cell>
          <cell r="DD132">
            <v>22578</v>
          </cell>
          <cell r="DE132">
            <v>22578</v>
          </cell>
          <cell r="DF132">
            <v>16096</v>
          </cell>
          <cell r="DG132">
            <v>16096</v>
          </cell>
          <cell r="DH132">
            <v>28752</v>
          </cell>
          <cell r="DI132">
            <v>27652</v>
          </cell>
          <cell r="DJ132">
            <v>27652</v>
          </cell>
          <cell r="DK132">
            <v>27652</v>
          </cell>
          <cell r="DL132">
            <v>27652</v>
          </cell>
          <cell r="DM132">
            <v>31379</v>
          </cell>
          <cell r="DN132">
            <v>31379</v>
          </cell>
          <cell r="DO132">
            <v>27289</v>
          </cell>
          <cell r="DP132">
            <v>31234</v>
          </cell>
          <cell r="DQ132">
            <v>31234</v>
          </cell>
          <cell r="DR132">
            <v>31234</v>
          </cell>
          <cell r="DS132">
            <v>31234</v>
          </cell>
          <cell r="DT132">
            <v>28195</v>
          </cell>
          <cell r="DU132">
            <v>26363</v>
          </cell>
          <cell r="DV132">
            <v>27318</v>
          </cell>
          <cell r="DW132">
            <v>34362</v>
          </cell>
          <cell r="DX132">
            <v>39536</v>
          </cell>
          <cell r="DY132">
            <v>39536</v>
          </cell>
          <cell r="DZ132">
            <v>39536</v>
          </cell>
          <cell r="EA132">
            <v>32633</v>
          </cell>
          <cell r="EB132">
            <v>34858</v>
          </cell>
          <cell r="EC132">
            <v>35521</v>
          </cell>
          <cell r="ED132">
            <v>32573</v>
          </cell>
          <cell r="EE132">
            <v>32795</v>
          </cell>
          <cell r="EF132">
            <v>32795</v>
          </cell>
          <cell r="EG132">
            <v>32795</v>
          </cell>
          <cell r="EH132">
            <v>22795</v>
          </cell>
          <cell r="EI132">
            <v>22102</v>
          </cell>
          <cell r="EJ132">
            <v>35613</v>
          </cell>
          <cell r="EK132">
            <v>35613</v>
          </cell>
          <cell r="EL132">
            <v>37252</v>
          </cell>
          <cell r="EM132">
            <v>37252</v>
          </cell>
          <cell r="EN132">
            <v>37252</v>
          </cell>
          <cell r="EO132">
            <v>38232</v>
          </cell>
          <cell r="EP132">
            <v>38232</v>
          </cell>
          <cell r="EQ132">
            <v>38235</v>
          </cell>
          <cell r="ER132">
            <v>38232</v>
          </cell>
          <cell r="ES132">
            <v>44566</v>
          </cell>
          <cell r="ET132">
            <v>44566</v>
          </cell>
          <cell r="EU132">
            <v>45532</v>
          </cell>
          <cell r="EV132">
            <v>42072</v>
          </cell>
          <cell r="EW132">
            <v>42174</v>
          </cell>
          <cell r="EX132">
            <v>42174</v>
          </cell>
          <cell r="EY132">
            <v>37345</v>
          </cell>
          <cell r="EZ132">
            <v>37345</v>
          </cell>
          <cell r="FA132">
            <v>37345</v>
          </cell>
          <cell r="FB132">
            <v>37345</v>
          </cell>
          <cell r="FC132">
            <v>35980</v>
          </cell>
          <cell r="FD132">
            <v>23786</v>
          </cell>
          <cell r="FE132">
            <v>31286</v>
          </cell>
          <cell r="FF132">
            <v>31286</v>
          </cell>
          <cell r="FG132">
            <v>25269</v>
          </cell>
          <cell r="FH132">
            <v>25269</v>
          </cell>
          <cell r="FI132">
            <v>25269</v>
          </cell>
          <cell r="FJ132">
            <v>26286</v>
          </cell>
          <cell r="FK132">
            <v>34832</v>
          </cell>
          <cell r="FL132">
            <v>41082</v>
          </cell>
          <cell r="FM132">
            <v>44377</v>
          </cell>
          <cell r="FN132">
            <v>44377</v>
          </cell>
          <cell r="FO132">
            <v>0</v>
          </cell>
          <cell r="FP132">
            <v>0</v>
          </cell>
          <cell r="FQ132">
            <v>0</v>
          </cell>
          <cell r="FR132">
            <v>1256</v>
          </cell>
          <cell r="FS132">
            <v>775</v>
          </cell>
          <cell r="FT132">
            <v>8214</v>
          </cell>
          <cell r="FU132">
            <v>8214</v>
          </cell>
          <cell r="FV132">
            <v>8214</v>
          </cell>
          <cell r="FW132">
            <v>4354</v>
          </cell>
          <cell r="FX132">
            <v>4354</v>
          </cell>
          <cell r="FY132">
            <v>10214</v>
          </cell>
          <cell r="FZ132">
            <v>10800</v>
          </cell>
          <cell r="GA132">
            <v>10800</v>
          </cell>
          <cell r="GB132">
            <v>10800</v>
          </cell>
          <cell r="GC132">
            <v>10800</v>
          </cell>
          <cell r="GD132">
            <v>10800</v>
          </cell>
          <cell r="GE132">
            <v>5137</v>
          </cell>
          <cell r="GF132">
            <v>7476</v>
          </cell>
          <cell r="GG132">
            <v>3200</v>
          </cell>
          <cell r="GH132">
            <v>1928</v>
          </cell>
          <cell r="GI132">
            <v>0</v>
          </cell>
          <cell r="GJ132">
            <v>0</v>
          </cell>
          <cell r="GK132">
            <v>0</v>
          </cell>
          <cell r="GL132">
            <v>4600</v>
          </cell>
          <cell r="GM132">
            <v>13420</v>
          </cell>
          <cell r="GN132">
            <v>2500</v>
          </cell>
          <cell r="GO132">
            <v>0</v>
          </cell>
          <cell r="GP132">
            <v>0</v>
          </cell>
          <cell r="GQ132">
            <v>0</v>
          </cell>
          <cell r="GR132">
            <v>0</v>
          </cell>
          <cell r="GS132">
            <v>0</v>
          </cell>
          <cell r="GW132">
            <v>5388</v>
          </cell>
          <cell r="GX132" t="e">
            <v>#DIV/0!</v>
          </cell>
          <cell r="GY132" t="e">
            <v>#DIV/0!</v>
          </cell>
          <cell r="GZ132" t="e">
            <v>#DIV/0!</v>
          </cell>
        </row>
        <row r="133">
          <cell r="A133">
            <v>5396</v>
          </cell>
          <cell r="B133">
            <v>3</v>
          </cell>
          <cell r="C133" t="str">
            <v>EL PASO @ DEWEY</v>
          </cell>
          <cell r="D133">
            <v>33990</v>
          </cell>
          <cell r="E133" t="str">
            <v>R</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cell r="AD133">
            <v>0</v>
          </cell>
          <cell r="AE133">
            <v>0</v>
          </cell>
          <cell r="AF133">
            <v>0</v>
          </cell>
          <cell r="AG133">
            <v>0</v>
          </cell>
          <cell r="AH133">
            <v>0</v>
          </cell>
          <cell r="AI133">
            <v>0</v>
          </cell>
          <cell r="AJ133">
            <v>0</v>
          </cell>
          <cell r="AK133">
            <v>0</v>
          </cell>
          <cell r="AL133">
            <v>0</v>
          </cell>
          <cell r="AM133">
            <v>0</v>
          </cell>
          <cell r="AN133">
            <v>0</v>
          </cell>
          <cell r="AO133">
            <v>0</v>
          </cell>
          <cell r="AP133">
            <v>0</v>
          </cell>
          <cell r="AQ133">
            <v>0</v>
          </cell>
          <cell r="AR133">
            <v>0</v>
          </cell>
          <cell r="AS133">
            <v>0</v>
          </cell>
          <cell r="AT133">
            <v>0</v>
          </cell>
          <cell r="AU133">
            <v>0</v>
          </cell>
          <cell r="AV133">
            <v>0</v>
          </cell>
          <cell r="AW133">
            <v>0</v>
          </cell>
          <cell r="AX133">
            <v>0</v>
          </cell>
          <cell r="AY133">
            <v>0</v>
          </cell>
          <cell r="AZ133">
            <v>0</v>
          </cell>
          <cell r="BA133">
            <v>0</v>
          </cell>
          <cell r="BB133">
            <v>0</v>
          </cell>
          <cell r="BC133">
            <v>0</v>
          </cell>
          <cell r="BD133">
            <v>0</v>
          </cell>
          <cell r="BE133">
            <v>0</v>
          </cell>
          <cell r="BF133">
            <v>0</v>
          </cell>
          <cell r="BG133">
            <v>0</v>
          </cell>
          <cell r="BH133">
            <v>0</v>
          </cell>
          <cell r="BI133">
            <v>0</v>
          </cell>
          <cell r="BJ133">
            <v>0</v>
          </cell>
          <cell r="BK133">
            <v>0</v>
          </cell>
          <cell r="BL133">
            <v>0</v>
          </cell>
          <cell r="BM133">
            <v>0</v>
          </cell>
          <cell r="BN133">
            <v>0</v>
          </cell>
          <cell r="BO133">
            <v>0</v>
          </cell>
          <cell r="BP133">
            <v>0</v>
          </cell>
          <cell r="BQ133">
            <v>0</v>
          </cell>
          <cell r="BR133">
            <v>0</v>
          </cell>
          <cell r="BS133">
            <v>0</v>
          </cell>
          <cell r="BT133">
            <v>0</v>
          </cell>
          <cell r="BU133">
            <v>0</v>
          </cell>
          <cell r="BV133">
            <v>0</v>
          </cell>
          <cell r="BW133">
            <v>0</v>
          </cell>
          <cell r="BX133">
            <v>0</v>
          </cell>
          <cell r="BY133">
            <v>0</v>
          </cell>
          <cell r="BZ133">
            <v>0</v>
          </cell>
          <cell r="CA133">
            <v>0</v>
          </cell>
          <cell r="CB133">
            <v>0</v>
          </cell>
          <cell r="CC133">
            <v>0</v>
          </cell>
          <cell r="CD133">
            <v>0</v>
          </cell>
          <cell r="CE133">
            <v>0</v>
          </cell>
          <cell r="CF133">
            <v>0</v>
          </cell>
          <cell r="CG133">
            <v>0</v>
          </cell>
          <cell r="CH133">
            <v>0</v>
          </cell>
          <cell r="CI133">
            <v>0</v>
          </cell>
          <cell r="CJ133">
            <v>0</v>
          </cell>
          <cell r="CK133">
            <v>0</v>
          </cell>
          <cell r="CL133">
            <v>0</v>
          </cell>
          <cell r="CM133">
            <v>0</v>
          </cell>
          <cell r="CN133">
            <v>0</v>
          </cell>
          <cell r="CO133">
            <v>0</v>
          </cell>
          <cell r="CP133">
            <v>0</v>
          </cell>
          <cell r="CQ133">
            <v>0</v>
          </cell>
          <cell r="CR133">
            <v>0</v>
          </cell>
          <cell r="CS133">
            <v>0</v>
          </cell>
          <cell r="CT133">
            <v>0</v>
          </cell>
          <cell r="CU133">
            <v>0</v>
          </cell>
          <cell r="CV133">
            <v>0</v>
          </cell>
          <cell r="CW133">
            <v>0</v>
          </cell>
          <cell r="CX133">
            <v>0</v>
          </cell>
          <cell r="CY133">
            <v>0</v>
          </cell>
          <cell r="CZ133">
            <v>0</v>
          </cell>
          <cell r="DA133">
            <v>0</v>
          </cell>
          <cell r="DB133">
            <v>0</v>
          </cell>
          <cell r="DC133">
            <v>0</v>
          </cell>
          <cell r="DD133">
            <v>0</v>
          </cell>
          <cell r="DE133">
            <v>0</v>
          </cell>
          <cell r="DF133">
            <v>0</v>
          </cell>
          <cell r="DG133">
            <v>0</v>
          </cell>
          <cell r="DH133">
            <v>0</v>
          </cell>
          <cell r="DI133">
            <v>0</v>
          </cell>
          <cell r="DJ133">
            <v>0</v>
          </cell>
          <cell r="DK133">
            <v>0</v>
          </cell>
          <cell r="DL133">
            <v>0</v>
          </cell>
          <cell r="DM133">
            <v>0</v>
          </cell>
          <cell r="DN133">
            <v>0</v>
          </cell>
          <cell r="DO133">
            <v>0</v>
          </cell>
          <cell r="DP133">
            <v>0</v>
          </cell>
          <cell r="DQ133">
            <v>0</v>
          </cell>
          <cell r="DR133">
            <v>0</v>
          </cell>
          <cell r="DS133">
            <v>0</v>
          </cell>
          <cell r="DT133">
            <v>0</v>
          </cell>
          <cell r="DU133">
            <v>0</v>
          </cell>
          <cell r="DV133">
            <v>0</v>
          </cell>
          <cell r="DW133">
            <v>0</v>
          </cell>
          <cell r="DX133">
            <v>0</v>
          </cell>
          <cell r="DY133">
            <v>0</v>
          </cell>
          <cell r="DZ133">
            <v>0</v>
          </cell>
          <cell r="EA133">
            <v>0</v>
          </cell>
          <cell r="EB133">
            <v>0</v>
          </cell>
          <cell r="EC133">
            <v>0</v>
          </cell>
          <cell r="ED133">
            <v>0</v>
          </cell>
          <cell r="EE133">
            <v>0</v>
          </cell>
          <cell r="EF133">
            <v>0</v>
          </cell>
          <cell r="EG133">
            <v>0</v>
          </cell>
          <cell r="EH133">
            <v>0</v>
          </cell>
          <cell r="EI133">
            <v>0</v>
          </cell>
          <cell r="EJ133">
            <v>0</v>
          </cell>
          <cell r="EK133">
            <v>0</v>
          </cell>
          <cell r="EL133">
            <v>0</v>
          </cell>
          <cell r="EM133">
            <v>0</v>
          </cell>
          <cell r="EN133">
            <v>0</v>
          </cell>
          <cell r="EO133">
            <v>0</v>
          </cell>
          <cell r="EP133">
            <v>0</v>
          </cell>
          <cell r="EQ133">
            <v>0</v>
          </cell>
          <cell r="ER133">
            <v>0</v>
          </cell>
          <cell r="ES133">
            <v>0</v>
          </cell>
          <cell r="ET133">
            <v>0</v>
          </cell>
          <cell r="EU133">
            <v>0</v>
          </cell>
          <cell r="EV133">
            <v>0</v>
          </cell>
          <cell r="EW133">
            <v>0</v>
          </cell>
          <cell r="EX133">
            <v>0</v>
          </cell>
          <cell r="EY133">
            <v>0</v>
          </cell>
          <cell r="EZ133">
            <v>0</v>
          </cell>
          <cell r="FA133">
            <v>0</v>
          </cell>
          <cell r="FB133">
            <v>0</v>
          </cell>
          <cell r="FC133">
            <v>0</v>
          </cell>
          <cell r="FD133">
            <v>0</v>
          </cell>
          <cell r="FE133">
            <v>0</v>
          </cell>
          <cell r="FF133">
            <v>0</v>
          </cell>
          <cell r="FG133">
            <v>0</v>
          </cell>
          <cell r="FH133">
            <v>0</v>
          </cell>
          <cell r="FI133">
            <v>0</v>
          </cell>
          <cell r="FJ133">
            <v>0</v>
          </cell>
          <cell r="FK133">
            <v>0</v>
          </cell>
          <cell r="FL133">
            <v>0</v>
          </cell>
          <cell r="FM133">
            <v>0</v>
          </cell>
          <cell r="FN133">
            <v>0</v>
          </cell>
          <cell r="FO133">
            <v>0</v>
          </cell>
          <cell r="FP133">
            <v>0</v>
          </cell>
          <cell r="FQ133">
            <v>0</v>
          </cell>
          <cell r="FR133">
            <v>0</v>
          </cell>
          <cell r="FS133">
            <v>0</v>
          </cell>
          <cell r="FT133">
            <v>0</v>
          </cell>
          <cell r="FU133">
            <v>0</v>
          </cell>
          <cell r="FV133">
            <v>0</v>
          </cell>
          <cell r="FW133">
            <v>0</v>
          </cell>
          <cell r="FX133">
            <v>0</v>
          </cell>
          <cell r="FY133">
            <v>0</v>
          </cell>
          <cell r="FZ133">
            <v>0</v>
          </cell>
          <cell r="GA133">
            <v>0</v>
          </cell>
          <cell r="GB133">
            <v>0</v>
          </cell>
          <cell r="GC133">
            <v>0</v>
          </cell>
          <cell r="GD133">
            <v>0</v>
          </cell>
          <cell r="GE133">
            <v>0</v>
          </cell>
          <cell r="GF133">
            <v>0</v>
          </cell>
          <cell r="GG133">
            <v>0</v>
          </cell>
          <cell r="GH133">
            <v>0</v>
          </cell>
          <cell r="GI133">
            <v>0</v>
          </cell>
          <cell r="GJ133">
            <v>0</v>
          </cell>
          <cell r="GK133">
            <v>0</v>
          </cell>
          <cell r="GL133">
            <v>0</v>
          </cell>
          <cell r="GM133">
            <v>0</v>
          </cell>
          <cell r="GN133">
            <v>0</v>
          </cell>
          <cell r="GO133">
            <v>0</v>
          </cell>
          <cell r="GP133">
            <v>0</v>
          </cell>
          <cell r="GQ133">
            <v>0</v>
          </cell>
          <cell r="GR133">
            <v>0</v>
          </cell>
          <cell r="GS133">
            <v>0</v>
          </cell>
          <cell r="GW133">
            <v>5396</v>
          </cell>
          <cell r="GX133" t="e">
            <v>#DIV/0!</v>
          </cell>
          <cell r="GY133" t="e">
            <v>#DIV/0!</v>
          </cell>
          <cell r="GZ133" t="e">
            <v>#DIV/0!</v>
          </cell>
        </row>
        <row r="134">
          <cell r="A134">
            <v>5403</v>
          </cell>
          <cell r="B134">
            <v>4</v>
          </cell>
          <cell r="C134" t="str">
            <v>KOCH @ DEWEY</v>
          </cell>
          <cell r="D134">
            <v>33990</v>
          </cell>
          <cell r="E134" t="str">
            <v>R</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cell r="AD134">
            <v>0</v>
          </cell>
          <cell r="AE134">
            <v>0</v>
          </cell>
          <cell r="AF134">
            <v>0</v>
          </cell>
          <cell r="AG134">
            <v>0</v>
          </cell>
          <cell r="AH134">
            <v>0</v>
          </cell>
          <cell r="AI134">
            <v>0</v>
          </cell>
          <cell r="AJ134">
            <v>0</v>
          </cell>
          <cell r="AK134">
            <v>0</v>
          </cell>
          <cell r="AL134">
            <v>0</v>
          </cell>
          <cell r="AM134">
            <v>0</v>
          </cell>
          <cell r="AN134">
            <v>0</v>
          </cell>
          <cell r="AO134">
            <v>0</v>
          </cell>
          <cell r="AP134">
            <v>0</v>
          </cell>
          <cell r="AQ134">
            <v>0</v>
          </cell>
          <cell r="AR134">
            <v>0</v>
          </cell>
          <cell r="AS134">
            <v>0</v>
          </cell>
          <cell r="AT134">
            <v>0</v>
          </cell>
          <cell r="AU134">
            <v>0</v>
          </cell>
          <cell r="AV134">
            <v>0</v>
          </cell>
          <cell r="AW134">
            <v>0</v>
          </cell>
          <cell r="AX134">
            <v>0</v>
          </cell>
          <cell r="AY134">
            <v>0</v>
          </cell>
          <cell r="AZ134">
            <v>0</v>
          </cell>
          <cell r="BA134">
            <v>0</v>
          </cell>
          <cell r="BB134">
            <v>0</v>
          </cell>
          <cell r="BC134">
            <v>0</v>
          </cell>
          <cell r="BD134">
            <v>0</v>
          </cell>
          <cell r="BE134">
            <v>0</v>
          </cell>
          <cell r="BF134">
            <v>0</v>
          </cell>
          <cell r="BG134">
            <v>0</v>
          </cell>
          <cell r="BH134">
            <v>0</v>
          </cell>
          <cell r="BI134">
            <v>0</v>
          </cell>
          <cell r="BJ134">
            <v>0</v>
          </cell>
          <cell r="BK134">
            <v>0</v>
          </cell>
          <cell r="BL134">
            <v>0</v>
          </cell>
          <cell r="BM134">
            <v>0</v>
          </cell>
          <cell r="BN134">
            <v>0</v>
          </cell>
          <cell r="BO134">
            <v>0</v>
          </cell>
          <cell r="BP134">
            <v>0</v>
          </cell>
          <cell r="BQ134">
            <v>0</v>
          </cell>
          <cell r="BR134">
            <v>0</v>
          </cell>
          <cell r="BS134">
            <v>0</v>
          </cell>
          <cell r="BT134">
            <v>0</v>
          </cell>
          <cell r="BU134">
            <v>0</v>
          </cell>
          <cell r="BV134">
            <v>0</v>
          </cell>
          <cell r="BW134">
            <v>0</v>
          </cell>
          <cell r="BX134">
            <v>0</v>
          </cell>
          <cell r="BY134">
            <v>0</v>
          </cell>
          <cell r="BZ134">
            <v>0</v>
          </cell>
          <cell r="CA134">
            <v>0</v>
          </cell>
          <cell r="CB134">
            <v>0</v>
          </cell>
          <cell r="CC134">
            <v>0</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0</v>
          </cell>
          <cell r="CR134">
            <v>0</v>
          </cell>
          <cell r="CS134">
            <v>0</v>
          </cell>
          <cell r="CT134">
            <v>0</v>
          </cell>
          <cell r="CU134">
            <v>0</v>
          </cell>
          <cell r="CV134">
            <v>0</v>
          </cell>
          <cell r="CW134">
            <v>0</v>
          </cell>
          <cell r="CX134">
            <v>0</v>
          </cell>
          <cell r="CY134">
            <v>0</v>
          </cell>
          <cell r="CZ134">
            <v>0</v>
          </cell>
          <cell r="DA134">
            <v>0</v>
          </cell>
          <cell r="DB134">
            <v>0</v>
          </cell>
          <cell r="DC134">
            <v>0</v>
          </cell>
          <cell r="DD134">
            <v>0</v>
          </cell>
          <cell r="DE134">
            <v>0</v>
          </cell>
          <cell r="DF134">
            <v>0</v>
          </cell>
          <cell r="DG134">
            <v>0</v>
          </cell>
          <cell r="DH134">
            <v>0</v>
          </cell>
          <cell r="DI134">
            <v>0</v>
          </cell>
          <cell r="DJ134">
            <v>0</v>
          </cell>
          <cell r="DK134">
            <v>0</v>
          </cell>
          <cell r="DL134">
            <v>0</v>
          </cell>
          <cell r="DM134">
            <v>0</v>
          </cell>
          <cell r="DN134">
            <v>0</v>
          </cell>
          <cell r="DO134">
            <v>0</v>
          </cell>
          <cell r="DP134">
            <v>0</v>
          </cell>
          <cell r="DQ134">
            <v>0</v>
          </cell>
          <cell r="DR134">
            <v>0</v>
          </cell>
          <cell r="DS134">
            <v>0</v>
          </cell>
          <cell r="DT134">
            <v>0</v>
          </cell>
          <cell r="DU134">
            <v>0</v>
          </cell>
          <cell r="DV134">
            <v>0</v>
          </cell>
          <cell r="DW134">
            <v>0</v>
          </cell>
          <cell r="DX134">
            <v>0</v>
          </cell>
          <cell r="DY134">
            <v>0</v>
          </cell>
          <cell r="DZ134">
            <v>0</v>
          </cell>
          <cell r="EA134">
            <v>0</v>
          </cell>
          <cell r="EB134">
            <v>0</v>
          </cell>
          <cell r="EC134">
            <v>0</v>
          </cell>
          <cell r="ED134">
            <v>0</v>
          </cell>
          <cell r="EE134">
            <v>0</v>
          </cell>
          <cell r="EF134">
            <v>0</v>
          </cell>
          <cell r="EG134">
            <v>0</v>
          </cell>
          <cell r="EH134">
            <v>0</v>
          </cell>
          <cell r="EI134">
            <v>0</v>
          </cell>
          <cell r="EJ134">
            <v>0</v>
          </cell>
          <cell r="EK134">
            <v>0</v>
          </cell>
          <cell r="EL134">
            <v>0</v>
          </cell>
          <cell r="EM134">
            <v>0</v>
          </cell>
          <cell r="EN134">
            <v>0</v>
          </cell>
          <cell r="EO134">
            <v>0</v>
          </cell>
          <cell r="EP134">
            <v>0</v>
          </cell>
          <cell r="EQ134">
            <v>0</v>
          </cell>
          <cell r="ER134">
            <v>0</v>
          </cell>
          <cell r="ES134">
            <v>0</v>
          </cell>
          <cell r="ET134">
            <v>0</v>
          </cell>
          <cell r="EU134">
            <v>0</v>
          </cell>
          <cell r="EV134">
            <v>0</v>
          </cell>
          <cell r="EW134">
            <v>0</v>
          </cell>
          <cell r="EX134">
            <v>0</v>
          </cell>
          <cell r="EY134">
            <v>0</v>
          </cell>
          <cell r="EZ134">
            <v>0</v>
          </cell>
          <cell r="FA134">
            <v>0</v>
          </cell>
          <cell r="FB134">
            <v>0</v>
          </cell>
          <cell r="FC134">
            <v>0</v>
          </cell>
          <cell r="FD134">
            <v>0</v>
          </cell>
          <cell r="FE134">
            <v>0</v>
          </cell>
          <cell r="FF134">
            <v>0</v>
          </cell>
          <cell r="FG134">
            <v>0</v>
          </cell>
          <cell r="FH134">
            <v>0</v>
          </cell>
          <cell r="FI134">
            <v>0</v>
          </cell>
          <cell r="FJ134">
            <v>0</v>
          </cell>
          <cell r="FK134">
            <v>0</v>
          </cell>
          <cell r="FL134">
            <v>0</v>
          </cell>
          <cell r="FM134">
            <v>0</v>
          </cell>
          <cell r="FN134">
            <v>0</v>
          </cell>
          <cell r="FO134">
            <v>0</v>
          </cell>
          <cell r="FP134">
            <v>0</v>
          </cell>
          <cell r="FQ134">
            <v>0</v>
          </cell>
          <cell r="FR134">
            <v>0</v>
          </cell>
          <cell r="FS134">
            <v>0</v>
          </cell>
          <cell r="FT134">
            <v>0</v>
          </cell>
          <cell r="FU134">
            <v>0</v>
          </cell>
          <cell r="FV134">
            <v>0</v>
          </cell>
          <cell r="FW134">
            <v>0</v>
          </cell>
          <cell r="FX134">
            <v>0</v>
          </cell>
          <cell r="FY134">
            <v>0</v>
          </cell>
          <cell r="FZ134">
            <v>0</v>
          </cell>
          <cell r="GA134">
            <v>0</v>
          </cell>
          <cell r="GB134">
            <v>0</v>
          </cell>
          <cell r="GC134">
            <v>0</v>
          </cell>
          <cell r="GD134">
            <v>0</v>
          </cell>
          <cell r="GE134">
            <v>0</v>
          </cell>
          <cell r="GF134">
            <v>0</v>
          </cell>
          <cell r="GG134">
            <v>0</v>
          </cell>
          <cell r="GH134">
            <v>0</v>
          </cell>
          <cell r="GI134">
            <v>0</v>
          </cell>
          <cell r="GJ134">
            <v>0</v>
          </cell>
          <cell r="GK134">
            <v>0</v>
          </cell>
          <cell r="GL134">
            <v>0</v>
          </cell>
          <cell r="GM134">
            <v>0</v>
          </cell>
          <cell r="GN134">
            <v>0</v>
          </cell>
          <cell r="GO134">
            <v>0</v>
          </cell>
          <cell r="GP134">
            <v>0</v>
          </cell>
          <cell r="GQ134">
            <v>0</v>
          </cell>
          <cell r="GR134">
            <v>0</v>
          </cell>
          <cell r="GS134">
            <v>0</v>
          </cell>
          <cell r="GW134">
            <v>5403</v>
          </cell>
          <cell r="GX134" t="e">
            <v>#DIV/0!</v>
          </cell>
          <cell r="GY134" t="e">
            <v>#DIV/0!</v>
          </cell>
          <cell r="GZ134" t="e">
            <v>#DIV/0!</v>
          </cell>
        </row>
        <row r="135">
          <cell r="A135">
            <v>5412</v>
          </cell>
          <cell r="B135">
            <v>4</v>
          </cell>
          <cell r="C135" t="str">
            <v>AGS CORP @ WOODWARD</v>
          </cell>
          <cell r="D135">
            <v>32042</v>
          </cell>
          <cell r="E135" t="str">
            <v>R</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0</v>
          </cell>
          <cell r="AE135">
            <v>0</v>
          </cell>
          <cell r="AF135">
            <v>0</v>
          </cell>
          <cell r="AG135">
            <v>0</v>
          </cell>
          <cell r="AH135">
            <v>0</v>
          </cell>
          <cell r="AI135">
            <v>0</v>
          </cell>
          <cell r="AJ135">
            <v>0</v>
          </cell>
          <cell r="AK135">
            <v>0</v>
          </cell>
          <cell r="AL135">
            <v>0</v>
          </cell>
          <cell r="AM135">
            <v>0</v>
          </cell>
          <cell r="AN135">
            <v>0</v>
          </cell>
          <cell r="AO135">
            <v>0</v>
          </cell>
          <cell r="AP135">
            <v>0</v>
          </cell>
          <cell r="AQ135">
            <v>0</v>
          </cell>
          <cell r="AR135">
            <v>0</v>
          </cell>
          <cell r="AS135">
            <v>0</v>
          </cell>
          <cell r="AT135">
            <v>0</v>
          </cell>
          <cell r="AU135">
            <v>0</v>
          </cell>
          <cell r="AV135">
            <v>0</v>
          </cell>
          <cell r="AW135">
            <v>0</v>
          </cell>
          <cell r="AX135">
            <v>0</v>
          </cell>
          <cell r="AY135">
            <v>0</v>
          </cell>
          <cell r="AZ135">
            <v>0</v>
          </cell>
          <cell r="BA135">
            <v>0</v>
          </cell>
          <cell r="BB135">
            <v>0</v>
          </cell>
          <cell r="BC135">
            <v>0</v>
          </cell>
          <cell r="BD135">
            <v>0</v>
          </cell>
          <cell r="BE135">
            <v>0</v>
          </cell>
          <cell r="BF135">
            <v>0</v>
          </cell>
          <cell r="BG135">
            <v>0</v>
          </cell>
          <cell r="BH135">
            <v>0</v>
          </cell>
          <cell r="BI135">
            <v>0</v>
          </cell>
          <cell r="BJ135">
            <v>0</v>
          </cell>
          <cell r="BK135">
            <v>0</v>
          </cell>
          <cell r="BL135">
            <v>0</v>
          </cell>
          <cell r="BM135">
            <v>0</v>
          </cell>
          <cell r="BN135">
            <v>0</v>
          </cell>
          <cell r="BO135">
            <v>0</v>
          </cell>
          <cell r="BP135">
            <v>0</v>
          </cell>
          <cell r="BQ135">
            <v>0</v>
          </cell>
          <cell r="BR135">
            <v>0</v>
          </cell>
          <cell r="BS135">
            <v>0</v>
          </cell>
          <cell r="BT135">
            <v>0</v>
          </cell>
          <cell r="BU135">
            <v>0</v>
          </cell>
          <cell r="BV135">
            <v>0</v>
          </cell>
          <cell r="BW135">
            <v>0</v>
          </cell>
          <cell r="BX135">
            <v>0</v>
          </cell>
          <cell r="BY135">
            <v>0</v>
          </cell>
          <cell r="BZ135">
            <v>0</v>
          </cell>
          <cell r="CA135">
            <v>0</v>
          </cell>
          <cell r="CB135">
            <v>0</v>
          </cell>
          <cell r="CC135">
            <v>0</v>
          </cell>
          <cell r="CD135">
            <v>0</v>
          </cell>
          <cell r="CE135">
            <v>0</v>
          </cell>
          <cell r="CF135">
            <v>0</v>
          </cell>
          <cell r="CG135">
            <v>0</v>
          </cell>
          <cell r="CH135">
            <v>0</v>
          </cell>
          <cell r="CI135">
            <v>0</v>
          </cell>
          <cell r="CJ135">
            <v>0</v>
          </cell>
          <cell r="CK135">
            <v>0</v>
          </cell>
          <cell r="CL135">
            <v>0</v>
          </cell>
          <cell r="CM135">
            <v>0</v>
          </cell>
          <cell r="CN135">
            <v>0</v>
          </cell>
          <cell r="CO135">
            <v>0</v>
          </cell>
          <cell r="CP135">
            <v>0</v>
          </cell>
          <cell r="CQ135">
            <v>0</v>
          </cell>
          <cell r="CR135">
            <v>0</v>
          </cell>
          <cell r="CS135">
            <v>0</v>
          </cell>
          <cell r="CT135">
            <v>0</v>
          </cell>
          <cell r="CU135">
            <v>0</v>
          </cell>
          <cell r="CV135">
            <v>0</v>
          </cell>
          <cell r="CW135">
            <v>0</v>
          </cell>
          <cell r="CX135">
            <v>0</v>
          </cell>
          <cell r="CY135">
            <v>0</v>
          </cell>
          <cell r="CZ135">
            <v>0</v>
          </cell>
          <cell r="DA135">
            <v>0</v>
          </cell>
          <cell r="DB135">
            <v>0</v>
          </cell>
          <cell r="DC135">
            <v>0</v>
          </cell>
          <cell r="DD135">
            <v>0</v>
          </cell>
          <cell r="DE135">
            <v>0</v>
          </cell>
          <cell r="DF135">
            <v>0</v>
          </cell>
          <cell r="DG135">
            <v>0</v>
          </cell>
          <cell r="DH135">
            <v>0</v>
          </cell>
          <cell r="DI135">
            <v>0</v>
          </cell>
          <cell r="DJ135">
            <v>0</v>
          </cell>
          <cell r="DK135">
            <v>0</v>
          </cell>
          <cell r="DL135">
            <v>0</v>
          </cell>
          <cell r="DM135">
            <v>0</v>
          </cell>
          <cell r="DN135">
            <v>0</v>
          </cell>
          <cell r="DO135">
            <v>0</v>
          </cell>
          <cell r="DP135">
            <v>0</v>
          </cell>
          <cell r="DQ135">
            <v>0</v>
          </cell>
          <cell r="DR135">
            <v>0</v>
          </cell>
          <cell r="DS135">
            <v>0</v>
          </cell>
          <cell r="DT135">
            <v>0</v>
          </cell>
          <cell r="DU135">
            <v>0</v>
          </cell>
          <cell r="DV135">
            <v>0</v>
          </cell>
          <cell r="DW135">
            <v>0</v>
          </cell>
          <cell r="DX135">
            <v>0</v>
          </cell>
          <cell r="DY135">
            <v>0</v>
          </cell>
          <cell r="DZ135">
            <v>0</v>
          </cell>
          <cell r="EA135">
            <v>0</v>
          </cell>
          <cell r="EB135">
            <v>0</v>
          </cell>
          <cell r="EC135">
            <v>0</v>
          </cell>
          <cell r="ED135">
            <v>0</v>
          </cell>
          <cell r="EE135">
            <v>0</v>
          </cell>
          <cell r="EF135">
            <v>0</v>
          </cell>
          <cell r="EG135">
            <v>0</v>
          </cell>
          <cell r="EH135">
            <v>0</v>
          </cell>
          <cell r="EI135">
            <v>0</v>
          </cell>
          <cell r="EJ135">
            <v>0</v>
          </cell>
          <cell r="EK135">
            <v>0</v>
          </cell>
          <cell r="EL135">
            <v>0</v>
          </cell>
          <cell r="EM135">
            <v>0</v>
          </cell>
          <cell r="EN135">
            <v>0</v>
          </cell>
          <cell r="EO135">
            <v>0</v>
          </cell>
          <cell r="EP135">
            <v>0</v>
          </cell>
          <cell r="EQ135">
            <v>0</v>
          </cell>
          <cell r="ER135">
            <v>0</v>
          </cell>
          <cell r="ES135">
            <v>0</v>
          </cell>
          <cell r="ET135">
            <v>0</v>
          </cell>
          <cell r="EU135">
            <v>0</v>
          </cell>
          <cell r="EV135">
            <v>0</v>
          </cell>
          <cell r="EW135">
            <v>0</v>
          </cell>
          <cell r="EX135">
            <v>0</v>
          </cell>
          <cell r="EY135">
            <v>0</v>
          </cell>
          <cell r="EZ135">
            <v>0</v>
          </cell>
          <cell r="FA135">
            <v>0</v>
          </cell>
          <cell r="FB135">
            <v>0</v>
          </cell>
          <cell r="FC135">
            <v>0</v>
          </cell>
          <cell r="FD135">
            <v>0</v>
          </cell>
          <cell r="FE135">
            <v>0</v>
          </cell>
          <cell r="FF135">
            <v>0</v>
          </cell>
          <cell r="FG135">
            <v>0</v>
          </cell>
          <cell r="FH135">
            <v>0</v>
          </cell>
          <cell r="FI135">
            <v>0</v>
          </cell>
          <cell r="FJ135">
            <v>0</v>
          </cell>
          <cell r="FK135">
            <v>0</v>
          </cell>
          <cell r="FL135">
            <v>0</v>
          </cell>
          <cell r="FM135">
            <v>0</v>
          </cell>
          <cell r="FN135">
            <v>0</v>
          </cell>
          <cell r="FO135">
            <v>0</v>
          </cell>
          <cell r="FP135">
            <v>0</v>
          </cell>
          <cell r="FQ135">
            <v>0</v>
          </cell>
          <cell r="FR135">
            <v>0</v>
          </cell>
          <cell r="FS135">
            <v>0</v>
          </cell>
          <cell r="FT135">
            <v>0</v>
          </cell>
          <cell r="FU135">
            <v>0</v>
          </cell>
          <cell r="FV135">
            <v>0</v>
          </cell>
          <cell r="FW135">
            <v>0</v>
          </cell>
          <cell r="FX135">
            <v>0</v>
          </cell>
          <cell r="FY135">
            <v>0</v>
          </cell>
          <cell r="FZ135">
            <v>0</v>
          </cell>
          <cell r="GA135">
            <v>0</v>
          </cell>
          <cell r="GB135">
            <v>0</v>
          </cell>
          <cell r="GC135">
            <v>0</v>
          </cell>
          <cell r="GD135">
            <v>0</v>
          </cell>
          <cell r="GE135">
            <v>0</v>
          </cell>
          <cell r="GF135">
            <v>0</v>
          </cell>
          <cell r="GG135">
            <v>0</v>
          </cell>
          <cell r="GH135">
            <v>0</v>
          </cell>
          <cell r="GI135">
            <v>0</v>
          </cell>
          <cell r="GJ135">
            <v>0</v>
          </cell>
          <cell r="GK135">
            <v>0</v>
          </cell>
          <cell r="GL135">
            <v>0</v>
          </cell>
          <cell r="GM135">
            <v>0</v>
          </cell>
          <cell r="GN135">
            <v>0</v>
          </cell>
          <cell r="GO135">
            <v>0</v>
          </cell>
          <cell r="GP135">
            <v>0</v>
          </cell>
          <cell r="GQ135">
            <v>0</v>
          </cell>
          <cell r="GR135">
            <v>0</v>
          </cell>
          <cell r="GS135">
            <v>0</v>
          </cell>
          <cell r="GW135">
            <v>5412</v>
          </cell>
          <cell r="GX135" t="e">
            <v>#DIV/0!</v>
          </cell>
          <cell r="GY135" t="e">
            <v>#DIV/0!</v>
          </cell>
          <cell r="GZ135" t="e">
            <v>#DIV/0!</v>
          </cell>
        </row>
        <row r="136">
          <cell r="A136">
            <v>5418</v>
          </cell>
          <cell r="B136">
            <v>11</v>
          </cell>
          <cell r="C136" t="str">
            <v>WILLIAMS @ FORD</v>
          </cell>
          <cell r="D136">
            <v>371915</v>
          </cell>
          <cell r="E136" t="str">
            <v>R</v>
          </cell>
          <cell r="F136">
            <v>10</v>
          </cell>
          <cell r="G136">
            <v>10</v>
          </cell>
          <cell r="H136">
            <v>25</v>
          </cell>
          <cell r="I136">
            <v>25</v>
          </cell>
          <cell r="J136">
            <v>25</v>
          </cell>
          <cell r="K136">
            <v>25</v>
          </cell>
          <cell r="L136">
            <v>25</v>
          </cell>
          <cell r="M136">
            <v>25</v>
          </cell>
          <cell r="N136">
            <v>5025</v>
          </cell>
          <cell r="O136">
            <v>25</v>
          </cell>
          <cell r="P136">
            <v>25</v>
          </cell>
          <cell r="Q136">
            <v>25</v>
          </cell>
          <cell r="R136">
            <v>25</v>
          </cell>
          <cell r="S136">
            <v>25</v>
          </cell>
          <cell r="T136">
            <v>0</v>
          </cell>
          <cell r="U136">
            <v>0</v>
          </cell>
          <cell r="V136">
            <v>0</v>
          </cell>
          <cell r="W136">
            <v>0</v>
          </cell>
          <cell r="X136">
            <v>0</v>
          </cell>
          <cell r="Y136">
            <v>0</v>
          </cell>
          <cell r="Z136">
            <v>45</v>
          </cell>
          <cell r="AA136">
            <v>45</v>
          </cell>
          <cell r="AB136">
            <v>45</v>
          </cell>
          <cell r="AC136">
            <v>5045</v>
          </cell>
          <cell r="AD136">
            <v>5045</v>
          </cell>
          <cell r="AE136">
            <v>5045</v>
          </cell>
          <cell r="AF136">
            <v>5045</v>
          </cell>
          <cell r="AG136">
            <v>5045</v>
          </cell>
          <cell r="AH136">
            <v>2545</v>
          </cell>
          <cell r="AI136">
            <v>5045</v>
          </cell>
          <cell r="AJ136">
            <v>5045</v>
          </cell>
          <cell r="AK136">
            <v>45</v>
          </cell>
          <cell r="AL136">
            <v>5045</v>
          </cell>
          <cell r="AM136">
            <v>5045</v>
          </cell>
          <cell r="AN136">
            <v>45</v>
          </cell>
          <cell r="AO136">
            <v>45</v>
          </cell>
          <cell r="AP136">
            <v>45</v>
          </cell>
          <cell r="AQ136">
            <v>45</v>
          </cell>
          <cell r="AR136">
            <v>45</v>
          </cell>
          <cell r="AS136">
            <v>45</v>
          </cell>
          <cell r="AT136">
            <v>45</v>
          </cell>
          <cell r="AU136">
            <v>45</v>
          </cell>
          <cell r="AV136">
            <v>5045</v>
          </cell>
          <cell r="AW136">
            <v>45</v>
          </cell>
          <cell r="AX136">
            <v>45</v>
          </cell>
          <cell r="AY136">
            <v>20</v>
          </cell>
          <cell r="AZ136">
            <v>20</v>
          </cell>
          <cell r="BA136">
            <v>20</v>
          </cell>
          <cell r="BB136">
            <v>20</v>
          </cell>
          <cell r="BC136">
            <v>20</v>
          </cell>
          <cell r="BD136">
            <v>5020</v>
          </cell>
          <cell r="BE136">
            <v>5020</v>
          </cell>
          <cell r="BF136">
            <v>5020</v>
          </cell>
          <cell r="BG136">
            <v>5020</v>
          </cell>
          <cell r="BH136">
            <v>5020</v>
          </cell>
          <cell r="BI136">
            <v>5020</v>
          </cell>
          <cell r="BJ136">
            <v>5020</v>
          </cell>
          <cell r="BK136">
            <v>20</v>
          </cell>
          <cell r="BL136">
            <v>603</v>
          </cell>
          <cell r="BM136">
            <v>603</v>
          </cell>
          <cell r="BN136">
            <v>603</v>
          </cell>
          <cell r="BO136">
            <v>603</v>
          </cell>
          <cell r="BP136">
            <v>686</v>
          </cell>
          <cell r="BQ136">
            <v>103</v>
          </cell>
          <cell r="BR136">
            <v>103</v>
          </cell>
          <cell r="BS136">
            <v>103</v>
          </cell>
          <cell r="BT136">
            <v>103</v>
          </cell>
          <cell r="BU136">
            <v>103</v>
          </cell>
          <cell r="BV136">
            <v>103</v>
          </cell>
          <cell r="BW136">
            <v>103</v>
          </cell>
          <cell r="BX136">
            <v>103</v>
          </cell>
          <cell r="BY136">
            <v>1486</v>
          </cell>
          <cell r="BZ136">
            <v>2846</v>
          </cell>
          <cell r="CA136">
            <v>103</v>
          </cell>
          <cell r="CB136">
            <v>103</v>
          </cell>
          <cell r="CC136">
            <v>10553</v>
          </cell>
          <cell r="CD136">
            <v>153</v>
          </cell>
          <cell r="CE136">
            <v>153</v>
          </cell>
          <cell r="CF136">
            <v>153</v>
          </cell>
          <cell r="CG136">
            <v>153</v>
          </cell>
          <cell r="CH136">
            <v>153</v>
          </cell>
          <cell r="CI136">
            <v>153</v>
          </cell>
          <cell r="CJ136">
            <v>153</v>
          </cell>
          <cell r="CK136">
            <v>153</v>
          </cell>
          <cell r="CL136">
            <v>5153</v>
          </cell>
          <cell r="CM136">
            <v>170</v>
          </cell>
          <cell r="CN136">
            <v>170</v>
          </cell>
          <cell r="CO136">
            <v>170</v>
          </cell>
          <cell r="CP136">
            <v>170</v>
          </cell>
          <cell r="CQ136">
            <v>170</v>
          </cell>
          <cell r="CR136">
            <v>170</v>
          </cell>
          <cell r="CS136">
            <v>4170</v>
          </cell>
          <cell r="CT136">
            <v>170</v>
          </cell>
          <cell r="CU136">
            <v>170</v>
          </cell>
          <cell r="CV136">
            <v>5170</v>
          </cell>
          <cell r="CW136">
            <v>5170</v>
          </cell>
          <cell r="CX136">
            <v>5170</v>
          </cell>
          <cell r="CY136">
            <v>170</v>
          </cell>
          <cell r="CZ136">
            <v>170</v>
          </cell>
          <cell r="DA136">
            <v>165</v>
          </cell>
          <cell r="DB136">
            <v>165</v>
          </cell>
          <cell r="DC136">
            <v>165</v>
          </cell>
          <cell r="DD136">
            <v>165</v>
          </cell>
          <cell r="DE136">
            <v>165</v>
          </cell>
          <cell r="DF136">
            <v>165</v>
          </cell>
          <cell r="DG136">
            <v>165</v>
          </cell>
          <cell r="DH136">
            <v>220</v>
          </cell>
          <cell r="DI136">
            <v>220</v>
          </cell>
          <cell r="DJ136">
            <v>1471</v>
          </cell>
          <cell r="DK136">
            <v>1471</v>
          </cell>
          <cell r="DL136">
            <v>1471</v>
          </cell>
          <cell r="DM136">
            <v>220</v>
          </cell>
          <cell r="DN136">
            <v>220</v>
          </cell>
          <cell r="DO136">
            <v>220</v>
          </cell>
          <cell r="DP136">
            <v>220</v>
          </cell>
          <cell r="DQ136">
            <v>220</v>
          </cell>
          <cell r="DR136">
            <v>220</v>
          </cell>
          <cell r="DS136">
            <v>220</v>
          </cell>
          <cell r="DT136">
            <v>978</v>
          </cell>
          <cell r="DU136">
            <v>724</v>
          </cell>
          <cell r="DV136">
            <v>724</v>
          </cell>
          <cell r="DW136">
            <v>724</v>
          </cell>
          <cell r="DX136">
            <v>724</v>
          </cell>
          <cell r="DY136">
            <v>724</v>
          </cell>
          <cell r="DZ136">
            <v>724</v>
          </cell>
          <cell r="EA136">
            <v>724</v>
          </cell>
          <cell r="EB136">
            <v>724</v>
          </cell>
          <cell r="EC136">
            <v>724</v>
          </cell>
          <cell r="ED136">
            <v>724</v>
          </cell>
          <cell r="EE136">
            <v>220</v>
          </cell>
          <cell r="EF136">
            <v>220</v>
          </cell>
          <cell r="EG136">
            <v>220</v>
          </cell>
          <cell r="EH136">
            <v>724</v>
          </cell>
          <cell r="EI136">
            <v>220</v>
          </cell>
          <cell r="EJ136">
            <v>727</v>
          </cell>
          <cell r="EK136">
            <v>727</v>
          </cell>
          <cell r="EL136">
            <v>727</v>
          </cell>
          <cell r="EM136">
            <v>727</v>
          </cell>
          <cell r="EN136">
            <v>727</v>
          </cell>
          <cell r="EO136">
            <v>727</v>
          </cell>
          <cell r="EP136">
            <v>727</v>
          </cell>
          <cell r="EQ136">
            <v>1002</v>
          </cell>
          <cell r="ER136">
            <v>1002</v>
          </cell>
          <cell r="ES136">
            <v>1002</v>
          </cell>
          <cell r="ET136">
            <v>1002</v>
          </cell>
          <cell r="EU136">
            <v>1002</v>
          </cell>
          <cell r="EV136">
            <v>1002</v>
          </cell>
          <cell r="EW136">
            <v>6002</v>
          </cell>
          <cell r="EX136">
            <v>6002</v>
          </cell>
          <cell r="EY136">
            <v>1002</v>
          </cell>
          <cell r="EZ136">
            <v>1002</v>
          </cell>
          <cell r="FA136">
            <v>1002</v>
          </cell>
          <cell r="FB136">
            <v>1002</v>
          </cell>
          <cell r="FC136">
            <v>1002</v>
          </cell>
          <cell r="FD136">
            <v>1002</v>
          </cell>
          <cell r="FE136">
            <v>1002</v>
          </cell>
          <cell r="FF136">
            <v>1002</v>
          </cell>
          <cell r="FG136">
            <v>1002</v>
          </cell>
          <cell r="FH136">
            <v>1002</v>
          </cell>
          <cell r="FI136">
            <v>1002</v>
          </cell>
          <cell r="FJ136">
            <v>1002</v>
          </cell>
          <cell r="FK136">
            <v>6007</v>
          </cell>
          <cell r="FL136">
            <v>300</v>
          </cell>
          <cell r="FM136">
            <v>300</v>
          </cell>
          <cell r="FN136">
            <v>300</v>
          </cell>
          <cell r="FO136">
            <v>272</v>
          </cell>
          <cell r="FP136">
            <v>272</v>
          </cell>
          <cell r="FQ136">
            <v>272</v>
          </cell>
          <cell r="FR136">
            <v>272</v>
          </cell>
          <cell r="FS136">
            <v>272</v>
          </cell>
          <cell r="FT136">
            <v>272</v>
          </cell>
          <cell r="FU136">
            <v>272</v>
          </cell>
          <cell r="FV136">
            <v>272</v>
          </cell>
          <cell r="FW136">
            <v>250</v>
          </cell>
          <cell r="FX136">
            <v>250</v>
          </cell>
          <cell r="FY136">
            <v>250</v>
          </cell>
          <cell r="FZ136">
            <v>250</v>
          </cell>
          <cell r="GA136">
            <v>250</v>
          </cell>
          <cell r="GB136">
            <v>250</v>
          </cell>
          <cell r="GC136">
            <v>250</v>
          </cell>
          <cell r="GD136">
            <v>250</v>
          </cell>
          <cell r="GE136">
            <v>250</v>
          </cell>
          <cell r="GF136">
            <v>250</v>
          </cell>
          <cell r="GG136">
            <v>250</v>
          </cell>
          <cell r="GH136">
            <v>250</v>
          </cell>
          <cell r="GI136">
            <v>250</v>
          </cell>
          <cell r="GJ136">
            <v>250</v>
          </cell>
          <cell r="GK136">
            <v>250</v>
          </cell>
          <cell r="GL136">
            <v>250</v>
          </cell>
          <cell r="GM136">
            <v>250</v>
          </cell>
          <cell r="GN136">
            <v>250</v>
          </cell>
          <cell r="GO136">
            <v>250</v>
          </cell>
          <cell r="GP136">
            <v>250</v>
          </cell>
          <cell r="GQ136">
            <v>250</v>
          </cell>
          <cell r="GR136">
            <v>250</v>
          </cell>
          <cell r="GS136">
            <v>1139</v>
          </cell>
          <cell r="GW136">
            <v>5418</v>
          </cell>
          <cell r="GX136" t="e">
            <v>#DIV/0!</v>
          </cell>
          <cell r="GY136" t="e">
            <v>#DIV/0!</v>
          </cell>
          <cell r="GZ136" t="e">
            <v>#DIV/0!</v>
          </cell>
        </row>
        <row r="137">
          <cell r="A137">
            <v>5421</v>
          </cell>
          <cell r="B137">
            <v>11</v>
          </cell>
          <cell r="C137" t="str">
            <v>KN INTER @ BARTON</v>
          </cell>
          <cell r="D137">
            <v>32074</v>
          </cell>
          <cell r="E137" t="str">
            <v>R</v>
          </cell>
          <cell r="F137">
            <v>4000</v>
          </cell>
          <cell r="G137">
            <v>4000</v>
          </cell>
          <cell r="H137">
            <v>4000</v>
          </cell>
          <cell r="I137">
            <v>4000</v>
          </cell>
          <cell r="J137">
            <v>4000</v>
          </cell>
          <cell r="K137">
            <v>4000</v>
          </cell>
          <cell r="L137">
            <v>4000</v>
          </cell>
          <cell r="M137">
            <v>4000</v>
          </cell>
          <cell r="N137">
            <v>4000</v>
          </cell>
          <cell r="O137">
            <v>4000</v>
          </cell>
          <cell r="P137">
            <v>2000</v>
          </cell>
          <cell r="Q137">
            <v>2000</v>
          </cell>
          <cell r="R137">
            <v>2000</v>
          </cell>
          <cell r="S137">
            <v>2000</v>
          </cell>
          <cell r="T137">
            <v>6300</v>
          </cell>
          <cell r="U137">
            <v>6300</v>
          </cell>
          <cell r="V137">
            <v>9700</v>
          </cell>
          <cell r="W137">
            <v>9700</v>
          </cell>
          <cell r="X137">
            <v>9700</v>
          </cell>
          <cell r="Y137">
            <v>9700</v>
          </cell>
          <cell r="Z137">
            <v>9700</v>
          </cell>
          <cell r="AA137">
            <v>9700</v>
          </cell>
          <cell r="AB137">
            <v>9700</v>
          </cell>
          <cell r="AC137">
            <v>9700</v>
          </cell>
          <cell r="AD137">
            <v>8700</v>
          </cell>
          <cell r="AE137">
            <v>8700</v>
          </cell>
          <cell r="AF137">
            <v>8700</v>
          </cell>
          <cell r="AG137">
            <v>4700</v>
          </cell>
          <cell r="AH137">
            <v>4700</v>
          </cell>
          <cell r="AI137">
            <v>4700</v>
          </cell>
          <cell r="AJ137">
            <v>4200</v>
          </cell>
          <cell r="AK137">
            <v>4200</v>
          </cell>
          <cell r="AL137">
            <v>4200</v>
          </cell>
          <cell r="AM137">
            <v>4200</v>
          </cell>
          <cell r="AN137">
            <v>4200</v>
          </cell>
          <cell r="AO137">
            <v>4200</v>
          </cell>
          <cell r="AP137">
            <v>4200</v>
          </cell>
          <cell r="AQ137">
            <v>4200</v>
          </cell>
          <cell r="AR137">
            <v>4200</v>
          </cell>
          <cell r="AS137">
            <v>4200</v>
          </cell>
          <cell r="AT137">
            <v>4200</v>
          </cell>
          <cell r="AU137">
            <v>4200</v>
          </cell>
          <cell r="AV137">
            <v>4200</v>
          </cell>
          <cell r="AW137">
            <v>4200</v>
          </cell>
          <cell r="AX137">
            <v>4200</v>
          </cell>
          <cell r="AY137">
            <v>4200</v>
          </cell>
          <cell r="AZ137">
            <v>4200</v>
          </cell>
          <cell r="BA137">
            <v>4200</v>
          </cell>
          <cell r="BB137">
            <v>6000</v>
          </cell>
          <cell r="BC137">
            <v>6000</v>
          </cell>
          <cell r="BD137">
            <v>6000</v>
          </cell>
          <cell r="BE137">
            <v>3000</v>
          </cell>
          <cell r="BF137">
            <v>3000</v>
          </cell>
          <cell r="BG137">
            <v>3000</v>
          </cell>
          <cell r="BH137">
            <v>3000</v>
          </cell>
          <cell r="BI137">
            <v>3000</v>
          </cell>
          <cell r="BJ137">
            <v>3000</v>
          </cell>
          <cell r="BK137">
            <v>3000</v>
          </cell>
          <cell r="BL137">
            <v>3000</v>
          </cell>
          <cell r="BM137">
            <v>3000</v>
          </cell>
          <cell r="BN137">
            <v>3000</v>
          </cell>
          <cell r="BO137">
            <v>3000</v>
          </cell>
          <cell r="BP137">
            <v>3000</v>
          </cell>
          <cell r="BQ137">
            <v>3000</v>
          </cell>
          <cell r="BR137">
            <v>3000</v>
          </cell>
          <cell r="BS137">
            <v>3000</v>
          </cell>
          <cell r="BT137">
            <v>3000</v>
          </cell>
          <cell r="BU137">
            <v>3000</v>
          </cell>
          <cell r="BV137">
            <v>3000</v>
          </cell>
          <cell r="BW137">
            <v>3000</v>
          </cell>
          <cell r="BX137">
            <v>3000</v>
          </cell>
          <cell r="BY137">
            <v>3000</v>
          </cell>
          <cell r="BZ137">
            <v>3000</v>
          </cell>
          <cell r="CA137">
            <v>3000</v>
          </cell>
          <cell r="CB137">
            <v>3000</v>
          </cell>
          <cell r="CC137">
            <v>3700</v>
          </cell>
          <cell r="CD137">
            <v>3700</v>
          </cell>
          <cell r="CE137">
            <v>3700</v>
          </cell>
          <cell r="CF137">
            <v>3700</v>
          </cell>
          <cell r="CG137">
            <v>3700</v>
          </cell>
          <cell r="CH137">
            <v>3700</v>
          </cell>
          <cell r="CI137">
            <v>3700</v>
          </cell>
          <cell r="CJ137">
            <v>3700</v>
          </cell>
          <cell r="CK137">
            <v>3000</v>
          </cell>
          <cell r="CL137">
            <v>3000</v>
          </cell>
          <cell r="CM137">
            <v>3000</v>
          </cell>
          <cell r="CN137">
            <v>3000</v>
          </cell>
          <cell r="CO137">
            <v>3000</v>
          </cell>
          <cell r="CP137">
            <v>3000</v>
          </cell>
          <cell r="CQ137">
            <v>3000</v>
          </cell>
          <cell r="CR137">
            <v>3000</v>
          </cell>
          <cell r="CS137">
            <v>3000</v>
          </cell>
          <cell r="CT137">
            <v>3000</v>
          </cell>
          <cell r="CU137">
            <v>3000</v>
          </cell>
          <cell r="CV137">
            <v>3000</v>
          </cell>
          <cell r="CW137">
            <v>3000</v>
          </cell>
          <cell r="CX137">
            <v>3000</v>
          </cell>
          <cell r="CY137">
            <v>3000</v>
          </cell>
          <cell r="CZ137">
            <v>3000</v>
          </cell>
          <cell r="DA137">
            <v>3000</v>
          </cell>
          <cell r="DB137">
            <v>3000</v>
          </cell>
          <cell r="DC137">
            <v>3000</v>
          </cell>
          <cell r="DD137">
            <v>3000</v>
          </cell>
          <cell r="DE137">
            <v>3000</v>
          </cell>
          <cell r="DF137">
            <v>3000</v>
          </cell>
          <cell r="DG137">
            <v>3000</v>
          </cell>
          <cell r="DH137">
            <v>2500</v>
          </cell>
          <cell r="DI137">
            <v>2500</v>
          </cell>
          <cell r="DJ137">
            <v>2500</v>
          </cell>
          <cell r="DK137">
            <v>2500</v>
          </cell>
          <cell r="DL137">
            <v>2500</v>
          </cell>
          <cell r="DM137">
            <v>3000</v>
          </cell>
          <cell r="DN137">
            <v>3000</v>
          </cell>
          <cell r="DO137">
            <v>3000</v>
          </cell>
          <cell r="DP137">
            <v>3000</v>
          </cell>
          <cell r="DQ137">
            <v>3000</v>
          </cell>
          <cell r="DR137">
            <v>3000</v>
          </cell>
          <cell r="DS137">
            <v>3000</v>
          </cell>
          <cell r="DT137">
            <v>3000</v>
          </cell>
          <cell r="DU137">
            <v>3000</v>
          </cell>
          <cell r="DV137">
            <v>3000</v>
          </cell>
          <cell r="DW137">
            <v>3000</v>
          </cell>
          <cell r="DX137">
            <v>3000</v>
          </cell>
          <cell r="DY137">
            <v>3000</v>
          </cell>
          <cell r="DZ137">
            <v>3000</v>
          </cell>
          <cell r="EA137">
            <v>3000</v>
          </cell>
          <cell r="EB137">
            <v>3000</v>
          </cell>
          <cell r="EC137">
            <v>3000</v>
          </cell>
          <cell r="ED137">
            <v>3000</v>
          </cell>
          <cell r="EE137">
            <v>3000</v>
          </cell>
          <cell r="EF137">
            <v>3000</v>
          </cell>
          <cell r="EG137">
            <v>3000</v>
          </cell>
          <cell r="EH137">
            <v>0</v>
          </cell>
          <cell r="EI137">
            <v>0</v>
          </cell>
          <cell r="EJ137">
            <v>3000</v>
          </cell>
          <cell r="EK137">
            <v>3000</v>
          </cell>
          <cell r="EL137">
            <v>3000</v>
          </cell>
          <cell r="EM137">
            <v>3000</v>
          </cell>
          <cell r="EN137">
            <v>3000</v>
          </cell>
          <cell r="EO137">
            <v>3000</v>
          </cell>
          <cell r="EP137">
            <v>3000</v>
          </cell>
          <cell r="EQ137">
            <v>3000</v>
          </cell>
          <cell r="ER137">
            <v>3000</v>
          </cell>
          <cell r="ES137">
            <v>3000</v>
          </cell>
          <cell r="ET137">
            <v>3000</v>
          </cell>
          <cell r="EU137">
            <v>3000</v>
          </cell>
          <cell r="EV137">
            <v>3000</v>
          </cell>
          <cell r="EW137">
            <v>3000</v>
          </cell>
          <cell r="EX137">
            <v>3000</v>
          </cell>
          <cell r="EY137">
            <v>3000</v>
          </cell>
          <cell r="EZ137">
            <v>3000</v>
          </cell>
          <cell r="FA137">
            <v>3000</v>
          </cell>
          <cell r="FB137">
            <v>3000</v>
          </cell>
          <cell r="FC137">
            <v>3000</v>
          </cell>
          <cell r="FD137">
            <v>3000</v>
          </cell>
          <cell r="FE137">
            <v>3000</v>
          </cell>
          <cell r="FF137">
            <v>3000</v>
          </cell>
          <cell r="FG137">
            <v>3000</v>
          </cell>
          <cell r="FH137">
            <v>3000</v>
          </cell>
          <cell r="FI137">
            <v>3000</v>
          </cell>
          <cell r="FJ137">
            <v>3000</v>
          </cell>
          <cell r="FK137">
            <v>3000</v>
          </cell>
          <cell r="FL137">
            <v>3000</v>
          </cell>
          <cell r="FM137">
            <v>3000</v>
          </cell>
          <cell r="FN137">
            <v>3000</v>
          </cell>
          <cell r="FO137">
            <v>2300</v>
          </cell>
          <cell r="FP137">
            <v>2300</v>
          </cell>
          <cell r="FQ137">
            <v>2300</v>
          </cell>
          <cell r="FR137">
            <v>2300</v>
          </cell>
          <cell r="FS137">
            <v>2300</v>
          </cell>
          <cell r="FT137">
            <v>2300</v>
          </cell>
          <cell r="FU137">
            <v>2300</v>
          </cell>
          <cell r="FV137">
            <v>2300</v>
          </cell>
          <cell r="FW137">
            <v>3200</v>
          </cell>
          <cell r="FX137">
            <v>3200</v>
          </cell>
          <cell r="FY137">
            <v>3200</v>
          </cell>
          <cell r="FZ137">
            <v>3200</v>
          </cell>
          <cell r="GA137">
            <v>3200</v>
          </cell>
          <cell r="GB137">
            <v>3200</v>
          </cell>
          <cell r="GC137">
            <v>3200</v>
          </cell>
          <cell r="GD137">
            <v>3200</v>
          </cell>
          <cell r="GE137">
            <v>2200</v>
          </cell>
          <cell r="GF137">
            <v>0</v>
          </cell>
          <cell r="GG137">
            <v>0</v>
          </cell>
          <cell r="GH137">
            <v>3200</v>
          </cell>
          <cell r="GI137">
            <v>3200</v>
          </cell>
          <cell r="GJ137">
            <v>3200</v>
          </cell>
          <cell r="GK137">
            <v>3200</v>
          </cell>
          <cell r="GL137">
            <v>3200</v>
          </cell>
          <cell r="GM137">
            <v>2700</v>
          </cell>
          <cell r="GN137">
            <v>2700</v>
          </cell>
          <cell r="GO137">
            <v>2700</v>
          </cell>
          <cell r="GP137">
            <v>2700</v>
          </cell>
          <cell r="GQ137">
            <v>2700</v>
          </cell>
          <cell r="GR137">
            <v>2700</v>
          </cell>
          <cell r="GS137">
            <v>2700</v>
          </cell>
          <cell r="GW137">
            <v>5421</v>
          </cell>
          <cell r="GX137" t="e">
            <v>#DIV/0!</v>
          </cell>
          <cell r="GY137" t="e">
            <v>#DIV/0!</v>
          </cell>
          <cell r="GZ137" t="e">
            <v>#DIV/0!</v>
          </cell>
        </row>
        <row r="138">
          <cell r="A138">
            <v>5423</v>
          </cell>
          <cell r="B138">
            <v>11</v>
          </cell>
          <cell r="C138" t="str">
            <v>WILLIAMS @ BARTON</v>
          </cell>
          <cell r="D138">
            <v>174040</v>
          </cell>
          <cell r="E138" t="str">
            <v>R</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cell r="AN138">
            <v>0</v>
          </cell>
          <cell r="AO138">
            <v>0</v>
          </cell>
          <cell r="AP138">
            <v>0</v>
          </cell>
          <cell r="AQ138">
            <v>0</v>
          </cell>
          <cell r="AR138">
            <v>0</v>
          </cell>
          <cell r="AS138">
            <v>0</v>
          </cell>
          <cell r="AT138">
            <v>0</v>
          </cell>
          <cell r="AU138">
            <v>0</v>
          </cell>
          <cell r="AV138">
            <v>0</v>
          </cell>
          <cell r="AW138">
            <v>0</v>
          </cell>
          <cell r="AX138">
            <v>0</v>
          </cell>
          <cell r="AY138">
            <v>0</v>
          </cell>
          <cell r="AZ138">
            <v>0</v>
          </cell>
          <cell r="BA138">
            <v>0</v>
          </cell>
          <cell r="BB138">
            <v>0</v>
          </cell>
          <cell r="BC138">
            <v>0</v>
          </cell>
          <cell r="BD138">
            <v>0</v>
          </cell>
          <cell r="BE138">
            <v>0</v>
          </cell>
          <cell r="BF138">
            <v>0</v>
          </cell>
          <cell r="BG138">
            <v>0</v>
          </cell>
          <cell r="BH138">
            <v>0</v>
          </cell>
          <cell r="BI138">
            <v>0</v>
          </cell>
          <cell r="BJ138">
            <v>0</v>
          </cell>
          <cell r="BK138">
            <v>0</v>
          </cell>
          <cell r="BL138">
            <v>0</v>
          </cell>
          <cell r="BM138">
            <v>0</v>
          </cell>
          <cell r="BN138">
            <v>0</v>
          </cell>
          <cell r="BO138">
            <v>0</v>
          </cell>
          <cell r="BP138">
            <v>0</v>
          </cell>
          <cell r="BQ138">
            <v>0</v>
          </cell>
          <cell r="BR138">
            <v>0</v>
          </cell>
          <cell r="BS138">
            <v>0</v>
          </cell>
          <cell r="BT138">
            <v>0</v>
          </cell>
          <cell r="BU138">
            <v>0</v>
          </cell>
          <cell r="BV138">
            <v>0</v>
          </cell>
          <cell r="BW138">
            <v>0</v>
          </cell>
          <cell r="BX138">
            <v>0</v>
          </cell>
          <cell r="BY138">
            <v>0</v>
          </cell>
          <cell r="BZ138">
            <v>0</v>
          </cell>
          <cell r="CA138">
            <v>0</v>
          </cell>
          <cell r="CB138">
            <v>0</v>
          </cell>
          <cell r="CC138">
            <v>0</v>
          </cell>
          <cell r="CD138">
            <v>0</v>
          </cell>
          <cell r="CE138">
            <v>0</v>
          </cell>
          <cell r="CF138">
            <v>0</v>
          </cell>
          <cell r="CG138">
            <v>0</v>
          </cell>
          <cell r="CH138">
            <v>0</v>
          </cell>
          <cell r="CI138">
            <v>0</v>
          </cell>
          <cell r="CJ138">
            <v>0</v>
          </cell>
          <cell r="CK138">
            <v>0</v>
          </cell>
          <cell r="CL138">
            <v>0</v>
          </cell>
          <cell r="CM138">
            <v>0</v>
          </cell>
          <cell r="CN138">
            <v>0</v>
          </cell>
          <cell r="CO138">
            <v>0</v>
          </cell>
          <cell r="CP138">
            <v>0</v>
          </cell>
          <cell r="CQ138">
            <v>0</v>
          </cell>
          <cell r="CR138">
            <v>0</v>
          </cell>
          <cell r="CS138">
            <v>0</v>
          </cell>
          <cell r="CT138">
            <v>0</v>
          </cell>
          <cell r="CU138">
            <v>0</v>
          </cell>
          <cell r="CV138">
            <v>0</v>
          </cell>
          <cell r="CW138">
            <v>0</v>
          </cell>
          <cell r="CX138">
            <v>0</v>
          </cell>
          <cell r="CY138">
            <v>0</v>
          </cell>
          <cell r="CZ138">
            <v>0</v>
          </cell>
          <cell r="DA138">
            <v>0</v>
          </cell>
          <cell r="DB138">
            <v>0</v>
          </cell>
          <cell r="DC138">
            <v>0</v>
          </cell>
          <cell r="DD138">
            <v>0</v>
          </cell>
          <cell r="DE138">
            <v>0</v>
          </cell>
          <cell r="DF138">
            <v>0</v>
          </cell>
          <cell r="DG138">
            <v>0</v>
          </cell>
          <cell r="DH138">
            <v>0</v>
          </cell>
          <cell r="DI138">
            <v>0</v>
          </cell>
          <cell r="DJ138">
            <v>0</v>
          </cell>
          <cell r="DK138">
            <v>0</v>
          </cell>
          <cell r="DL138">
            <v>0</v>
          </cell>
          <cell r="DM138">
            <v>0</v>
          </cell>
          <cell r="DN138">
            <v>0</v>
          </cell>
          <cell r="DO138">
            <v>0</v>
          </cell>
          <cell r="DP138">
            <v>0</v>
          </cell>
          <cell r="DQ138">
            <v>0</v>
          </cell>
          <cell r="DR138">
            <v>0</v>
          </cell>
          <cell r="DS138">
            <v>0</v>
          </cell>
          <cell r="DT138">
            <v>0</v>
          </cell>
          <cell r="DU138">
            <v>0</v>
          </cell>
          <cell r="DV138">
            <v>0</v>
          </cell>
          <cell r="DW138">
            <v>0</v>
          </cell>
          <cell r="DX138">
            <v>0</v>
          </cell>
          <cell r="DY138">
            <v>0</v>
          </cell>
          <cell r="DZ138">
            <v>0</v>
          </cell>
          <cell r="EA138">
            <v>0</v>
          </cell>
          <cell r="EB138">
            <v>0</v>
          </cell>
          <cell r="EC138">
            <v>0</v>
          </cell>
          <cell r="ED138">
            <v>0</v>
          </cell>
          <cell r="EE138">
            <v>0</v>
          </cell>
          <cell r="EF138">
            <v>0</v>
          </cell>
          <cell r="EG138">
            <v>0</v>
          </cell>
          <cell r="EH138">
            <v>0</v>
          </cell>
          <cell r="EI138">
            <v>0</v>
          </cell>
          <cell r="EJ138">
            <v>0</v>
          </cell>
          <cell r="EK138">
            <v>0</v>
          </cell>
          <cell r="EL138">
            <v>0</v>
          </cell>
          <cell r="EM138">
            <v>0</v>
          </cell>
          <cell r="EN138">
            <v>0</v>
          </cell>
          <cell r="EO138">
            <v>0</v>
          </cell>
          <cell r="EP138">
            <v>0</v>
          </cell>
          <cell r="EQ138">
            <v>0</v>
          </cell>
          <cell r="ER138">
            <v>0</v>
          </cell>
          <cell r="ES138">
            <v>0</v>
          </cell>
          <cell r="ET138">
            <v>0</v>
          </cell>
          <cell r="EU138">
            <v>0</v>
          </cell>
          <cell r="EV138">
            <v>0</v>
          </cell>
          <cell r="EW138">
            <v>0</v>
          </cell>
          <cell r="EX138">
            <v>0</v>
          </cell>
          <cell r="EY138">
            <v>0</v>
          </cell>
          <cell r="EZ138">
            <v>0</v>
          </cell>
          <cell r="FA138">
            <v>0</v>
          </cell>
          <cell r="FB138">
            <v>0</v>
          </cell>
          <cell r="FC138">
            <v>0</v>
          </cell>
          <cell r="FD138">
            <v>0</v>
          </cell>
          <cell r="FE138">
            <v>0</v>
          </cell>
          <cell r="FF138">
            <v>0</v>
          </cell>
          <cell r="FG138">
            <v>0</v>
          </cell>
          <cell r="FH138">
            <v>0</v>
          </cell>
          <cell r="FI138">
            <v>0</v>
          </cell>
          <cell r="FJ138">
            <v>0</v>
          </cell>
          <cell r="FK138">
            <v>0</v>
          </cell>
          <cell r="FL138">
            <v>0</v>
          </cell>
          <cell r="FM138">
            <v>0</v>
          </cell>
          <cell r="FN138">
            <v>0</v>
          </cell>
          <cell r="FO138">
            <v>0</v>
          </cell>
          <cell r="FP138">
            <v>0</v>
          </cell>
          <cell r="FQ138">
            <v>0</v>
          </cell>
          <cell r="FR138">
            <v>0</v>
          </cell>
          <cell r="FS138">
            <v>0</v>
          </cell>
          <cell r="FT138">
            <v>0</v>
          </cell>
          <cell r="FU138">
            <v>0</v>
          </cell>
          <cell r="FV138">
            <v>0</v>
          </cell>
          <cell r="FW138">
            <v>0</v>
          </cell>
          <cell r="FX138">
            <v>0</v>
          </cell>
          <cell r="FY138">
            <v>0</v>
          </cell>
          <cell r="FZ138">
            <v>0</v>
          </cell>
          <cell r="GA138">
            <v>0</v>
          </cell>
          <cell r="GB138">
            <v>0</v>
          </cell>
          <cell r="GC138">
            <v>0</v>
          </cell>
          <cell r="GD138">
            <v>0</v>
          </cell>
          <cell r="GE138">
            <v>0</v>
          </cell>
          <cell r="GF138">
            <v>0</v>
          </cell>
          <cell r="GG138">
            <v>0</v>
          </cell>
          <cell r="GH138">
            <v>0</v>
          </cell>
          <cell r="GI138">
            <v>0</v>
          </cell>
          <cell r="GJ138">
            <v>0</v>
          </cell>
          <cell r="GK138">
            <v>0</v>
          </cell>
          <cell r="GL138">
            <v>0</v>
          </cell>
          <cell r="GM138">
            <v>0</v>
          </cell>
          <cell r="GN138">
            <v>0</v>
          </cell>
          <cell r="GO138">
            <v>0</v>
          </cell>
          <cell r="GP138">
            <v>0</v>
          </cell>
          <cell r="GQ138">
            <v>0</v>
          </cell>
          <cell r="GR138">
            <v>0</v>
          </cell>
          <cell r="GS138">
            <v>0</v>
          </cell>
          <cell r="GW138">
            <v>5423</v>
          </cell>
          <cell r="GX138" t="e">
            <v>#DIV/0!</v>
          </cell>
          <cell r="GY138" t="e">
            <v>#DIV/0!</v>
          </cell>
          <cell r="GZ138" t="e">
            <v>#DIV/0!</v>
          </cell>
        </row>
        <row r="139">
          <cell r="A139">
            <v>5433</v>
          </cell>
          <cell r="B139">
            <v>23</v>
          </cell>
          <cell r="C139" t="str">
            <v>STINGRAY</v>
          </cell>
          <cell r="D139">
            <v>1152000</v>
          </cell>
          <cell r="E139" t="str">
            <v>R</v>
          </cell>
          <cell r="F139">
            <v>401544</v>
          </cell>
          <cell r="G139">
            <v>417725</v>
          </cell>
          <cell r="H139">
            <v>398261</v>
          </cell>
          <cell r="I139">
            <v>376467</v>
          </cell>
          <cell r="J139">
            <v>376467</v>
          </cell>
          <cell r="K139">
            <v>376467</v>
          </cell>
          <cell r="L139">
            <v>373073</v>
          </cell>
          <cell r="M139">
            <v>360804</v>
          </cell>
          <cell r="N139">
            <v>366331</v>
          </cell>
          <cell r="O139">
            <v>354003</v>
          </cell>
          <cell r="P139">
            <v>354853</v>
          </cell>
          <cell r="Q139">
            <v>354958</v>
          </cell>
          <cell r="R139">
            <v>354957</v>
          </cell>
          <cell r="S139">
            <v>362509</v>
          </cell>
          <cell r="T139">
            <v>297858</v>
          </cell>
          <cell r="U139">
            <v>319674</v>
          </cell>
          <cell r="V139">
            <v>343808</v>
          </cell>
          <cell r="W139">
            <v>343808</v>
          </cell>
          <cell r="X139">
            <v>343808</v>
          </cell>
          <cell r="Y139">
            <v>343808</v>
          </cell>
          <cell r="Z139">
            <v>313936</v>
          </cell>
          <cell r="AA139">
            <v>343801</v>
          </cell>
          <cell r="AB139">
            <v>338192</v>
          </cell>
          <cell r="AC139">
            <v>329141</v>
          </cell>
          <cell r="AD139">
            <v>299177</v>
          </cell>
          <cell r="AE139">
            <v>299177</v>
          </cell>
          <cell r="AF139">
            <v>299177</v>
          </cell>
          <cell r="AG139">
            <v>306865</v>
          </cell>
          <cell r="AH139">
            <v>300311</v>
          </cell>
          <cell r="AI139">
            <v>326718</v>
          </cell>
          <cell r="AJ139">
            <v>379589</v>
          </cell>
          <cell r="AK139">
            <v>340728</v>
          </cell>
          <cell r="AL139">
            <v>340728</v>
          </cell>
          <cell r="AM139">
            <v>340728</v>
          </cell>
          <cell r="AN139">
            <v>328035</v>
          </cell>
          <cell r="AO139">
            <v>365886</v>
          </cell>
          <cell r="AP139">
            <v>327365</v>
          </cell>
          <cell r="AQ139">
            <v>356693</v>
          </cell>
          <cell r="AR139">
            <v>359851</v>
          </cell>
          <cell r="AS139">
            <v>359851</v>
          </cell>
          <cell r="AT139">
            <v>360074</v>
          </cell>
          <cell r="AU139">
            <v>333128</v>
          </cell>
          <cell r="AV139">
            <v>365177</v>
          </cell>
          <cell r="AW139">
            <v>388156</v>
          </cell>
          <cell r="AX139">
            <v>388209</v>
          </cell>
          <cell r="AY139">
            <v>344189</v>
          </cell>
          <cell r="AZ139">
            <v>344189</v>
          </cell>
          <cell r="BA139">
            <v>344190</v>
          </cell>
          <cell r="BB139">
            <v>315099</v>
          </cell>
          <cell r="BC139">
            <v>312076</v>
          </cell>
          <cell r="BD139">
            <v>298739</v>
          </cell>
          <cell r="BE139">
            <v>346571</v>
          </cell>
          <cell r="BF139">
            <v>343059</v>
          </cell>
          <cell r="BG139">
            <v>343059</v>
          </cell>
          <cell r="BH139">
            <v>343776</v>
          </cell>
          <cell r="BI139">
            <v>336903</v>
          </cell>
          <cell r="BJ139">
            <v>243649</v>
          </cell>
          <cell r="BK139">
            <v>332081</v>
          </cell>
          <cell r="BL139">
            <v>359022</v>
          </cell>
          <cell r="BM139">
            <v>348370</v>
          </cell>
          <cell r="BN139">
            <v>348370</v>
          </cell>
          <cell r="BO139">
            <v>348370</v>
          </cell>
          <cell r="BP139">
            <v>347757</v>
          </cell>
          <cell r="BQ139">
            <v>390799</v>
          </cell>
          <cell r="BR139">
            <v>326242</v>
          </cell>
          <cell r="BS139">
            <v>345722</v>
          </cell>
          <cell r="BT139">
            <v>317005</v>
          </cell>
          <cell r="BU139">
            <v>307005</v>
          </cell>
          <cell r="BV139">
            <v>317005</v>
          </cell>
          <cell r="BW139">
            <v>275564</v>
          </cell>
          <cell r="BX139">
            <v>271337</v>
          </cell>
          <cell r="BY139">
            <v>257694</v>
          </cell>
          <cell r="BZ139">
            <v>301211</v>
          </cell>
          <cell r="CA139">
            <v>339227</v>
          </cell>
          <cell r="CB139">
            <v>336227</v>
          </cell>
          <cell r="CC139">
            <v>328330</v>
          </cell>
          <cell r="CD139">
            <v>390402</v>
          </cell>
          <cell r="CE139">
            <v>374435</v>
          </cell>
          <cell r="CF139">
            <v>368968</v>
          </cell>
          <cell r="CG139">
            <v>320069</v>
          </cell>
          <cell r="CH139">
            <v>352331</v>
          </cell>
          <cell r="CI139">
            <v>352331</v>
          </cell>
          <cell r="CJ139">
            <v>352331</v>
          </cell>
          <cell r="CK139">
            <v>323546</v>
          </cell>
          <cell r="CL139">
            <v>331850</v>
          </cell>
          <cell r="CM139">
            <v>320176</v>
          </cell>
          <cell r="CN139">
            <v>303323</v>
          </cell>
          <cell r="CO139">
            <v>284493</v>
          </cell>
          <cell r="CP139">
            <v>284493</v>
          </cell>
          <cell r="CQ139">
            <v>226977</v>
          </cell>
          <cell r="CR139">
            <v>274793</v>
          </cell>
          <cell r="CS139">
            <v>325089</v>
          </cell>
          <cell r="CT139">
            <v>311678</v>
          </cell>
          <cell r="CU139">
            <v>299958</v>
          </cell>
          <cell r="CV139">
            <v>404180</v>
          </cell>
          <cell r="CW139">
            <v>404253</v>
          </cell>
          <cell r="CX139">
            <v>404256</v>
          </cell>
          <cell r="CY139">
            <v>368343</v>
          </cell>
          <cell r="CZ139">
            <v>326868</v>
          </cell>
          <cell r="DA139">
            <v>322070</v>
          </cell>
          <cell r="DB139">
            <v>310791</v>
          </cell>
          <cell r="DC139">
            <v>376228</v>
          </cell>
          <cell r="DD139">
            <v>376228</v>
          </cell>
          <cell r="DE139">
            <v>376228</v>
          </cell>
          <cell r="DF139">
            <v>335288</v>
          </cell>
          <cell r="DG139">
            <v>348156</v>
          </cell>
          <cell r="DH139">
            <v>326022</v>
          </cell>
          <cell r="DI139">
            <v>293128</v>
          </cell>
          <cell r="DJ139">
            <v>335980</v>
          </cell>
          <cell r="DK139">
            <v>335980</v>
          </cell>
          <cell r="DL139">
            <v>330031</v>
          </cell>
          <cell r="DM139">
            <v>257314</v>
          </cell>
          <cell r="DN139">
            <v>259923</v>
          </cell>
          <cell r="DO139">
            <v>345896</v>
          </cell>
          <cell r="DP139">
            <v>294441</v>
          </cell>
          <cell r="DQ139">
            <v>294317</v>
          </cell>
          <cell r="DR139">
            <v>294441</v>
          </cell>
          <cell r="DS139">
            <v>302691</v>
          </cell>
          <cell r="DT139">
            <v>322733</v>
          </cell>
          <cell r="DU139">
            <v>325790</v>
          </cell>
          <cell r="DV139">
            <v>319593</v>
          </cell>
          <cell r="DW139">
            <v>354452</v>
          </cell>
          <cell r="DX139">
            <v>291803</v>
          </cell>
          <cell r="DY139">
            <v>298759</v>
          </cell>
          <cell r="DZ139">
            <v>298771</v>
          </cell>
          <cell r="EA139">
            <v>337485</v>
          </cell>
          <cell r="EB139">
            <v>332542</v>
          </cell>
          <cell r="EC139">
            <v>326539</v>
          </cell>
          <cell r="ED139">
            <v>309916</v>
          </cell>
          <cell r="EE139">
            <v>328003</v>
          </cell>
          <cell r="EF139">
            <v>328003</v>
          </cell>
          <cell r="EG139">
            <v>348893</v>
          </cell>
          <cell r="EH139">
            <v>321136</v>
          </cell>
          <cell r="EI139">
            <v>295787</v>
          </cell>
          <cell r="EJ139">
            <v>157864</v>
          </cell>
          <cell r="EK139">
            <v>171724</v>
          </cell>
          <cell r="EL139">
            <v>131217</v>
          </cell>
          <cell r="EM139">
            <v>151400</v>
          </cell>
          <cell r="EN139">
            <v>151400</v>
          </cell>
          <cell r="EO139">
            <v>123682</v>
          </cell>
          <cell r="EP139">
            <v>163757</v>
          </cell>
          <cell r="EQ139">
            <v>173185</v>
          </cell>
          <cell r="ER139">
            <v>248689</v>
          </cell>
          <cell r="ES139">
            <v>213059</v>
          </cell>
          <cell r="ET139">
            <v>211376</v>
          </cell>
          <cell r="EU139">
            <v>214375</v>
          </cell>
          <cell r="EV139">
            <v>257716</v>
          </cell>
          <cell r="EW139">
            <v>216001</v>
          </cell>
          <cell r="EX139">
            <v>180158</v>
          </cell>
          <cell r="EY139">
            <v>179137</v>
          </cell>
          <cell r="EZ139">
            <v>186972</v>
          </cell>
          <cell r="FA139">
            <v>186972</v>
          </cell>
          <cell r="FB139">
            <v>176825</v>
          </cell>
          <cell r="FC139">
            <v>190099</v>
          </cell>
          <cell r="FD139">
            <v>208887</v>
          </cell>
          <cell r="FE139">
            <v>200843</v>
          </cell>
          <cell r="FF139">
            <v>150865</v>
          </cell>
          <cell r="FG139">
            <v>156726</v>
          </cell>
          <cell r="FH139">
            <v>154256</v>
          </cell>
          <cell r="FI139">
            <v>154478</v>
          </cell>
          <cell r="FJ139">
            <v>186342</v>
          </cell>
          <cell r="FK139">
            <v>149537</v>
          </cell>
          <cell r="FL139">
            <v>125952</v>
          </cell>
          <cell r="FM139">
            <v>139314</v>
          </cell>
          <cell r="FN139">
            <v>132490</v>
          </cell>
          <cell r="FO139">
            <v>239061</v>
          </cell>
          <cell r="FP139">
            <v>241719</v>
          </cell>
          <cell r="FQ139">
            <v>246886</v>
          </cell>
          <cell r="FR139">
            <v>260073</v>
          </cell>
          <cell r="FS139">
            <v>250875</v>
          </cell>
          <cell r="FT139">
            <v>248804</v>
          </cell>
          <cell r="FU139">
            <v>248804</v>
          </cell>
          <cell r="FV139">
            <v>248804</v>
          </cell>
          <cell r="FW139">
            <v>209257</v>
          </cell>
          <cell r="FX139">
            <v>209257</v>
          </cell>
          <cell r="FY139">
            <v>237710</v>
          </cell>
          <cell r="FZ139">
            <v>215698</v>
          </cell>
          <cell r="GA139">
            <v>255571</v>
          </cell>
          <cell r="GB139">
            <v>353511</v>
          </cell>
          <cell r="GC139">
            <v>353511</v>
          </cell>
          <cell r="GD139">
            <v>363511</v>
          </cell>
          <cell r="GE139">
            <v>336608</v>
          </cell>
          <cell r="GF139">
            <v>347082</v>
          </cell>
          <cell r="GG139">
            <v>292456</v>
          </cell>
          <cell r="GH139">
            <v>329457</v>
          </cell>
          <cell r="GI139">
            <v>335356</v>
          </cell>
          <cell r="GJ139">
            <v>335356</v>
          </cell>
          <cell r="GK139">
            <v>335356</v>
          </cell>
          <cell r="GL139">
            <v>309864</v>
          </cell>
          <cell r="GM139">
            <v>319525</v>
          </cell>
          <cell r="GN139">
            <v>332049</v>
          </cell>
          <cell r="GO139">
            <v>325542</v>
          </cell>
          <cell r="GP139">
            <v>278622</v>
          </cell>
          <cell r="GQ139">
            <v>273622</v>
          </cell>
          <cell r="GR139">
            <v>278622</v>
          </cell>
          <cell r="GS139">
            <v>257295</v>
          </cell>
          <cell r="GW139">
            <v>5433</v>
          </cell>
          <cell r="GX139" t="e">
            <v>#DIV/0!</v>
          </cell>
          <cell r="GY139" t="e">
            <v>#DIV/0!</v>
          </cell>
          <cell r="GZ139" t="e">
            <v>#DIV/0!</v>
          </cell>
        </row>
        <row r="140">
          <cell r="A140">
            <v>5449</v>
          </cell>
          <cell r="B140">
            <v>23</v>
          </cell>
          <cell r="C140" t="str">
            <v>CAMERON MEADOWS</v>
          </cell>
          <cell r="D140">
            <v>214436</v>
          </cell>
          <cell r="E140" t="str">
            <v>R</v>
          </cell>
          <cell r="F140">
            <v>88971</v>
          </cell>
          <cell r="G140">
            <v>147705</v>
          </cell>
          <cell r="H140">
            <v>134973</v>
          </cell>
          <cell r="I140">
            <v>110542</v>
          </cell>
          <cell r="J140">
            <v>110542</v>
          </cell>
          <cell r="K140">
            <v>110542</v>
          </cell>
          <cell r="L140">
            <v>99643</v>
          </cell>
          <cell r="M140">
            <v>86064</v>
          </cell>
          <cell r="N140">
            <v>97903</v>
          </cell>
          <cell r="O140">
            <v>92543</v>
          </cell>
          <cell r="P140">
            <v>84822</v>
          </cell>
          <cell r="Q140">
            <v>84822</v>
          </cell>
          <cell r="R140">
            <v>84822</v>
          </cell>
          <cell r="S140">
            <v>94044</v>
          </cell>
          <cell r="T140">
            <v>82117</v>
          </cell>
          <cell r="U140">
            <v>73923</v>
          </cell>
          <cell r="V140">
            <v>61702</v>
          </cell>
          <cell r="W140">
            <v>61702</v>
          </cell>
          <cell r="X140">
            <v>61702</v>
          </cell>
          <cell r="Y140">
            <v>61702</v>
          </cell>
          <cell r="Z140">
            <v>63020</v>
          </cell>
          <cell r="AA140">
            <v>75144</v>
          </cell>
          <cell r="AB140">
            <v>57283</v>
          </cell>
          <cell r="AC140">
            <v>61398</v>
          </cell>
          <cell r="AD140">
            <v>44240</v>
          </cell>
          <cell r="AE140">
            <v>44240</v>
          </cell>
          <cell r="AF140">
            <v>44240</v>
          </cell>
          <cell r="AG140">
            <v>44159</v>
          </cell>
          <cell r="AH140">
            <v>70657</v>
          </cell>
          <cell r="AI140">
            <v>72064</v>
          </cell>
          <cell r="AJ140">
            <v>84745</v>
          </cell>
          <cell r="AK140">
            <v>62030</v>
          </cell>
          <cell r="AL140">
            <v>62030</v>
          </cell>
          <cell r="AM140">
            <v>62030</v>
          </cell>
          <cell r="AN140">
            <v>91920</v>
          </cell>
          <cell r="AO140">
            <v>93372</v>
          </cell>
          <cell r="AP140">
            <v>85653</v>
          </cell>
          <cell r="AQ140">
            <v>82635</v>
          </cell>
          <cell r="AR140">
            <v>89508</v>
          </cell>
          <cell r="AS140">
            <v>89508</v>
          </cell>
          <cell r="AT140">
            <v>89508</v>
          </cell>
          <cell r="AU140">
            <v>75962</v>
          </cell>
          <cell r="AV140">
            <v>70771</v>
          </cell>
          <cell r="AW140">
            <v>43438</v>
          </cell>
          <cell r="AX140">
            <v>43720</v>
          </cell>
          <cell r="AY140">
            <v>38889</v>
          </cell>
          <cell r="AZ140">
            <v>38889</v>
          </cell>
          <cell r="BA140">
            <v>41982</v>
          </cell>
          <cell r="BB140">
            <v>39521</v>
          </cell>
          <cell r="BC140">
            <v>39521</v>
          </cell>
          <cell r="BD140">
            <v>39521</v>
          </cell>
          <cell r="BE140">
            <v>44521</v>
          </cell>
          <cell r="BF140">
            <v>44522</v>
          </cell>
          <cell r="BG140">
            <v>44522</v>
          </cell>
          <cell r="BH140">
            <v>44522</v>
          </cell>
          <cell r="BI140">
            <v>44521</v>
          </cell>
          <cell r="BJ140">
            <v>46215</v>
          </cell>
          <cell r="BK140">
            <v>35851</v>
          </cell>
          <cell r="BL140">
            <v>41049</v>
          </cell>
          <cell r="BM140">
            <v>45698</v>
          </cell>
          <cell r="BN140">
            <v>45698</v>
          </cell>
          <cell r="BO140">
            <v>45698</v>
          </cell>
          <cell r="BP140">
            <v>45698</v>
          </cell>
          <cell r="BQ140">
            <v>43298</v>
          </cell>
          <cell r="BR140">
            <v>29371</v>
          </cell>
          <cell r="BS140">
            <v>29639</v>
          </cell>
          <cell r="BT140">
            <v>44638</v>
          </cell>
          <cell r="BU140">
            <v>49638</v>
          </cell>
          <cell r="BV140">
            <v>49638</v>
          </cell>
          <cell r="BW140">
            <v>46115</v>
          </cell>
          <cell r="BX140">
            <v>55910</v>
          </cell>
          <cell r="BY140">
            <v>31001</v>
          </cell>
          <cell r="BZ140">
            <v>35725</v>
          </cell>
          <cell r="CA140">
            <v>57253</v>
          </cell>
          <cell r="CB140">
            <v>57631</v>
          </cell>
          <cell r="CC140">
            <v>58881</v>
          </cell>
          <cell r="CD140">
            <v>51107</v>
          </cell>
          <cell r="CE140">
            <v>51107</v>
          </cell>
          <cell r="CF140">
            <v>84124</v>
          </cell>
          <cell r="CG140">
            <v>86017</v>
          </cell>
          <cell r="CH140">
            <v>90427</v>
          </cell>
          <cell r="CI140">
            <v>90427</v>
          </cell>
          <cell r="CJ140">
            <v>95427</v>
          </cell>
          <cell r="CK140">
            <v>85380</v>
          </cell>
          <cell r="CL140">
            <v>87765</v>
          </cell>
          <cell r="CM140">
            <v>78409</v>
          </cell>
          <cell r="CN140">
            <v>102178</v>
          </cell>
          <cell r="CO140">
            <v>95731</v>
          </cell>
          <cell r="CP140">
            <v>95731</v>
          </cell>
          <cell r="CQ140">
            <v>137747</v>
          </cell>
          <cell r="CR140">
            <v>100000</v>
          </cell>
          <cell r="CS140">
            <v>111946</v>
          </cell>
          <cell r="CT140">
            <v>115243</v>
          </cell>
          <cell r="CU140">
            <v>112739</v>
          </cell>
          <cell r="CV140">
            <v>94014</v>
          </cell>
          <cell r="CW140">
            <v>94014</v>
          </cell>
          <cell r="CX140">
            <v>94014</v>
          </cell>
          <cell r="CY140">
            <v>83912</v>
          </cell>
          <cell r="CZ140">
            <v>95089</v>
          </cell>
          <cell r="DA140">
            <v>86367</v>
          </cell>
          <cell r="DB140">
            <v>81901</v>
          </cell>
          <cell r="DC140">
            <v>81625</v>
          </cell>
          <cell r="DD140">
            <v>81625</v>
          </cell>
          <cell r="DE140">
            <v>81625</v>
          </cell>
          <cell r="DF140">
            <v>93814</v>
          </cell>
          <cell r="DG140">
            <v>101525</v>
          </cell>
          <cell r="DH140">
            <v>73891</v>
          </cell>
          <cell r="DI140">
            <v>48891</v>
          </cell>
          <cell r="DJ140">
            <v>51907</v>
          </cell>
          <cell r="DK140">
            <v>51845</v>
          </cell>
          <cell r="DL140">
            <v>51845</v>
          </cell>
          <cell r="DM140">
            <v>45985</v>
          </cell>
          <cell r="DN140">
            <v>41285</v>
          </cell>
          <cell r="DO140">
            <v>55145</v>
          </cell>
          <cell r="DP140">
            <v>46317</v>
          </cell>
          <cell r="DQ140">
            <v>46317</v>
          </cell>
          <cell r="DR140">
            <v>46379</v>
          </cell>
          <cell r="DS140">
            <v>46544</v>
          </cell>
          <cell r="DT140">
            <v>71349</v>
          </cell>
          <cell r="DU140">
            <v>71349</v>
          </cell>
          <cell r="DV140">
            <v>71971</v>
          </cell>
          <cell r="DW140">
            <v>82243</v>
          </cell>
          <cell r="DX140">
            <v>76682</v>
          </cell>
          <cell r="DY140">
            <v>76682</v>
          </cell>
          <cell r="DZ140">
            <v>76682</v>
          </cell>
          <cell r="EA140">
            <v>71607</v>
          </cell>
          <cell r="EB140">
            <v>70550</v>
          </cell>
          <cell r="EC140">
            <v>74559</v>
          </cell>
          <cell r="ED140">
            <v>75507</v>
          </cell>
          <cell r="EE140">
            <v>73531</v>
          </cell>
          <cell r="EF140">
            <v>73531</v>
          </cell>
          <cell r="EG140">
            <v>73531</v>
          </cell>
          <cell r="EH140">
            <v>68531</v>
          </cell>
          <cell r="EI140">
            <v>68531</v>
          </cell>
          <cell r="EJ140">
            <v>48831</v>
          </cell>
          <cell r="EK140">
            <v>45196</v>
          </cell>
          <cell r="EL140">
            <v>76946</v>
          </cell>
          <cell r="EM140">
            <v>76946</v>
          </cell>
          <cell r="EN140">
            <v>76946</v>
          </cell>
          <cell r="EO140">
            <v>72689</v>
          </cell>
          <cell r="EP140">
            <v>72689</v>
          </cell>
          <cell r="EQ140">
            <v>78185</v>
          </cell>
          <cell r="ER140">
            <v>19040</v>
          </cell>
          <cell r="ES140">
            <v>15689</v>
          </cell>
          <cell r="ET140">
            <v>15689</v>
          </cell>
          <cell r="EU140">
            <v>15689</v>
          </cell>
          <cell r="EV140">
            <v>14341</v>
          </cell>
          <cell r="EW140">
            <v>16030</v>
          </cell>
          <cell r="EX140">
            <v>15781</v>
          </cell>
          <cell r="EY140">
            <v>11749</v>
          </cell>
          <cell r="EZ140">
            <v>11749</v>
          </cell>
          <cell r="FA140">
            <v>11749</v>
          </cell>
          <cell r="FB140">
            <v>11749</v>
          </cell>
          <cell r="FC140">
            <v>11769</v>
          </cell>
          <cell r="FD140">
            <v>14585</v>
          </cell>
          <cell r="FE140">
            <v>11176</v>
          </cell>
          <cell r="FF140">
            <v>11324</v>
          </cell>
          <cell r="FG140">
            <v>12414</v>
          </cell>
          <cell r="FH140">
            <v>12414</v>
          </cell>
          <cell r="FI140">
            <v>12414</v>
          </cell>
          <cell r="FJ140">
            <v>12864</v>
          </cell>
          <cell r="FK140">
            <v>12864</v>
          </cell>
          <cell r="FL140">
            <v>13552</v>
          </cell>
          <cell r="FM140">
            <v>13802</v>
          </cell>
          <cell r="FN140">
            <v>13254</v>
          </cell>
          <cell r="FO140">
            <v>6299</v>
          </cell>
          <cell r="FP140">
            <v>6299</v>
          </cell>
          <cell r="FQ140">
            <v>13822</v>
          </cell>
          <cell r="FR140">
            <v>12813</v>
          </cell>
          <cell r="FS140">
            <v>14088</v>
          </cell>
          <cell r="FT140">
            <v>14088</v>
          </cell>
          <cell r="FU140">
            <v>14088</v>
          </cell>
          <cell r="FV140">
            <v>14088</v>
          </cell>
          <cell r="FW140">
            <v>13877</v>
          </cell>
          <cell r="FX140">
            <v>13877</v>
          </cell>
          <cell r="FY140">
            <v>14827</v>
          </cell>
          <cell r="FZ140">
            <v>18433</v>
          </cell>
          <cell r="GA140">
            <v>18468</v>
          </cell>
          <cell r="GB140">
            <v>19728</v>
          </cell>
          <cell r="GC140">
            <v>19728</v>
          </cell>
          <cell r="GD140">
            <v>19728</v>
          </cell>
          <cell r="GE140">
            <v>19728</v>
          </cell>
          <cell r="GF140">
            <v>21044</v>
          </cell>
          <cell r="GG140">
            <v>19817</v>
          </cell>
          <cell r="GH140">
            <v>19525</v>
          </cell>
          <cell r="GI140">
            <v>11485</v>
          </cell>
          <cell r="GJ140">
            <v>11485</v>
          </cell>
          <cell r="GK140">
            <v>11485</v>
          </cell>
          <cell r="GL140">
            <v>11505</v>
          </cell>
          <cell r="GM140">
            <v>11505</v>
          </cell>
          <cell r="GN140">
            <v>12572</v>
          </cell>
          <cell r="GO140">
            <v>15707</v>
          </cell>
          <cell r="GP140">
            <v>15254</v>
          </cell>
          <cell r="GQ140">
            <v>15254</v>
          </cell>
          <cell r="GR140">
            <v>15707</v>
          </cell>
          <cell r="GS140">
            <v>15707</v>
          </cell>
          <cell r="GW140">
            <v>5449</v>
          </cell>
          <cell r="GX140" t="e">
            <v>#DIV/0!</v>
          </cell>
          <cell r="GY140" t="e">
            <v>#DIV/0!</v>
          </cell>
          <cell r="GZ140" t="e">
            <v>#DIV/0!</v>
          </cell>
        </row>
        <row r="141">
          <cell r="A141">
            <v>5550</v>
          </cell>
          <cell r="B141">
            <v>5</v>
          </cell>
          <cell r="C141" t="str">
            <v>CHEVRON @ WASHITA</v>
          </cell>
          <cell r="D141">
            <v>3296</v>
          </cell>
          <cell r="E141" t="str">
            <v>R</v>
          </cell>
          <cell r="F141">
            <v>330</v>
          </cell>
          <cell r="G141">
            <v>330</v>
          </cell>
          <cell r="H141">
            <v>330</v>
          </cell>
          <cell r="I141">
            <v>330</v>
          </cell>
          <cell r="J141">
            <v>330</v>
          </cell>
          <cell r="K141">
            <v>330</v>
          </cell>
          <cell r="L141">
            <v>330</v>
          </cell>
          <cell r="M141">
            <v>330</v>
          </cell>
          <cell r="N141">
            <v>330</v>
          </cell>
          <cell r="O141">
            <v>330</v>
          </cell>
          <cell r="P141">
            <v>330</v>
          </cell>
          <cell r="Q141">
            <v>330</v>
          </cell>
          <cell r="R141">
            <v>330</v>
          </cell>
          <cell r="S141">
            <v>330</v>
          </cell>
          <cell r="T141">
            <v>330</v>
          </cell>
          <cell r="U141">
            <v>330</v>
          </cell>
          <cell r="V141">
            <v>330</v>
          </cell>
          <cell r="W141">
            <v>330</v>
          </cell>
          <cell r="X141">
            <v>330</v>
          </cell>
          <cell r="Y141">
            <v>330</v>
          </cell>
          <cell r="Z141">
            <v>330</v>
          </cell>
          <cell r="AA141">
            <v>330</v>
          </cell>
          <cell r="AB141">
            <v>330</v>
          </cell>
          <cell r="AC141">
            <v>330</v>
          </cell>
          <cell r="AD141">
            <v>330</v>
          </cell>
          <cell r="AE141">
            <v>330</v>
          </cell>
          <cell r="AF141">
            <v>330</v>
          </cell>
          <cell r="AG141">
            <v>330</v>
          </cell>
          <cell r="AH141">
            <v>330</v>
          </cell>
          <cell r="AI141">
            <v>330</v>
          </cell>
          <cell r="AJ141">
            <v>330</v>
          </cell>
          <cell r="AK141">
            <v>330</v>
          </cell>
          <cell r="AL141">
            <v>330</v>
          </cell>
          <cell r="AM141">
            <v>330</v>
          </cell>
          <cell r="AN141">
            <v>330</v>
          </cell>
          <cell r="AO141">
            <v>330</v>
          </cell>
          <cell r="AP141">
            <v>330</v>
          </cell>
          <cell r="AQ141">
            <v>330</v>
          </cell>
          <cell r="AR141">
            <v>330</v>
          </cell>
          <cell r="AS141">
            <v>330</v>
          </cell>
          <cell r="AT141">
            <v>330</v>
          </cell>
          <cell r="AU141">
            <v>330</v>
          </cell>
          <cell r="AV141">
            <v>330</v>
          </cell>
          <cell r="AW141">
            <v>330</v>
          </cell>
          <cell r="AX141">
            <v>330</v>
          </cell>
          <cell r="AY141">
            <v>330</v>
          </cell>
          <cell r="AZ141">
            <v>330</v>
          </cell>
          <cell r="BA141">
            <v>330</v>
          </cell>
          <cell r="BB141">
            <v>330</v>
          </cell>
          <cell r="BC141">
            <v>330</v>
          </cell>
          <cell r="BD141">
            <v>330</v>
          </cell>
          <cell r="BE141">
            <v>330</v>
          </cell>
          <cell r="BF141">
            <v>330</v>
          </cell>
          <cell r="BG141">
            <v>330</v>
          </cell>
          <cell r="BH141">
            <v>330</v>
          </cell>
          <cell r="BI141">
            <v>330</v>
          </cell>
          <cell r="BJ141">
            <v>330</v>
          </cell>
          <cell r="BK141">
            <v>330</v>
          </cell>
          <cell r="BL141">
            <v>330</v>
          </cell>
          <cell r="BM141">
            <v>330</v>
          </cell>
          <cell r="BN141">
            <v>330</v>
          </cell>
          <cell r="BO141">
            <v>330</v>
          </cell>
          <cell r="BP141">
            <v>330</v>
          </cell>
          <cell r="BQ141">
            <v>330</v>
          </cell>
          <cell r="BR141">
            <v>330</v>
          </cell>
          <cell r="BS141">
            <v>330</v>
          </cell>
          <cell r="BT141">
            <v>330</v>
          </cell>
          <cell r="BU141">
            <v>330</v>
          </cell>
          <cell r="BV141">
            <v>330</v>
          </cell>
          <cell r="BW141">
            <v>330</v>
          </cell>
          <cell r="BX141">
            <v>330</v>
          </cell>
          <cell r="BY141">
            <v>330</v>
          </cell>
          <cell r="BZ141">
            <v>330</v>
          </cell>
          <cell r="CA141">
            <v>330</v>
          </cell>
          <cell r="CB141">
            <v>330</v>
          </cell>
          <cell r="CC141">
            <v>310</v>
          </cell>
          <cell r="CD141">
            <v>310</v>
          </cell>
          <cell r="CE141">
            <v>310</v>
          </cell>
          <cell r="CF141">
            <v>310</v>
          </cell>
          <cell r="CG141">
            <v>310</v>
          </cell>
          <cell r="CH141">
            <v>310</v>
          </cell>
          <cell r="CI141">
            <v>310</v>
          </cell>
          <cell r="CJ141">
            <v>310</v>
          </cell>
          <cell r="CK141">
            <v>310</v>
          </cell>
          <cell r="CL141">
            <v>310</v>
          </cell>
          <cell r="CM141">
            <v>310</v>
          </cell>
          <cell r="CN141">
            <v>310</v>
          </cell>
          <cell r="CO141">
            <v>310</v>
          </cell>
          <cell r="CP141">
            <v>310</v>
          </cell>
          <cell r="CQ141">
            <v>310</v>
          </cell>
          <cell r="CR141">
            <v>310</v>
          </cell>
          <cell r="CS141">
            <v>310</v>
          </cell>
          <cell r="CT141">
            <v>310</v>
          </cell>
          <cell r="CU141">
            <v>310</v>
          </cell>
          <cell r="CV141">
            <v>310</v>
          </cell>
          <cell r="CW141">
            <v>310</v>
          </cell>
          <cell r="CX141">
            <v>310</v>
          </cell>
          <cell r="CY141">
            <v>310</v>
          </cell>
          <cell r="CZ141">
            <v>310</v>
          </cell>
          <cell r="DA141">
            <v>310</v>
          </cell>
          <cell r="DB141">
            <v>310</v>
          </cell>
          <cell r="DC141">
            <v>310</v>
          </cell>
          <cell r="DD141">
            <v>310</v>
          </cell>
          <cell r="DE141">
            <v>310</v>
          </cell>
          <cell r="DF141">
            <v>310</v>
          </cell>
          <cell r="DG141">
            <v>310</v>
          </cell>
          <cell r="DH141">
            <v>270</v>
          </cell>
          <cell r="DI141">
            <v>270</v>
          </cell>
          <cell r="DJ141">
            <v>270</v>
          </cell>
          <cell r="DK141">
            <v>270</v>
          </cell>
          <cell r="DL141">
            <v>270</v>
          </cell>
          <cell r="DM141">
            <v>270</v>
          </cell>
          <cell r="DN141">
            <v>270</v>
          </cell>
          <cell r="DO141">
            <v>270</v>
          </cell>
          <cell r="DP141">
            <v>270</v>
          </cell>
          <cell r="DQ141">
            <v>270</v>
          </cell>
          <cell r="DR141">
            <v>270</v>
          </cell>
          <cell r="DS141">
            <v>270</v>
          </cell>
          <cell r="DT141">
            <v>270</v>
          </cell>
          <cell r="DU141">
            <v>270</v>
          </cell>
          <cell r="DV141">
            <v>270</v>
          </cell>
          <cell r="DW141">
            <v>270</v>
          </cell>
          <cell r="DX141">
            <v>270</v>
          </cell>
          <cell r="DY141">
            <v>270</v>
          </cell>
          <cell r="DZ141">
            <v>270</v>
          </cell>
          <cell r="EA141">
            <v>270</v>
          </cell>
          <cell r="EB141">
            <v>270</v>
          </cell>
          <cell r="EC141">
            <v>270</v>
          </cell>
          <cell r="ED141">
            <v>270</v>
          </cell>
          <cell r="EE141">
            <v>270</v>
          </cell>
          <cell r="EF141">
            <v>270</v>
          </cell>
          <cell r="EG141">
            <v>270</v>
          </cell>
          <cell r="EH141">
            <v>270</v>
          </cell>
          <cell r="EI141">
            <v>270</v>
          </cell>
          <cell r="EJ141">
            <v>320</v>
          </cell>
          <cell r="EK141">
            <v>320</v>
          </cell>
          <cell r="EL141">
            <v>320</v>
          </cell>
          <cell r="EM141">
            <v>320</v>
          </cell>
          <cell r="EN141">
            <v>320</v>
          </cell>
          <cell r="EO141">
            <v>320</v>
          </cell>
          <cell r="EP141">
            <v>320</v>
          </cell>
          <cell r="EQ141">
            <v>320</v>
          </cell>
          <cell r="ER141">
            <v>320</v>
          </cell>
          <cell r="ES141">
            <v>320</v>
          </cell>
          <cell r="ET141">
            <v>320</v>
          </cell>
          <cell r="EU141">
            <v>320</v>
          </cell>
          <cell r="EV141">
            <v>320</v>
          </cell>
          <cell r="EW141">
            <v>320</v>
          </cell>
          <cell r="EX141">
            <v>320</v>
          </cell>
          <cell r="EY141">
            <v>320</v>
          </cell>
          <cell r="EZ141">
            <v>320</v>
          </cell>
          <cell r="FA141">
            <v>320</v>
          </cell>
          <cell r="FB141">
            <v>320</v>
          </cell>
          <cell r="FC141">
            <v>320</v>
          </cell>
          <cell r="FD141">
            <v>320</v>
          </cell>
          <cell r="FE141">
            <v>320</v>
          </cell>
          <cell r="FF141">
            <v>320</v>
          </cell>
          <cell r="FG141">
            <v>320</v>
          </cell>
          <cell r="FH141">
            <v>320</v>
          </cell>
          <cell r="FI141">
            <v>320</v>
          </cell>
          <cell r="FJ141">
            <v>320</v>
          </cell>
          <cell r="FK141">
            <v>320</v>
          </cell>
          <cell r="FL141">
            <v>320</v>
          </cell>
          <cell r="FM141">
            <v>320</v>
          </cell>
          <cell r="FN141">
            <v>320</v>
          </cell>
          <cell r="FO141">
            <v>325</v>
          </cell>
          <cell r="FP141">
            <v>325</v>
          </cell>
          <cell r="FQ141">
            <v>325</v>
          </cell>
          <cell r="FR141">
            <v>325</v>
          </cell>
          <cell r="FS141">
            <v>325</v>
          </cell>
          <cell r="FT141">
            <v>325</v>
          </cell>
          <cell r="FU141">
            <v>325</v>
          </cell>
          <cell r="FV141">
            <v>325</v>
          </cell>
          <cell r="FW141">
            <v>325</v>
          </cell>
          <cell r="FX141">
            <v>325</v>
          </cell>
          <cell r="FY141">
            <v>325</v>
          </cell>
          <cell r="FZ141">
            <v>325</v>
          </cell>
          <cell r="GA141">
            <v>325</v>
          </cell>
          <cell r="GB141">
            <v>325</v>
          </cell>
          <cell r="GC141">
            <v>325</v>
          </cell>
          <cell r="GD141">
            <v>325</v>
          </cell>
          <cell r="GE141">
            <v>8</v>
          </cell>
          <cell r="GF141">
            <v>8</v>
          </cell>
          <cell r="GG141">
            <v>325</v>
          </cell>
          <cell r="GH141">
            <v>325</v>
          </cell>
          <cell r="GI141">
            <v>325</v>
          </cell>
          <cell r="GJ141">
            <v>325</v>
          </cell>
          <cell r="GK141">
            <v>325</v>
          </cell>
          <cell r="GL141">
            <v>325</v>
          </cell>
          <cell r="GM141">
            <v>325</v>
          </cell>
          <cell r="GN141">
            <v>325</v>
          </cell>
          <cell r="GO141">
            <v>325</v>
          </cell>
          <cell r="GP141">
            <v>325</v>
          </cell>
          <cell r="GQ141">
            <v>325</v>
          </cell>
          <cell r="GR141">
            <v>325</v>
          </cell>
          <cell r="GS141">
            <v>325</v>
          </cell>
          <cell r="GW141">
            <v>5550</v>
          </cell>
          <cell r="GX141" t="e">
            <v>#DIV/0!</v>
          </cell>
          <cell r="GY141" t="e">
            <v>#DIV/0!</v>
          </cell>
          <cell r="GZ141" t="e">
            <v>#DIV/0!</v>
          </cell>
        </row>
        <row r="142">
          <cell r="A142">
            <v>5553</v>
          </cell>
          <cell r="B142">
            <v>1</v>
          </cell>
          <cell r="C142" t="str">
            <v>LONESTAR @ MARSHALL</v>
          </cell>
          <cell r="D142">
            <v>67980</v>
          </cell>
          <cell r="E142" t="str">
            <v>D</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0</v>
          </cell>
          <cell r="AS142">
            <v>0</v>
          </cell>
          <cell r="AT142">
            <v>0</v>
          </cell>
          <cell r="AU142">
            <v>0</v>
          </cell>
          <cell r="AV142">
            <v>0</v>
          </cell>
          <cell r="AW142">
            <v>0</v>
          </cell>
          <cell r="AX142">
            <v>0</v>
          </cell>
          <cell r="AY142">
            <v>0</v>
          </cell>
          <cell r="AZ142">
            <v>0</v>
          </cell>
          <cell r="BA142">
            <v>0</v>
          </cell>
          <cell r="BB142">
            <v>0</v>
          </cell>
          <cell r="BC142">
            <v>0</v>
          </cell>
          <cell r="BD142">
            <v>0</v>
          </cell>
          <cell r="BE142">
            <v>0</v>
          </cell>
          <cell r="BF142">
            <v>0</v>
          </cell>
          <cell r="BG142">
            <v>0</v>
          </cell>
          <cell r="BH142">
            <v>0</v>
          </cell>
          <cell r="BI142">
            <v>0</v>
          </cell>
          <cell r="BJ142">
            <v>0</v>
          </cell>
          <cell r="BK142">
            <v>0</v>
          </cell>
          <cell r="BL142">
            <v>0</v>
          </cell>
          <cell r="BM142">
            <v>0</v>
          </cell>
          <cell r="BN142">
            <v>0</v>
          </cell>
          <cell r="BO142">
            <v>0</v>
          </cell>
          <cell r="BP142">
            <v>0</v>
          </cell>
          <cell r="BQ142">
            <v>0</v>
          </cell>
          <cell r="BR142">
            <v>0</v>
          </cell>
          <cell r="BS142">
            <v>0</v>
          </cell>
          <cell r="BT142">
            <v>0</v>
          </cell>
          <cell r="BU142">
            <v>0</v>
          </cell>
          <cell r="BV142">
            <v>0</v>
          </cell>
          <cell r="BW142">
            <v>0</v>
          </cell>
          <cell r="BX142">
            <v>0</v>
          </cell>
          <cell r="BY142">
            <v>0</v>
          </cell>
          <cell r="BZ142">
            <v>0</v>
          </cell>
          <cell r="CA142">
            <v>0</v>
          </cell>
          <cell r="CB142">
            <v>0</v>
          </cell>
          <cell r="CC142">
            <v>0</v>
          </cell>
          <cell r="CD142">
            <v>0</v>
          </cell>
          <cell r="CE142">
            <v>0</v>
          </cell>
          <cell r="CF142">
            <v>0</v>
          </cell>
          <cell r="CG142">
            <v>0</v>
          </cell>
          <cell r="CH142">
            <v>0</v>
          </cell>
          <cell r="CI142">
            <v>0</v>
          </cell>
          <cell r="CJ142">
            <v>0</v>
          </cell>
          <cell r="CK142">
            <v>0</v>
          </cell>
          <cell r="CL142">
            <v>0</v>
          </cell>
          <cell r="CM142">
            <v>0</v>
          </cell>
          <cell r="CN142">
            <v>0</v>
          </cell>
          <cell r="CO142">
            <v>0</v>
          </cell>
          <cell r="CP142">
            <v>0</v>
          </cell>
          <cell r="CQ142">
            <v>0</v>
          </cell>
          <cell r="CR142">
            <v>0</v>
          </cell>
          <cell r="CS142">
            <v>0</v>
          </cell>
          <cell r="CT142">
            <v>0</v>
          </cell>
          <cell r="CU142">
            <v>0</v>
          </cell>
          <cell r="CV142">
            <v>0</v>
          </cell>
          <cell r="CW142">
            <v>0</v>
          </cell>
          <cell r="CX142">
            <v>0</v>
          </cell>
          <cell r="CY142">
            <v>0</v>
          </cell>
          <cell r="CZ142">
            <v>0</v>
          </cell>
          <cell r="DA142">
            <v>0</v>
          </cell>
          <cell r="DB142">
            <v>0</v>
          </cell>
          <cell r="DC142">
            <v>0</v>
          </cell>
          <cell r="DD142">
            <v>0</v>
          </cell>
          <cell r="DE142">
            <v>0</v>
          </cell>
          <cell r="DF142">
            <v>0</v>
          </cell>
          <cell r="DG142">
            <v>0</v>
          </cell>
          <cell r="DH142">
            <v>0</v>
          </cell>
          <cell r="DI142">
            <v>0</v>
          </cell>
          <cell r="DJ142">
            <v>0</v>
          </cell>
          <cell r="DK142">
            <v>0</v>
          </cell>
          <cell r="DL142">
            <v>0</v>
          </cell>
          <cell r="DM142">
            <v>0</v>
          </cell>
          <cell r="DN142">
            <v>0</v>
          </cell>
          <cell r="DO142">
            <v>0</v>
          </cell>
          <cell r="DP142">
            <v>0</v>
          </cell>
          <cell r="DQ142">
            <v>0</v>
          </cell>
          <cell r="DR142">
            <v>0</v>
          </cell>
          <cell r="DS142">
            <v>0</v>
          </cell>
          <cell r="DT142">
            <v>0</v>
          </cell>
          <cell r="DU142">
            <v>0</v>
          </cell>
          <cell r="DV142">
            <v>0</v>
          </cell>
          <cell r="DW142">
            <v>0</v>
          </cell>
          <cell r="DX142">
            <v>0</v>
          </cell>
          <cell r="DY142">
            <v>0</v>
          </cell>
          <cell r="DZ142">
            <v>0</v>
          </cell>
          <cell r="EA142">
            <v>0</v>
          </cell>
          <cell r="EB142">
            <v>0</v>
          </cell>
          <cell r="EC142">
            <v>0</v>
          </cell>
          <cell r="ED142">
            <v>0</v>
          </cell>
          <cell r="EE142">
            <v>0</v>
          </cell>
          <cell r="EF142">
            <v>0</v>
          </cell>
          <cell r="EG142">
            <v>0</v>
          </cell>
          <cell r="EH142">
            <v>0</v>
          </cell>
          <cell r="EI142">
            <v>0</v>
          </cell>
          <cell r="EJ142">
            <v>0</v>
          </cell>
          <cell r="EK142">
            <v>0</v>
          </cell>
          <cell r="EL142">
            <v>0</v>
          </cell>
          <cell r="EM142">
            <v>0</v>
          </cell>
          <cell r="EN142">
            <v>0</v>
          </cell>
          <cell r="EO142">
            <v>0</v>
          </cell>
          <cell r="EP142">
            <v>0</v>
          </cell>
          <cell r="EQ142">
            <v>0</v>
          </cell>
          <cell r="ER142">
            <v>0</v>
          </cell>
          <cell r="ES142">
            <v>0</v>
          </cell>
          <cell r="ET142">
            <v>0</v>
          </cell>
          <cell r="EU142">
            <v>0</v>
          </cell>
          <cell r="EV142">
            <v>0</v>
          </cell>
          <cell r="EW142">
            <v>0</v>
          </cell>
          <cell r="EX142">
            <v>0</v>
          </cell>
          <cell r="EY142">
            <v>0</v>
          </cell>
          <cell r="EZ142">
            <v>0</v>
          </cell>
          <cell r="FA142">
            <v>0</v>
          </cell>
          <cell r="FB142">
            <v>0</v>
          </cell>
          <cell r="FC142">
            <v>0</v>
          </cell>
          <cell r="FD142">
            <v>0</v>
          </cell>
          <cell r="FE142">
            <v>0</v>
          </cell>
          <cell r="FF142">
            <v>0</v>
          </cell>
          <cell r="FG142">
            <v>0</v>
          </cell>
          <cell r="FH142">
            <v>0</v>
          </cell>
          <cell r="FI142">
            <v>0</v>
          </cell>
          <cell r="FJ142">
            <v>0</v>
          </cell>
          <cell r="FK142">
            <v>0</v>
          </cell>
          <cell r="FL142">
            <v>0</v>
          </cell>
          <cell r="FM142">
            <v>0</v>
          </cell>
          <cell r="FN142">
            <v>0</v>
          </cell>
          <cell r="FO142">
            <v>0</v>
          </cell>
          <cell r="FP142">
            <v>0</v>
          </cell>
          <cell r="FQ142">
            <v>0</v>
          </cell>
          <cell r="FR142">
            <v>0</v>
          </cell>
          <cell r="FS142">
            <v>0</v>
          </cell>
          <cell r="FT142">
            <v>0</v>
          </cell>
          <cell r="FU142">
            <v>0</v>
          </cell>
          <cell r="FV142">
            <v>0</v>
          </cell>
          <cell r="FW142">
            <v>0</v>
          </cell>
          <cell r="FX142">
            <v>0</v>
          </cell>
          <cell r="FY142">
            <v>0</v>
          </cell>
          <cell r="FZ142">
            <v>0</v>
          </cell>
          <cell r="GA142">
            <v>0</v>
          </cell>
          <cell r="GB142">
            <v>0</v>
          </cell>
          <cell r="GC142">
            <v>0</v>
          </cell>
          <cell r="GD142">
            <v>0</v>
          </cell>
          <cell r="GE142">
            <v>0</v>
          </cell>
          <cell r="GF142">
            <v>0</v>
          </cell>
          <cell r="GG142">
            <v>0</v>
          </cell>
          <cell r="GH142">
            <v>0</v>
          </cell>
          <cell r="GI142">
            <v>0</v>
          </cell>
          <cell r="GJ142">
            <v>0</v>
          </cell>
          <cell r="GK142">
            <v>0</v>
          </cell>
          <cell r="GL142">
            <v>0</v>
          </cell>
          <cell r="GM142">
            <v>0</v>
          </cell>
          <cell r="GN142">
            <v>0</v>
          </cell>
          <cell r="GO142">
            <v>0</v>
          </cell>
          <cell r="GP142">
            <v>0</v>
          </cell>
          <cell r="GQ142">
            <v>0</v>
          </cell>
          <cell r="GR142">
            <v>0</v>
          </cell>
          <cell r="GS142">
            <v>0</v>
          </cell>
          <cell r="GW142">
            <v>5553</v>
          </cell>
          <cell r="GX142" t="e">
            <v>#DIV/0!</v>
          </cell>
          <cell r="GY142" t="e">
            <v>#DIV/0!</v>
          </cell>
          <cell r="GZ142" t="e">
            <v>#DIV/0!</v>
          </cell>
        </row>
        <row r="143">
          <cell r="A143">
            <v>5555</v>
          </cell>
          <cell r="B143">
            <v>21</v>
          </cell>
          <cell r="C143" t="str">
            <v>W / D GATH @ DUVAL</v>
          </cell>
          <cell r="D143">
            <v>86446</v>
          </cell>
          <cell r="E143" t="str">
            <v>R</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cell r="AO143">
            <v>0</v>
          </cell>
          <cell r="AP143">
            <v>0</v>
          </cell>
          <cell r="AQ143">
            <v>0</v>
          </cell>
          <cell r="AR143">
            <v>0</v>
          </cell>
          <cell r="AS143">
            <v>0</v>
          </cell>
          <cell r="AT143">
            <v>0</v>
          </cell>
          <cell r="AU143">
            <v>0</v>
          </cell>
          <cell r="AV143">
            <v>0</v>
          </cell>
          <cell r="AW143">
            <v>0</v>
          </cell>
          <cell r="AX143">
            <v>0</v>
          </cell>
          <cell r="AY143">
            <v>0</v>
          </cell>
          <cell r="AZ143">
            <v>0</v>
          </cell>
          <cell r="BA143">
            <v>0</v>
          </cell>
          <cell r="BB143">
            <v>0</v>
          </cell>
          <cell r="BC143">
            <v>0</v>
          </cell>
          <cell r="BD143">
            <v>0</v>
          </cell>
          <cell r="BE143">
            <v>0</v>
          </cell>
          <cell r="BF143">
            <v>0</v>
          </cell>
          <cell r="BG143">
            <v>0</v>
          </cell>
          <cell r="BH143">
            <v>0</v>
          </cell>
          <cell r="BI143">
            <v>0</v>
          </cell>
          <cell r="BJ143">
            <v>0</v>
          </cell>
          <cell r="BK143">
            <v>0</v>
          </cell>
          <cell r="BL143">
            <v>0</v>
          </cell>
          <cell r="BM143">
            <v>0</v>
          </cell>
          <cell r="BN143">
            <v>0</v>
          </cell>
          <cell r="BO143">
            <v>0</v>
          </cell>
          <cell r="BP143">
            <v>0</v>
          </cell>
          <cell r="BQ143">
            <v>0</v>
          </cell>
          <cell r="BR143">
            <v>0</v>
          </cell>
          <cell r="BS143">
            <v>0</v>
          </cell>
          <cell r="BT143">
            <v>0</v>
          </cell>
          <cell r="BU143">
            <v>0</v>
          </cell>
          <cell r="BV143">
            <v>0</v>
          </cell>
          <cell r="BW143">
            <v>0</v>
          </cell>
          <cell r="BX143">
            <v>0</v>
          </cell>
          <cell r="BY143">
            <v>0</v>
          </cell>
          <cell r="BZ143">
            <v>0</v>
          </cell>
          <cell r="CA143">
            <v>0</v>
          </cell>
          <cell r="CB143">
            <v>0</v>
          </cell>
          <cell r="CC143">
            <v>0</v>
          </cell>
          <cell r="CD143">
            <v>0</v>
          </cell>
          <cell r="CE143">
            <v>0</v>
          </cell>
          <cell r="CF143">
            <v>0</v>
          </cell>
          <cell r="CG143">
            <v>0</v>
          </cell>
          <cell r="CH143">
            <v>0</v>
          </cell>
          <cell r="CI143">
            <v>0</v>
          </cell>
          <cell r="CJ143">
            <v>0</v>
          </cell>
          <cell r="CK143">
            <v>0</v>
          </cell>
          <cell r="CL143">
            <v>0</v>
          </cell>
          <cell r="CM143">
            <v>0</v>
          </cell>
          <cell r="CN143">
            <v>0</v>
          </cell>
          <cell r="CO143">
            <v>0</v>
          </cell>
          <cell r="CP143">
            <v>0</v>
          </cell>
          <cell r="CQ143">
            <v>0</v>
          </cell>
          <cell r="CR143">
            <v>0</v>
          </cell>
          <cell r="CS143">
            <v>0</v>
          </cell>
          <cell r="CT143">
            <v>0</v>
          </cell>
          <cell r="CU143">
            <v>0</v>
          </cell>
          <cell r="CV143">
            <v>0</v>
          </cell>
          <cell r="CW143">
            <v>0</v>
          </cell>
          <cell r="CX143">
            <v>0</v>
          </cell>
          <cell r="CY143">
            <v>0</v>
          </cell>
          <cell r="CZ143">
            <v>0</v>
          </cell>
          <cell r="DA143">
            <v>0</v>
          </cell>
          <cell r="DB143">
            <v>0</v>
          </cell>
          <cell r="DC143">
            <v>0</v>
          </cell>
          <cell r="DD143">
            <v>0</v>
          </cell>
          <cell r="DE143">
            <v>0</v>
          </cell>
          <cell r="DF143">
            <v>0</v>
          </cell>
          <cell r="DG143">
            <v>0</v>
          </cell>
          <cell r="DH143">
            <v>0</v>
          </cell>
          <cell r="DI143">
            <v>0</v>
          </cell>
          <cell r="DJ143">
            <v>0</v>
          </cell>
          <cell r="DK143">
            <v>0</v>
          </cell>
          <cell r="DL143">
            <v>0</v>
          </cell>
          <cell r="DM143">
            <v>0</v>
          </cell>
          <cell r="DN143">
            <v>0</v>
          </cell>
          <cell r="DO143">
            <v>0</v>
          </cell>
          <cell r="DP143">
            <v>0</v>
          </cell>
          <cell r="DQ143">
            <v>0</v>
          </cell>
          <cell r="DR143">
            <v>0</v>
          </cell>
          <cell r="DS143">
            <v>0</v>
          </cell>
          <cell r="DT143">
            <v>0</v>
          </cell>
          <cell r="DU143">
            <v>0</v>
          </cell>
          <cell r="DV143">
            <v>0</v>
          </cell>
          <cell r="DW143">
            <v>0</v>
          </cell>
          <cell r="DX143">
            <v>0</v>
          </cell>
          <cell r="DY143">
            <v>0</v>
          </cell>
          <cell r="DZ143">
            <v>0</v>
          </cell>
          <cell r="EA143">
            <v>0</v>
          </cell>
          <cell r="EB143">
            <v>0</v>
          </cell>
          <cell r="EC143">
            <v>0</v>
          </cell>
          <cell r="ED143">
            <v>0</v>
          </cell>
          <cell r="EE143">
            <v>0</v>
          </cell>
          <cell r="EF143">
            <v>0</v>
          </cell>
          <cell r="EG143">
            <v>0</v>
          </cell>
          <cell r="EH143">
            <v>0</v>
          </cell>
          <cell r="EI143">
            <v>0</v>
          </cell>
          <cell r="EJ143">
            <v>0</v>
          </cell>
          <cell r="EK143">
            <v>0</v>
          </cell>
          <cell r="EL143">
            <v>0</v>
          </cell>
          <cell r="EM143">
            <v>0</v>
          </cell>
          <cell r="EN143">
            <v>0</v>
          </cell>
          <cell r="EO143">
            <v>0</v>
          </cell>
          <cell r="EP143">
            <v>0</v>
          </cell>
          <cell r="EQ143">
            <v>0</v>
          </cell>
          <cell r="ER143">
            <v>0</v>
          </cell>
          <cell r="ES143">
            <v>0</v>
          </cell>
          <cell r="ET143">
            <v>0</v>
          </cell>
          <cell r="EU143">
            <v>0</v>
          </cell>
          <cell r="EV143">
            <v>0</v>
          </cell>
          <cell r="EW143">
            <v>0</v>
          </cell>
          <cell r="EX143">
            <v>0</v>
          </cell>
          <cell r="EY143">
            <v>0</v>
          </cell>
          <cell r="EZ143">
            <v>0</v>
          </cell>
          <cell r="FA143">
            <v>0</v>
          </cell>
          <cell r="FB143">
            <v>0</v>
          </cell>
          <cell r="FC143">
            <v>0</v>
          </cell>
          <cell r="FD143">
            <v>0</v>
          </cell>
          <cell r="FE143">
            <v>0</v>
          </cell>
          <cell r="FF143">
            <v>0</v>
          </cell>
          <cell r="FG143">
            <v>0</v>
          </cell>
          <cell r="FH143">
            <v>0</v>
          </cell>
          <cell r="FI143">
            <v>0</v>
          </cell>
          <cell r="FJ143">
            <v>0</v>
          </cell>
          <cell r="FK143">
            <v>0</v>
          </cell>
          <cell r="FL143">
            <v>0</v>
          </cell>
          <cell r="FM143">
            <v>0</v>
          </cell>
          <cell r="FN143">
            <v>0</v>
          </cell>
          <cell r="FO143">
            <v>0</v>
          </cell>
          <cell r="FP143">
            <v>0</v>
          </cell>
          <cell r="FQ143">
            <v>0</v>
          </cell>
          <cell r="FR143">
            <v>0</v>
          </cell>
          <cell r="FS143">
            <v>0</v>
          </cell>
          <cell r="FT143">
            <v>0</v>
          </cell>
          <cell r="FU143">
            <v>0</v>
          </cell>
          <cell r="FV143">
            <v>0</v>
          </cell>
          <cell r="FW143">
            <v>0</v>
          </cell>
          <cell r="FX143">
            <v>0</v>
          </cell>
          <cell r="FY143">
            <v>0</v>
          </cell>
          <cell r="FZ143">
            <v>0</v>
          </cell>
          <cell r="GA143">
            <v>0</v>
          </cell>
          <cell r="GB143">
            <v>0</v>
          </cell>
          <cell r="GC143">
            <v>0</v>
          </cell>
          <cell r="GD143">
            <v>0</v>
          </cell>
          <cell r="GE143">
            <v>0</v>
          </cell>
          <cell r="GF143">
            <v>0</v>
          </cell>
          <cell r="GG143">
            <v>0</v>
          </cell>
          <cell r="GH143">
            <v>0</v>
          </cell>
          <cell r="GI143">
            <v>0</v>
          </cell>
          <cell r="GJ143">
            <v>0</v>
          </cell>
          <cell r="GK143">
            <v>0</v>
          </cell>
          <cell r="GL143">
            <v>0</v>
          </cell>
          <cell r="GM143">
            <v>0</v>
          </cell>
          <cell r="GN143">
            <v>0</v>
          </cell>
          <cell r="GO143">
            <v>0</v>
          </cell>
          <cell r="GP143">
            <v>0</v>
          </cell>
          <cell r="GQ143">
            <v>0</v>
          </cell>
          <cell r="GR143">
            <v>0</v>
          </cell>
          <cell r="GS143">
            <v>0</v>
          </cell>
          <cell r="GW143">
            <v>5555</v>
          </cell>
          <cell r="GX143" t="e">
            <v>#DIV/0!</v>
          </cell>
          <cell r="GY143" t="e">
            <v>#DIV/0!</v>
          </cell>
          <cell r="GZ143" t="e">
            <v>#DIV/0!</v>
          </cell>
        </row>
        <row r="144">
          <cell r="A144">
            <v>5556</v>
          </cell>
          <cell r="B144">
            <v>6</v>
          </cell>
          <cell r="C144" t="str">
            <v>TRANSOK @ BECKHAM</v>
          </cell>
          <cell r="D144">
            <v>165214</v>
          </cell>
          <cell r="E144" t="str">
            <v>R</v>
          </cell>
          <cell r="F144">
            <v>10000</v>
          </cell>
          <cell r="G144">
            <v>10000</v>
          </cell>
          <cell r="H144">
            <v>10000</v>
          </cell>
          <cell r="I144">
            <v>10000</v>
          </cell>
          <cell r="J144">
            <v>10000</v>
          </cell>
          <cell r="K144">
            <v>10000</v>
          </cell>
          <cell r="L144">
            <v>10000</v>
          </cell>
          <cell r="M144">
            <v>10000</v>
          </cell>
          <cell r="N144">
            <v>11000</v>
          </cell>
          <cell r="O144">
            <v>11000</v>
          </cell>
          <cell r="P144">
            <v>11000</v>
          </cell>
          <cell r="Q144">
            <v>11000</v>
          </cell>
          <cell r="R144">
            <v>11000</v>
          </cell>
          <cell r="S144">
            <v>10190</v>
          </cell>
          <cell r="T144">
            <v>10811</v>
          </cell>
          <cell r="U144">
            <v>10811</v>
          </cell>
          <cell r="V144">
            <v>10811</v>
          </cell>
          <cell r="W144">
            <v>10811</v>
          </cell>
          <cell r="X144">
            <v>10811</v>
          </cell>
          <cell r="Y144">
            <v>10811</v>
          </cell>
          <cell r="Z144">
            <v>11811</v>
          </cell>
          <cell r="AA144">
            <v>11811</v>
          </cell>
          <cell r="AB144">
            <v>11811</v>
          </cell>
          <cell r="AC144">
            <v>11811</v>
          </cell>
          <cell r="AD144">
            <v>11811</v>
          </cell>
          <cell r="AE144">
            <v>11811</v>
          </cell>
          <cell r="AF144">
            <v>11811</v>
          </cell>
          <cell r="AG144">
            <v>11811</v>
          </cell>
          <cell r="AH144">
            <v>11811</v>
          </cell>
          <cell r="AI144">
            <v>11811</v>
          </cell>
          <cell r="AJ144">
            <v>7811</v>
          </cell>
          <cell r="AK144">
            <v>7811</v>
          </cell>
          <cell r="AL144">
            <v>11811</v>
          </cell>
          <cell r="AM144">
            <v>11811</v>
          </cell>
          <cell r="AN144">
            <v>11811</v>
          </cell>
          <cell r="AO144">
            <v>11811</v>
          </cell>
          <cell r="AP144">
            <v>11811</v>
          </cell>
          <cell r="AQ144">
            <v>11936</v>
          </cell>
          <cell r="AR144">
            <v>9311</v>
          </cell>
          <cell r="AS144">
            <v>9311</v>
          </cell>
          <cell r="AT144">
            <v>9311</v>
          </cell>
          <cell r="AU144">
            <v>9311</v>
          </cell>
          <cell r="AV144">
            <v>11561</v>
          </cell>
          <cell r="AW144">
            <v>11766</v>
          </cell>
          <cell r="AX144">
            <v>29227</v>
          </cell>
          <cell r="AY144">
            <v>9896</v>
          </cell>
          <cell r="AZ144">
            <v>9896</v>
          </cell>
          <cell r="BA144">
            <v>9896</v>
          </cell>
          <cell r="BB144">
            <v>10775</v>
          </cell>
          <cell r="BC144">
            <v>10775</v>
          </cell>
          <cell r="BD144">
            <v>10775</v>
          </cell>
          <cell r="BE144">
            <v>10775</v>
          </cell>
          <cell r="BF144">
            <v>12656</v>
          </cell>
          <cell r="BG144">
            <v>12656</v>
          </cell>
          <cell r="BH144">
            <v>15000</v>
          </cell>
          <cell r="BI144">
            <v>10775</v>
          </cell>
          <cell r="BJ144">
            <v>12656</v>
          </cell>
          <cell r="BK144">
            <v>35656</v>
          </cell>
          <cell r="BL144">
            <v>37706</v>
          </cell>
          <cell r="BM144">
            <v>20706</v>
          </cell>
          <cell r="BN144">
            <v>20706</v>
          </cell>
          <cell r="BO144">
            <v>20706</v>
          </cell>
          <cell r="BP144">
            <v>20706</v>
          </cell>
          <cell r="BQ144">
            <v>20581</v>
          </cell>
          <cell r="BR144">
            <v>10775</v>
          </cell>
          <cell r="BS144">
            <v>29761</v>
          </cell>
          <cell r="BT144">
            <v>48911</v>
          </cell>
          <cell r="BU144">
            <v>48911</v>
          </cell>
          <cell r="BV144">
            <v>48911</v>
          </cell>
          <cell r="BW144">
            <v>63808</v>
          </cell>
          <cell r="BX144">
            <v>65243</v>
          </cell>
          <cell r="BY144">
            <v>64962</v>
          </cell>
          <cell r="BZ144">
            <v>64809</v>
          </cell>
          <cell r="CA144">
            <v>70571</v>
          </cell>
          <cell r="CB144">
            <v>70571</v>
          </cell>
          <cell r="CC144">
            <v>62096</v>
          </cell>
          <cell r="CD144">
            <v>26076</v>
          </cell>
          <cell r="CE144">
            <v>16076</v>
          </cell>
          <cell r="CF144">
            <v>46076</v>
          </cell>
          <cell r="CG144">
            <v>41076</v>
          </cell>
          <cell r="CH144">
            <v>74076</v>
          </cell>
          <cell r="CI144">
            <v>74076</v>
          </cell>
          <cell r="CJ144">
            <v>74076</v>
          </cell>
          <cell r="CK144">
            <v>56076</v>
          </cell>
          <cell r="CL144">
            <v>41076</v>
          </cell>
          <cell r="CM144">
            <v>57076</v>
          </cell>
          <cell r="CN144">
            <v>39076</v>
          </cell>
          <cell r="CO144">
            <v>41189</v>
          </cell>
          <cell r="CP144">
            <v>41189</v>
          </cell>
          <cell r="CQ144">
            <v>41189</v>
          </cell>
          <cell r="CR144">
            <v>54189</v>
          </cell>
          <cell r="CS144">
            <v>69189</v>
          </cell>
          <cell r="CT144">
            <v>57189</v>
          </cell>
          <cell r="CU144">
            <v>69189</v>
          </cell>
          <cell r="CV144">
            <v>69189</v>
          </cell>
          <cell r="CW144">
            <v>69189</v>
          </cell>
          <cell r="CX144">
            <v>69189</v>
          </cell>
          <cell r="CY144">
            <v>80189</v>
          </cell>
          <cell r="CZ144">
            <v>80189</v>
          </cell>
          <cell r="DA144">
            <v>80189</v>
          </cell>
          <cell r="DB144">
            <v>55970</v>
          </cell>
          <cell r="DC144">
            <v>66970</v>
          </cell>
          <cell r="DD144">
            <v>66970</v>
          </cell>
          <cell r="DE144">
            <v>66970</v>
          </cell>
          <cell r="DF144">
            <v>76970</v>
          </cell>
          <cell r="DG144">
            <v>60970</v>
          </cell>
          <cell r="DH144">
            <v>79378</v>
          </cell>
          <cell r="DI144">
            <v>79378</v>
          </cell>
          <cell r="DJ144">
            <v>79378</v>
          </cell>
          <cell r="DK144">
            <v>79378</v>
          </cell>
          <cell r="DL144">
            <v>79378</v>
          </cell>
          <cell r="DM144">
            <v>79378</v>
          </cell>
          <cell r="DN144">
            <v>79378</v>
          </cell>
          <cell r="DO144">
            <v>79378</v>
          </cell>
          <cell r="DP144">
            <v>91378</v>
          </cell>
          <cell r="DQ144">
            <v>79378</v>
          </cell>
          <cell r="DR144">
            <v>79378</v>
          </cell>
          <cell r="DS144">
            <v>79378</v>
          </cell>
          <cell r="DT144">
            <v>79378</v>
          </cell>
          <cell r="DU144">
            <v>79378</v>
          </cell>
          <cell r="DV144">
            <v>79378</v>
          </cell>
          <cell r="DW144">
            <v>79378</v>
          </cell>
          <cell r="DX144">
            <v>79378</v>
          </cell>
          <cell r="DY144">
            <v>79378</v>
          </cell>
          <cell r="DZ144">
            <v>79378</v>
          </cell>
          <cell r="EA144">
            <v>79649</v>
          </cell>
          <cell r="EB144">
            <v>80367</v>
          </cell>
          <cell r="EC144">
            <v>80367</v>
          </cell>
          <cell r="ED144">
            <v>80367</v>
          </cell>
          <cell r="EE144">
            <v>80367</v>
          </cell>
          <cell r="EF144">
            <v>80367</v>
          </cell>
          <cell r="EG144">
            <v>80367</v>
          </cell>
          <cell r="EH144">
            <v>70573</v>
          </cell>
          <cell r="EI144">
            <v>79599</v>
          </cell>
          <cell r="EJ144">
            <v>78185</v>
          </cell>
          <cell r="EK144">
            <v>73185</v>
          </cell>
          <cell r="EL144">
            <v>67024</v>
          </cell>
          <cell r="EM144">
            <v>67024</v>
          </cell>
          <cell r="EN144">
            <v>67024</v>
          </cell>
          <cell r="EO144">
            <v>59185</v>
          </cell>
          <cell r="EP144">
            <v>69185</v>
          </cell>
          <cell r="EQ144">
            <v>79509</v>
          </cell>
          <cell r="ER144">
            <v>25766</v>
          </cell>
          <cell r="ES144">
            <v>45766</v>
          </cell>
          <cell r="ET144">
            <v>45766</v>
          </cell>
          <cell r="EU144">
            <v>45766</v>
          </cell>
          <cell r="EV144">
            <v>44766</v>
          </cell>
          <cell r="EW144">
            <v>44766</v>
          </cell>
          <cell r="EX144">
            <v>57766</v>
          </cell>
          <cell r="EY144">
            <v>57766</v>
          </cell>
          <cell r="EZ144">
            <v>57766</v>
          </cell>
          <cell r="FA144">
            <v>57766</v>
          </cell>
          <cell r="FB144">
            <v>57766</v>
          </cell>
          <cell r="FC144">
            <v>41266</v>
          </cell>
          <cell r="FD144">
            <v>62380</v>
          </cell>
          <cell r="FE144">
            <v>74227</v>
          </cell>
          <cell r="FF144">
            <v>74227</v>
          </cell>
          <cell r="FG144">
            <v>74227</v>
          </cell>
          <cell r="FH144">
            <v>74227</v>
          </cell>
          <cell r="FI144">
            <v>74227</v>
          </cell>
          <cell r="FJ144">
            <v>80936</v>
          </cell>
          <cell r="FK144">
            <v>48665</v>
          </cell>
          <cell r="FL144">
            <v>78665</v>
          </cell>
          <cell r="FM144">
            <v>78665</v>
          </cell>
          <cell r="FN144">
            <v>77452</v>
          </cell>
          <cell r="FO144">
            <v>80287</v>
          </cell>
          <cell r="FP144">
            <v>80287</v>
          </cell>
          <cell r="FQ144">
            <v>80287</v>
          </cell>
          <cell r="FR144">
            <v>80757</v>
          </cell>
          <cell r="FS144">
            <v>80757</v>
          </cell>
          <cell r="FT144">
            <v>80757</v>
          </cell>
          <cell r="FU144">
            <v>80757</v>
          </cell>
          <cell r="FV144">
            <v>80757</v>
          </cell>
          <cell r="FW144">
            <v>80757</v>
          </cell>
          <cell r="FX144">
            <v>80757</v>
          </cell>
          <cell r="FY144">
            <v>80757</v>
          </cell>
          <cell r="FZ144">
            <v>81809</v>
          </cell>
          <cell r="GA144">
            <v>65969</v>
          </cell>
          <cell r="GB144">
            <v>68958</v>
          </cell>
          <cell r="GC144">
            <v>68958</v>
          </cell>
          <cell r="GD144">
            <v>68958</v>
          </cell>
          <cell r="GE144">
            <v>15603</v>
          </cell>
          <cell r="GF144">
            <v>24098</v>
          </cell>
          <cell r="GG144">
            <v>15871</v>
          </cell>
          <cell r="GH144">
            <v>36248</v>
          </cell>
          <cell r="GI144">
            <v>26248</v>
          </cell>
          <cell r="GJ144">
            <v>26248</v>
          </cell>
          <cell r="GK144">
            <v>26248</v>
          </cell>
          <cell r="GL144">
            <v>75454</v>
          </cell>
          <cell r="GM144">
            <v>59854</v>
          </cell>
          <cell r="GN144">
            <v>81854</v>
          </cell>
          <cell r="GO144">
            <v>81454</v>
          </cell>
          <cell r="GP144">
            <v>43454</v>
          </cell>
          <cell r="GQ144">
            <v>43454</v>
          </cell>
          <cell r="GR144">
            <v>43454</v>
          </cell>
          <cell r="GS144">
            <v>43395</v>
          </cell>
          <cell r="GW144">
            <v>5556</v>
          </cell>
          <cell r="GX144" t="e">
            <v>#DIV/0!</v>
          </cell>
          <cell r="GY144" t="e">
            <v>#DIV/0!</v>
          </cell>
          <cell r="GZ144" t="e">
            <v>#DIV/0!</v>
          </cell>
        </row>
        <row r="145">
          <cell r="A145">
            <v>5557</v>
          </cell>
          <cell r="B145">
            <v>6</v>
          </cell>
          <cell r="C145" t="str">
            <v>HCCG @ GRAY</v>
          </cell>
          <cell r="D145">
            <v>32019</v>
          </cell>
          <cell r="E145" t="str">
            <v>D</v>
          </cell>
          <cell r="F145">
            <v>2512</v>
          </cell>
          <cell r="G145">
            <v>2512</v>
          </cell>
          <cell r="H145">
            <v>2512</v>
          </cell>
          <cell r="I145">
            <v>2512</v>
          </cell>
          <cell r="J145">
            <v>2512</v>
          </cell>
          <cell r="K145">
            <v>2512</v>
          </cell>
          <cell r="L145">
            <v>2512</v>
          </cell>
          <cell r="M145">
            <v>2512</v>
          </cell>
          <cell r="N145">
            <v>2512</v>
          </cell>
          <cell r="O145">
            <v>2512</v>
          </cell>
          <cell r="P145">
            <v>2512</v>
          </cell>
          <cell r="Q145">
            <v>2512</v>
          </cell>
          <cell r="R145">
            <v>2512</v>
          </cell>
          <cell r="S145">
            <v>2512</v>
          </cell>
          <cell r="T145">
            <v>2395</v>
          </cell>
          <cell r="U145">
            <v>2395</v>
          </cell>
          <cell r="V145">
            <v>2395</v>
          </cell>
          <cell r="W145">
            <v>2395</v>
          </cell>
          <cell r="X145">
            <v>2395</v>
          </cell>
          <cell r="Y145">
            <v>2395</v>
          </cell>
          <cell r="Z145">
            <v>2395</v>
          </cell>
          <cell r="AA145">
            <v>2395</v>
          </cell>
          <cell r="AB145">
            <v>2395</v>
          </cell>
          <cell r="AC145">
            <v>2395</v>
          </cell>
          <cell r="AD145">
            <v>2395</v>
          </cell>
          <cell r="AE145">
            <v>2395</v>
          </cell>
          <cell r="AF145">
            <v>2395</v>
          </cell>
          <cell r="AG145">
            <v>2395</v>
          </cell>
          <cell r="AH145">
            <v>2395</v>
          </cell>
          <cell r="AI145">
            <v>2395</v>
          </cell>
          <cell r="AJ145">
            <v>2395</v>
          </cell>
          <cell r="AK145">
            <v>2395</v>
          </cell>
          <cell r="AL145">
            <v>2395</v>
          </cell>
          <cell r="AM145">
            <v>2395</v>
          </cell>
          <cell r="AN145">
            <v>2395</v>
          </cell>
          <cell r="AO145">
            <v>2395</v>
          </cell>
          <cell r="AP145">
            <v>2395</v>
          </cell>
          <cell r="AQ145">
            <v>2395</v>
          </cell>
          <cell r="AR145">
            <v>2395</v>
          </cell>
          <cell r="AS145">
            <v>2395</v>
          </cell>
          <cell r="AT145">
            <v>2395</v>
          </cell>
          <cell r="AU145">
            <v>2395</v>
          </cell>
          <cell r="AV145">
            <v>2395</v>
          </cell>
          <cell r="AW145">
            <v>2395</v>
          </cell>
          <cell r="AX145">
            <v>2395</v>
          </cell>
          <cell r="AY145">
            <v>8605</v>
          </cell>
          <cell r="AZ145">
            <v>8605</v>
          </cell>
          <cell r="BA145">
            <v>8605</v>
          </cell>
          <cell r="BB145">
            <v>8605</v>
          </cell>
          <cell r="BC145">
            <v>8605</v>
          </cell>
          <cell r="BD145">
            <v>8605</v>
          </cell>
          <cell r="BE145">
            <v>4383</v>
          </cell>
          <cell r="BF145">
            <v>4383</v>
          </cell>
          <cell r="BG145">
            <v>4383</v>
          </cell>
          <cell r="BH145">
            <v>4062</v>
          </cell>
          <cell r="BI145">
            <v>2395</v>
          </cell>
          <cell r="BJ145">
            <v>2395</v>
          </cell>
          <cell r="BK145">
            <v>2395</v>
          </cell>
          <cell r="BL145">
            <v>2395</v>
          </cell>
          <cell r="BM145">
            <v>2395</v>
          </cell>
          <cell r="BN145">
            <v>2395</v>
          </cell>
          <cell r="BO145">
            <v>2395</v>
          </cell>
          <cell r="BP145">
            <v>2395</v>
          </cell>
          <cell r="BQ145">
            <v>2395</v>
          </cell>
          <cell r="BR145">
            <v>2395</v>
          </cell>
          <cell r="BS145">
            <v>2395</v>
          </cell>
          <cell r="BT145">
            <v>2395</v>
          </cell>
          <cell r="BU145">
            <v>2395</v>
          </cell>
          <cell r="BV145">
            <v>2395</v>
          </cell>
          <cell r="BW145">
            <v>2395</v>
          </cell>
          <cell r="BX145">
            <v>2395</v>
          </cell>
          <cell r="BY145">
            <v>2395</v>
          </cell>
          <cell r="BZ145">
            <v>2395</v>
          </cell>
          <cell r="CA145">
            <v>2395</v>
          </cell>
          <cell r="CB145">
            <v>2395</v>
          </cell>
          <cell r="CC145">
            <v>2395</v>
          </cell>
          <cell r="CD145">
            <v>2395</v>
          </cell>
          <cell r="CE145">
            <v>2395</v>
          </cell>
          <cell r="CF145">
            <v>2395</v>
          </cell>
          <cell r="CG145">
            <v>2395</v>
          </cell>
          <cell r="CH145">
            <v>2395</v>
          </cell>
          <cell r="CI145">
            <v>2395</v>
          </cell>
          <cell r="CJ145">
            <v>2395</v>
          </cell>
          <cell r="CK145">
            <v>2395</v>
          </cell>
          <cell r="CL145">
            <v>3207</v>
          </cell>
          <cell r="CM145">
            <v>3207</v>
          </cell>
          <cell r="CN145">
            <v>3207</v>
          </cell>
          <cell r="CO145">
            <v>3207</v>
          </cell>
          <cell r="CP145">
            <v>3207</v>
          </cell>
          <cell r="CQ145">
            <v>3207</v>
          </cell>
          <cell r="CR145">
            <v>3207</v>
          </cell>
          <cell r="CS145">
            <v>3207</v>
          </cell>
          <cell r="CT145">
            <v>3207</v>
          </cell>
          <cell r="CU145">
            <v>3207</v>
          </cell>
          <cell r="CV145">
            <v>3207</v>
          </cell>
          <cell r="CW145">
            <v>3207</v>
          </cell>
          <cell r="CX145">
            <v>3207</v>
          </cell>
          <cell r="CY145">
            <v>3207</v>
          </cell>
          <cell r="CZ145">
            <v>3207</v>
          </cell>
          <cell r="DA145">
            <v>3207</v>
          </cell>
          <cell r="DB145">
            <v>3207</v>
          </cell>
          <cell r="DC145">
            <v>3207</v>
          </cell>
          <cell r="DD145">
            <v>3207</v>
          </cell>
          <cell r="DE145">
            <v>3207</v>
          </cell>
          <cell r="DF145">
            <v>3207</v>
          </cell>
          <cell r="DG145">
            <v>3207</v>
          </cell>
          <cell r="DH145">
            <v>3207</v>
          </cell>
          <cell r="DI145">
            <v>3207</v>
          </cell>
          <cell r="DJ145">
            <v>3207</v>
          </cell>
          <cell r="DK145">
            <v>3207</v>
          </cell>
          <cell r="DL145">
            <v>3207</v>
          </cell>
          <cell r="DM145">
            <v>3207</v>
          </cell>
          <cell r="DN145">
            <v>3207</v>
          </cell>
          <cell r="DO145">
            <v>3207</v>
          </cell>
          <cell r="DP145">
            <v>3207</v>
          </cell>
          <cell r="DQ145">
            <v>3207</v>
          </cell>
          <cell r="DR145">
            <v>3207</v>
          </cell>
          <cell r="DS145">
            <v>3207</v>
          </cell>
          <cell r="DT145">
            <v>3207</v>
          </cell>
          <cell r="DU145">
            <v>3207</v>
          </cell>
          <cell r="DV145">
            <v>3207</v>
          </cell>
          <cell r="DW145">
            <v>3207</v>
          </cell>
          <cell r="DX145">
            <v>3207</v>
          </cell>
          <cell r="DY145">
            <v>3207</v>
          </cell>
          <cell r="DZ145">
            <v>3207</v>
          </cell>
          <cell r="EA145">
            <v>3207</v>
          </cell>
          <cell r="EB145">
            <v>3207</v>
          </cell>
          <cell r="EC145">
            <v>3207</v>
          </cell>
          <cell r="ED145">
            <v>3207</v>
          </cell>
          <cell r="EE145">
            <v>3207</v>
          </cell>
          <cell r="EF145">
            <v>3207</v>
          </cell>
          <cell r="EG145">
            <v>3207</v>
          </cell>
          <cell r="EH145">
            <v>3207</v>
          </cell>
          <cell r="EI145">
            <v>3207</v>
          </cell>
          <cell r="EJ145">
            <v>3474</v>
          </cell>
          <cell r="EK145">
            <v>3474</v>
          </cell>
          <cell r="EL145">
            <v>3474</v>
          </cell>
          <cell r="EM145">
            <v>3474</v>
          </cell>
          <cell r="EN145">
            <v>3474</v>
          </cell>
          <cell r="EO145">
            <v>3474</v>
          </cell>
          <cell r="EP145">
            <v>2673</v>
          </cell>
          <cell r="EQ145">
            <v>2673</v>
          </cell>
          <cell r="ER145">
            <v>3437</v>
          </cell>
          <cell r="ES145">
            <v>3437</v>
          </cell>
          <cell r="ET145">
            <v>3437</v>
          </cell>
          <cell r="EU145">
            <v>3437</v>
          </cell>
          <cell r="EV145">
            <v>3437</v>
          </cell>
          <cell r="EW145">
            <v>3437</v>
          </cell>
          <cell r="EX145">
            <v>3437</v>
          </cell>
          <cell r="EY145">
            <v>3437</v>
          </cell>
          <cell r="EZ145">
            <v>3437</v>
          </cell>
          <cell r="FA145">
            <v>3437</v>
          </cell>
          <cell r="FB145">
            <v>3437</v>
          </cell>
          <cell r="FC145">
            <v>3437</v>
          </cell>
          <cell r="FD145">
            <v>3437</v>
          </cell>
          <cell r="FE145">
            <v>3437</v>
          </cell>
          <cell r="FF145">
            <v>4436</v>
          </cell>
          <cell r="FG145">
            <v>4436</v>
          </cell>
          <cell r="FH145">
            <v>4436</v>
          </cell>
          <cell r="FI145">
            <v>4436</v>
          </cell>
          <cell r="FJ145">
            <v>3437</v>
          </cell>
          <cell r="FK145">
            <v>4276</v>
          </cell>
          <cell r="FL145">
            <v>4276</v>
          </cell>
          <cell r="FM145">
            <v>4276</v>
          </cell>
          <cell r="FN145">
            <v>4276</v>
          </cell>
          <cell r="FO145">
            <v>4276</v>
          </cell>
          <cell r="FP145">
            <v>3207</v>
          </cell>
          <cell r="FQ145">
            <v>2352</v>
          </cell>
          <cell r="FR145">
            <v>2352</v>
          </cell>
          <cell r="FS145">
            <v>2352</v>
          </cell>
          <cell r="FT145">
            <v>2352</v>
          </cell>
          <cell r="FU145">
            <v>2352</v>
          </cell>
          <cell r="FV145">
            <v>2352</v>
          </cell>
          <cell r="FW145">
            <v>2352</v>
          </cell>
          <cell r="FX145">
            <v>2352</v>
          </cell>
          <cell r="FY145">
            <v>2352</v>
          </cell>
          <cell r="FZ145">
            <v>2352</v>
          </cell>
          <cell r="GA145">
            <v>2352</v>
          </cell>
          <cell r="GB145">
            <v>2352</v>
          </cell>
          <cell r="GC145">
            <v>2352</v>
          </cell>
          <cell r="GD145">
            <v>2352</v>
          </cell>
          <cell r="GE145">
            <v>4073</v>
          </cell>
          <cell r="GF145">
            <v>4073</v>
          </cell>
          <cell r="GG145">
            <v>4073</v>
          </cell>
          <cell r="GH145">
            <v>4073</v>
          </cell>
          <cell r="GI145">
            <v>4073</v>
          </cell>
          <cell r="GJ145">
            <v>4073</v>
          </cell>
          <cell r="GK145">
            <v>4073</v>
          </cell>
          <cell r="GL145">
            <v>4073</v>
          </cell>
          <cell r="GM145">
            <v>4073</v>
          </cell>
          <cell r="GN145">
            <v>4073</v>
          </cell>
          <cell r="GO145">
            <v>4073</v>
          </cell>
          <cell r="GP145">
            <v>4072</v>
          </cell>
          <cell r="GQ145">
            <v>2352</v>
          </cell>
          <cell r="GR145">
            <v>2352</v>
          </cell>
          <cell r="GS145">
            <v>2352</v>
          </cell>
          <cell r="GW145">
            <v>5557</v>
          </cell>
          <cell r="GX145" t="e">
            <v>#DIV/0!</v>
          </cell>
          <cell r="GY145" t="e">
            <v>#DIV/0!</v>
          </cell>
          <cell r="GZ145" t="e">
            <v>#DIV/0!</v>
          </cell>
        </row>
        <row r="146">
          <cell r="A146">
            <v>5560</v>
          </cell>
          <cell r="B146">
            <v>4</v>
          </cell>
          <cell r="C146" t="str">
            <v>WFECO @ WOODWARD</v>
          </cell>
          <cell r="D146">
            <v>30986</v>
          </cell>
          <cell r="E146" t="str">
            <v>D</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v>0</v>
          </cell>
          <cell r="AF146">
            <v>0</v>
          </cell>
          <cell r="AG146">
            <v>0</v>
          </cell>
          <cell r="AH146">
            <v>0</v>
          </cell>
          <cell r="AI146">
            <v>0</v>
          </cell>
          <cell r="AJ146">
            <v>0</v>
          </cell>
          <cell r="AK146">
            <v>0</v>
          </cell>
          <cell r="AL146">
            <v>0</v>
          </cell>
          <cell r="AM146">
            <v>0</v>
          </cell>
          <cell r="AN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cell r="BB146">
            <v>0</v>
          </cell>
          <cell r="BC146">
            <v>0</v>
          </cell>
          <cell r="BD146">
            <v>0</v>
          </cell>
          <cell r="BE146">
            <v>0</v>
          </cell>
          <cell r="BF146">
            <v>0</v>
          </cell>
          <cell r="BG146">
            <v>0</v>
          </cell>
          <cell r="BH146">
            <v>0</v>
          </cell>
          <cell r="BI146">
            <v>0</v>
          </cell>
          <cell r="BJ146">
            <v>0</v>
          </cell>
          <cell r="BK146">
            <v>0</v>
          </cell>
          <cell r="BL146">
            <v>0</v>
          </cell>
          <cell r="BM146">
            <v>0</v>
          </cell>
          <cell r="BN146">
            <v>0</v>
          </cell>
          <cell r="BO146">
            <v>0</v>
          </cell>
          <cell r="BP146">
            <v>0</v>
          </cell>
          <cell r="BQ146">
            <v>0</v>
          </cell>
          <cell r="BR146">
            <v>0</v>
          </cell>
          <cell r="BS146">
            <v>0</v>
          </cell>
          <cell r="BT146">
            <v>0</v>
          </cell>
          <cell r="BU146">
            <v>0</v>
          </cell>
          <cell r="BV146">
            <v>0</v>
          </cell>
          <cell r="BW146">
            <v>0</v>
          </cell>
          <cell r="BX146">
            <v>0</v>
          </cell>
          <cell r="BY146">
            <v>0</v>
          </cell>
          <cell r="BZ146">
            <v>0</v>
          </cell>
          <cell r="CA146">
            <v>0</v>
          </cell>
          <cell r="CB146">
            <v>0</v>
          </cell>
          <cell r="CC146">
            <v>0</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0</v>
          </cell>
          <cell r="CR146">
            <v>0</v>
          </cell>
          <cell r="CS146">
            <v>0</v>
          </cell>
          <cell r="CT146">
            <v>0</v>
          </cell>
          <cell r="CU146">
            <v>0</v>
          </cell>
          <cell r="CV146">
            <v>0</v>
          </cell>
          <cell r="CW146">
            <v>0</v>
          </cell>
          <cell r="CX146">
            <v>0</v>
          </cell>
          <cell r="CY146">
            <v>0</v>
          </cell>
          <cell r="CZ146">
            <v>0</v>
          </cell>
          <cell r="DA146">
            <v>0</v>
          </cell>
          <cell r="DB146">
            <v>0</v>
          </cell>
          <cell r="DC146">
            <v>0</v>
          </cell>
          <cell r="DD146">
            <v>0</v>
          </cell>
          <cell r="DE146">
            <v>0</v>
          </cell>
          <cell r="DF146">
            <v>0</v>
          </cell>
          <cell r="DG146">
            <v>0</v>
          </cell>
          <cell r="DH146">
            <v>0</v>
          </cell>
          <cell r="DI146">
            <v>0</v>
          </cell>
          <cell r="DJ146">
            <v>0</v>
          </cell>
          <cell r="DK146">
            <v>0</v>
          </cell>
          <cell r="DL146">
            <v>0</v>
          </cell>
          <cell r="DM146">
            <v>0</v>
          </cell>
          <cell r="DN146">
            <v>0</v>
          </cell>
          <cell r="DO146">
            <v>0</v>
          </cell>
          <cell r="DP146">
            <v>0</v>
          </cell>
          <cell r="DQ146">
            <v>0</v>
          </cell>
          <cell r="DR146">
            <v>0</v>
          </cell>
          <cell r="DS146">
            <v>0</v>
          </cell>
          <cell r="DT146">
            <v>0</v>
          </cell>
          <cell r="DU146">
            <v>0</v>
          </cell>
          <cell r="DV146">
            <v>0</v>
          </cell>
          <cell r="DW146">
            <v>0</v>
          </cell>
          <cell r="DX146">
            <v>0</v>
          </cell>
          <cell r="DY146">
            <v>0</v>
          </cell>
          <cell r="DZ146">
            <v>0</v>
          </cell>
          <cell r="EA146">
            <v>0</v>
          </cell>
          <cell r="EB146">
            <v>0</v>
          </cell>
          <cell r="EC146">
            <v>0</v>
          </cell>
          <cell r="ED146">
            <v>0</v>
          </cell>
          <cell r="EE146">
            <v>0</v>
          </cell>
          <cell r="EF146">
            <v>0</v>
          </cell>
          <cell r="EG146">
            <v>0</v>
          </cell>
          <cell r="EH146">
            <v>0</v>
          </cell>
          <cell r="EI146">
            <v>0</v>
          </cell>
          <cell r="EJ146">
            <v>0</v>
          </cell>
          <cell r="EK146">
            <v>0</v>
          </cell>
          <cell r="EL146">
            <v>0</v>
          </cell>
          <cell r="EM146">
            <v>0</v>
          </cell>
          <cell r="EN146">
            <v>0</v>
          </cell>
          <cell r="EO146">
            <v>0</v>
          </cell>
          <cell r="EP146">
            <v>0</v>
          </cell>
          <cell r="EQ146">
            <v>0</v>
          </cell>
          <cell r="ER146">
            <v>0</v>
          </cell>
          <cell r="ES146">
            <v>0</v>
          </cell>
          <cell r="ET146">
            <v>0</v>
          </cell>
          <cell r="EU146">
            <v>0</v>
          </cell>
          <cell r="EV146">
            <v>0</v>
          </cell>
          <cell r="EW146">
            <v>0</v>
          </cell>
          <cell r="EX146">
            <v>0</v>
          </cell>
          <cell r="EY146">
            <v>0</v>
          </cell>
          <cell r="EZ146">
            <v>0</v>
          </cell>
          <cell r="FA146">
            <v>0</v>
          </cell>
          <cell r="FB146">
            <v>0</v>
          </cell>
          <cell r="FC146">
            <v>0</v>
          </cell>
          <cell r="FD146">
            <v>0</v>
          </cell>
          <cell r="FE146">
            <v>0</v>
          </cell>
          <cell r="FF146">
            <v>0</v>
          </cell>
          <cell r="FG146">
            <v>0</v>
          </cell>
          <cell r="FH146">
            <v>0</v>
          </cell>
          <cell r="FI146">
            <v>0</v>
          </cell>
          <cell r="FJ146">
            <v>0</v>
          </cell>
          <cell r="FK146">
            <v>0</v>
          </cell>
          <cell r="FL146">
            <v>0</v>
          </cell>
          <cell r="FM146">
            <v>0</v>
          </cell>
          <cell r="FN146">
            <v>0</v>
          </cell>
          <cell r="FO146">
            <v>0</v>
          </cell>
          <cell r="FP146">
            <v>0</v>
          </cell>
          <cell r="FQ146">
            <v>0</v>
          </cell>
          <cell r="FR146">
            <v>0</v>
          </cell>
          <cell r="FS146">
            <v>0</v>
          </cell>
          <cell r="FT146">
            <v>0</v>
          </cell>
          <cell r="FU146">
            <v>0</v>
          </cell>
          <cell r="FV146">
            <v>0</v>
          </cell>
          <cell r="FW146">
            <v>0</v>
          </cell>
          <cell r="FX146">
            <v>0</v>
          </cell>
          <cell r="FY146">
            <v>0</v>
          </cell>
          <cell r="FZ146">
            <v>0</v>
          </cell>
          <cell r="GA146">
            <v>0</v>
          </cell>
          <cell r="GB146">
            <v>0</v>
          </cell>
          <cell r="GC146">
            <v>0</v>
          </cell>
          <cell r="GD146">
            <v>0</v>
          </cell>
          <cell r="GE146">
            <v>0</v>
          </cell>
          <cell r="GF146">
            <v>0</v>
          </cell>
          <cell r="GG146">
            <v>0</v>
          </cell>
          <cell r="GH146">
            <v>0</v>
          </cell>
          <cell r="GI146">
            <v>0</v>
          </cell>
          <cell r="GJ146">
            <v>0</v>
          </cell>
          <cell r="GK146">
            <v>0</v>
          </cell>
          <cell r="GL146">
            <v>0</v>
          </cell>
          <cell r="GM146">
            <v>0</v>
          </cell>
          <cell r="GN146">
            <v>0</v>
          </cell>
          <cell r="GO146">
            <v>0</v>
          </cell>
          <cell r="GP146">
            <v>0</v>
          </cell>
          <cell r="GQ146">
            <v>0</v>
          </cell>
          <cell r="GR146">
            <v>0</v>
          </cell>
          <cell r="GS146">
            <v>0</v>
          </cell>
          <cell r="GW146">
            <v>5560</v>
          </cell>
          <cell r="GX146" t="e">
            <v>#DIV/0!</v>
          </cell>
          <cell r="GY146" t="e">
            <v>#DIV/0!</v>
          </cell>
          <cell r="GZ146" t="e">
            <v>#DIV/0!</v>
          </cell>
        </row>
        <row r="147">
          <cell r="A147">
            <v>5561</v>
          </cell>
          <cell r="B147">
            <v>9</v>
          </cell>
          <cell r="C147" t="str">
            <v>VALTRANS @ WARD</v>
          </cell>
          <cell r="D147">
            <v>196643</v>
          </cell>
          <cell r="E147" t="str">
            <v>D</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v>
          </cell>
          <cell r="AE147">
            <v>0</v>
          </cell>
          <cell r="AF147">
            <v>0</v>
          </cell>
          <cell r="AG147">
            <v>0</v>
          </cell>
          <cell r="AH147">
            <v>0</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0</v>
          </cell>
          <cell r="AW147">
            <v>0</v>
          </cell>
          <cell r="AX147">
            <v>0</v>
          </cell>
          <cell r="AY147">
            <v>0</v>
          </cell>
          <cell r="AZ147">
            <v>0</v>
          </cell>
          <cell r="BA147">
            <v>0</v>
          </cell>
          <cell r="BB147">
            <v>0</v>
          </cell>
          <cell r="BC147">
            <v>0</v>
          </cell>
          <cell r="BD147">
            <v>0</v>
          </cell>
          <cell r="BE147">
            <v>0</v>
          </cell>
          <cell r="BF147">
            <v>0</v>
          </cell>
          <cell r="BG147">
            <v>0</v>
          </cell>
          <cell r="BH147">
            <v>0</v>
          </cell>
          <cell r="BI147">
            <v>0</v>
          </cell>
          <cell r="BJ147">
            <v>0</v>
          </cell>
          <cell r="BK147">
            <v>0</v>
          </cell>
          <cell r="BL147">
            <v>0</v>
          </cell>
          <cell r="BM147">
            <v>0</v>
          </cell>
          <cell r="BN147">
            <v>0</v>
          </cell>
          <cell r="BO147">
            <v>0</v>
          </cell>
          <cell r="BP147">
            <v>0</v>
          </cell>
          <cell r="BQ147">
            <v>0</v>
          </cell>
          <cell r="BR147">
            <v>0</v>
          </cell>
          <cell r="BS147">
            <v>0</v>
          </cell>
          <cell r="BT147">
            <v>0</v>
          </cell>
          <cell r="BU147">
            <v>0</v>
          </cell>
          <cell r="BV147">
            <v>0</v>
          </cell>
          <cell r="BW147">
            <v>0</v>
          </cell>
          <cell r="BX147">
            <v>0</v>
          </cell>
          <cell r="BY147">
            <v>0</v>
          </cell>
          <cell r="BZ147">
            <v>0</v>
          </cell>
          <cell r="CA147">
            <v>0</v>
          </cell>
          <cell r="CB147">
            <v>0</v>
          </cell>
          <cell r="CC147">
            <v>0</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0</v>
          </cell>
          <cell r="CR147">
            <v>0</v>
          </cell>
          <cell r="CS147">
            <v>0</v>
          </cell>
          <cell r="CT147">
            <v>0</v>
          </cell>
          <cell r="CU147">
            <v>0</v>
          </cell>
          <cell r="CV147">
            <v>0</v>
          </cell>
          <cell r="CW147">
            <v>0</v>
          </cell>
          <cell r="CX147">
            <v>0</v>
          </cell>
          <cell r="CY147">
            <v>0</v>
          </cell>
          <cell r="CZ147">
            <v>0</v>
          </cell>
          <cell r="DA147">
            <v>0</v>
          </cell>
          <cell r="DB147">
            <v>0</v>
          </cell>
          <cell r="DC147">
            <v>0</v>
          </cell>
          <cell r="DD147">
            <v>0</v>
          </cell>
          <cell r="DE147">
            <v>0</v>
          </cell>
          <cell r="DF147">
            <v>0</v>
          </cell>
          <cell r="DG147">
            <v>0</v>
          </cell>
          <cell r="DH147">
            <v>0</v>
          </cell>
          <cell r="DI147">
            <v>0</v>
          </cell>
          <cell r="DJ147">
            <v>0</v>
          </cell>
          <cell r="DK147">
            <v>0</v>
          </cell>
          <cell r="DL147">
            <v>0</v>
          </cell>
          <cell r="DM147">
            <v>0</v>
          </cell>
          <cell r="DN147">
            <v>0</v>
          </cell>
          <cell r="DO147">
            <v>0</v>
          </cell>
          <cell r="DP147">
            <v>0</v>
          </cell>
          <cell r="DQ147">
            <v>0</v>
          </cell>
          <cell r="DR147">
            <v>0</v>
          </cell>
          <cell r="DS147">
            <v>0</v>
          </cell>
          <cell r="DT147">
            <v>0</v>
          </cell>
          <cell r="DU147">
            <v>0</v>
          </cell>
          <cell r="DV147">
            <v>0</v>
          </cell>
          <cell r="DW147">
            <v>0</v>
          </cell>
          <cell r="DX147">
            <v>0</v>
          </cell>
          <cell r="DY147">
            <v>0</v>
          </cell>
          <cell r="DZ147">
            <v>0</v>
          </cell>
          <cell r="EA147">
            <v>0</v>
          </cell>
          <cell r="EB147">
            <v>0</v>
          </cell>
          <cell r="EC147">
            <v>0</v>
          </cell>
          <cell r="ED147">
            <v>0</v>
          </cell>
          <cell r="EE147">
            <v>0</v>
          </cell>
          <cell r="EF147">
            <v>0</v>
          </cell>
          <cell r="EG147">
            <v>0</v>
          </cell>
          <cell r="EH147">
            <v>0</v>
          </cell>
          <cell r="EI147">
            <v>0</v>
          </cell>
          <cell r="EJ147">
            <v>0</v>
          </cell>
          <cell r="EK147">
            <v>0</v>
          </cell>
          <cell r="EL147">
            <v>0</v>
          </cell>
          <cell r="EM147">
            <v>0</v>
          </cell>
          <cell r="EN147">
            <v>0</v>
          </cell>
          <cell r="EO147">
            <v>0</v>
          </cell>
          <cell r="EP147">
            <v>0</v>
          </cell>
          <cell r="EQ147">
            <v>0</v>
          </cell>
          <cell r="ER147">
            <v>0</v>
          </cell>
          <cell r="ES147">
            <v>0</v>
          </cell>
          <cell r="ET147">
            <v>0</v>
          </cell>
          <cell r="EU147">
            <v>0</v>
          </cell>
          <cell r="EV147">
            <v>0</v>
          </cell>
          <cell r="EW147">
            <v>0</v>
          </cell>
          <cell r="EX147">
            <v>0</v>
          </cell>
          <cell r="EY147">
            <v>0</v>
          </cell>
          <cell r="EZ147">
            <v>0</v>
          </cell>
          <cell r="FA147">
            <v>0</v>
          </cell>
          <cell r="FB147">
            <v>0</v>
          </cell>
          <cell r="FC147">
            <v>0</v>
          </cell>
          <cell r="FD147">
            <v>0</v>
          </cell>
          <cell r="FE147">
            <v>0</v>
          </cell>
          <cell r="FF147">
            <v>0</v>
          </cell>
          <cell r="FG147">
            <v>0</v>
          </cell>
          <cell r="FH147">
            <v>0</v>
          </cell>
          <cell r="FI147">
            <v>0</v>
          </cell>
          <cell r="FJ147">
            <v>0</v>
          </cell>
          <cell r="FK147">
            <v>0</v>
          </cell>
          <cell r="FL147">
            <v>0</v>
          </cell>
          <cell r="FM147">
            <v>0</v>
          </cell>
          <cell r="FN147">
            <v>0</v>
          </cell>
          <cell r="FO147">
            <v>0</v>
          </cell>
          <cell r="FP147">
            <v>0</v>
          </cell>
          <cell r="FQ147">
            <v>0</v>
          </cell>
          <cell r="FR147">
            <v>0</v>
          </cell>
          <cell r="FS147">
            <v>0</v>
          </cell>
          <cell r="FT147">
            <v>0</v>
          </cell>
          <cell r="FU147">
            <v>0</v>
          </cell>
          <cell r="FV147">
            <v>0</v>
          </cell>
          <cell r="FW147">
            <v>0</v>
          </cell>
          <cell r="FX147">
            <v>0</v>
          </cell>
          <cell r="FY147">
            <v>0</v>
          </cell>
          <cell r="FZ147">
            <v>0</v>
          </cell>
          <cell r="GA147">
            <v>0</v>
          </cell>
          <cell r="GB147">
            <v>0</v>
          </cell>
          <cell r="GC147">
            <v>0</v>
          </cell>
          <cell r="GD147">
            <v>0</v>
          </cell>
          <cell r="GE147">
            <v>0</v>
          </cell>
          <cell r="GF147">
            <v>0</v>
          </cell>
          <cell r="GG147">
            <v>0</v>
          </cell>
          <cell r="GH147">
            <v>0</v>
          </cell>
          <cell r="GI147">
            <v>0</v>
          </cell>
          <cell r="GJ147">
            <v>0</v>
          </cell>
          <cell r="GK147">
            <v>0</v>
          </cell>
          <cell r="GL147">
            <v>0</v>
          </cell>
          <cell r="GM147">
            <v>0</v>
          </cell>
          <cell r="GN147">
            <v>0</v>
          </cell>
          <cell r="GO147">
            <v>0</v>
          </cell>
          <cell r="GP147">
            <v>0</v>
          </cell>
          <cell r="GQ147">
            <v>0</v>
          </cell>
          <cell r="GR147">
            <v>0</v>
          </cell>
          <cell r="GS147">
            <v>0</v>
          </cell>
          <cell r="GW147">
            <v>5561</v>
          </cell>
          <cell r="GX147" t="e">
            <v>#DIV/0!</v>
          </cell>
          <cell r="GY147" t="e">
            <v>#DIV/0!</v>
          </cell>
          <cell r="GZ147" t="e">
            <v>#DIV/0!</v>
          </cell>
        </row>
        <row r="148">
          <cell r="A148">
            <v>5562</v>
          </cell>
          <cell r="B148">
            <v>6</v>
          </cell>
          <cell r="C148" t="str">
            <v>TRANSOK @ WHEELER</v>
          </cell>
          <cell r="D148">
            <v>87502</v>
          </cell>
          <cell r="E148" t="str">
            <v>R</v>
          </cell>
          <cell r="F148">
            <v>13945</v>
          </cell>
          <cell r="G148">
            <v>13945</v>
          </cell>
          <cell r="H148">
            <v>13945</v>
          </cell>
          <cell r="I148">
            <v>13984</v>
          </cell>
          <cell r="J148">
            <v>13984</v>
          </cell>
          <cell r="K148">
            <v>13984</v>
          </cell>
          <cell r="L148">
            <v>15598</v>
          </cell>
          <cell r="M148">
            <v>15598</v>
          </cell>
          <cell r="N148">
            <v>11100</v>
          </cell>
          <cell r="O148">
            <v>12336</v>
          </cell>
          <cell r="P148">
            <v>6521</v>
          </cell>
          <cell r="Q148">
            <v>6521</v>
          </cell>
          <cell r="R148">
            <v>7336</v>
          </cell>
          <cell r="S148">
            <v>7375</v>
          </cell>
          <cell r="T148">
            <v>7317</v>
          </cell>
          <cell r="U148">
            <v>10017</v>
          </cell>
          <cell r="V148">
            <v>7317</v>
          </cell>
          <cell r="W148">
            <v>7317</v>
          </cell>
          <cell r="X148">
            <v>7317</v>
          </cell>
          <cell r="Y148">
            <v>7317</v>
          </cell>
          <cell r="Z148">
            <v>7525</v>
          </cell>
          <cell r="AA148">
            <v>7525</v>
          </cell>
          <cell r="AB148">
            <v>7525</v>
          </cell>
          <cell r="AC148">
            <v>10751</v>
          </cell>
          <cell r="AD148">
            <v>7525</v>
          </cell>
          <cell r="AE148">
            <v>7525</v>
          </cell>
          <cell r="AF148">
            <v>8445</v>
          </cell>
          <cell r="AG148">
            <v>8445</v>
          </cell>
          <cell r="AH148">
            <v>8445</v>
          </cell>
          <cell r="AI148">
            <v>7525</v>
          </cell>
          <cell r="AJ148">
            <v>8445</v>
          </cell>
          <cell r="AK148">
            <v>8445</v>
          </cell>
          <cell r="AL148">
            <v>8445</v>
          </cell>
          <cell r="AM148">
            <v>8445</v>
          </cell>
          <cell r="AN148">
            <v>8445</v>
          </cell>
          <cell r="AO148">
            <v>8445</v>
          </cell>
          <cell r="AP148">
            <v>8445</v>
          </cell>
          <cell r="AQ148">
            <v>8445</v>
          </cell>
          <cell r="AR148">
            <v>15000</v>
          </cell>
          <cell r="AS148">
            <v>15000</v>
          </cell>
          <cell r="AT148">
            <v>15000</v>
          </cell>
          <cell r="AU148">
            <v>15000</v>
          </cell>
          <cell r="AV148">
            <v>16765</v>
          </cell>
          <cell r="AW148">
            <v>17651</v>
          </cell>
          <cell r="AX148">
            <v>17245</v>
          </cell>
          <cell r="AY148">
            <v>31000</v>
          </cell>
          <cell r="AZ148">
            <v>31000</v>
          </cell>
          <cell r="BA148">
            <v>31000</v>
          </cell>
          <cell r="BB148">
            <v>6110</v>
          </cell>
          <cell r="BC148">
            <v>6110</v>
          </cell>
          <cell r="BD148">
            <v>6110</v>
          </cell>
          <cell r="BE148">
            <v>31000</v>
          </cell>
          <cell r="BF148">
            <v>31000</v>
          </cell>
          <cell r="BG148">
            <v>31000</v>
          </cell>
          <cell r="BH148">
            <v>31000</v>
          </cell>
          <cell r="BI148">
            <v>31000</v>
          </cell>
          <cell r="BJ148">
            <v>5867</v>
          </cell>
          <cell r="BK148">
            <v>5867</v>
          </cell>
          <cell r="BL148">
            <v>5867</v>
          </cell>
          <cell r="BM148">
            <v>41000</v>
          </cell>
          <cell r="BN148">
            <v>41000</v>
          </cell>
          <cell r="BO148">
            <v>41000</v>
          </cell>
          <cell r="BP148">
            <v>41000</v>
          </cell>
          <cell r="BQ148">
            <v>5742</v>
          </cell>
          <cell r="BR148">
            <v>5742</v>
          </cell>
          <cell r="BS148">
            <v>32000</v>
          </cell>
          <cell r="BT148">
            <v>40000</v>
          </cell>
          <cell r="BU148">
            <v>40000</v>
          </cell>
          <cell r="BV148">
            <v>40000</v>
          </cell>
          <cell r="BW148">
            <v>5391</v>
          </cell>
          <cell r="BX148">
            <v>5391</v>
          </cell>
          <cell r="BY148">
            <v>40000</v>
          </cell>
          <cell r="BZ148">
            <v>40000</v>
          </cell>
          <cell r="CA148">
            <v>6032</v>
          </cell>
          <cell r="CB148">
            <v>6032</v>
          </cell>
          <cell r="CC148">
            <v>15000</v>
          </cell>
          <cell r="CD148">
            <v>15000</v>
          </cell>
          <cell r="CE148">
            <v>15000</v>
          </cell>
          <cell r="CF148">
            <v>15000</v>
          </cell>
          <cell r="CG148">
            <v>1321</v>
          </cell>
          <cell r="CH148">
            <v>1321</v>
          </cell>
          <cell r="CI148">
            <v>1321</v>
          </cell>
          <cell r="CJ148">
            <v>1321</v>
          </cell>
          <cell r="CK148">
            <v>1321</v>
          </cell>
          <cell r="CL148">
            <v>1321</v>
          </cell>
          <cell r="CM148">
            <v>1321</v>
          </cell>
          <cell r="CN148">
            <v>1321</v>
          </cell>
          <cell r="CO148">
            <v>1321</v>
          </cell>
          <cell r="CP148">
            <v>1321</v>
          </cell>
          <cell r="CQ148">
            <v>1321</v>
          </cell>
          <cell r="CR148">
            <v>1321</v>
          </cell>
          <cell r="CS148">
            <v>1321</v>
          </cell>
          <cell r="CT148">
            <v>1321</v>
          </cell>
          <cell r="CU148">
            <v>1321</v>
          </cell>
          <cell r="CV148">
            <v>1321</v>
          </cell>
          <cell r="CW148">
            <v>1321</v>
          </cell>
          <cell r="CX148">
            <v>1321</v>
          </cell>
          <cell r="CY148">
            <v>1321</v>
          </cell>
          <cell r="CZ148">
            <v>15000</v>
          </cell>
          <cell r="DA148">
            <v>15000</v>
          </cell>
          <cell r="DB148">
            <v>1321</v>
          </cell>
          <cell r="DC148">
            <v>1321</v>
          </cell>
          <cell r="DD148">
            <v>1321</v>
          </cell>
          <cell r="DE148">
            <v>1321</v>
          </cell>
          <cell r="DF148">
            <v>1321</v>
          </cell>
          <cell r="DG148">
            <v>1321</v>
          </cell>
          <cell r="DH148">
            <v>15000</v>
          </cell>
          <cell r="DI148">
            <v>15000</v>
          </cell>
          <cell r="DJ148">
            <v>15000</v>
          </cell>
          <cell r="DK148">
            <v>15000</v>
          </cell>
          <cell r="DL148">
            <v>15000</v>
          </cell>
          <cell r="DM148">
            <v>12948</v>
          </cell>
          <cell r="DN148">
            <v>12948</v>
          </cell>
          <cell r="DO148">
            <v>15000</v>
          </cell>
          <cell r="DP148">
            <v>12948</v>
          </cell>
          <cell r="DQ148">
            <v>12948</v>
          </cell>
          <cell r="DR148">
            <v>12948</v>
          </cell>
          <cell r="DS148">
            <v>12948</v>
          </cell>
          <cell r="DT148">
            <v>12948</v>
          </cell>
          <cell r="DU148">
            <v>13049</v>
          </cell>
          <cell r="DV148">
            <v>13049</v>
          </cell>
          <cell r="DW148">
            <v>13049</v>
          </cell>
          <cell r="DX148">
            <v>13049</v>
          </cell>
          <cell r="DY148">
            <v>13049</v>
          </cell>
          <cell r="DZ148">
            <v>13049</v>
          </cell>
          <cell r="EA148">
            <v>12948</v>
          </cell>
          <cell r="EB148">
            <v>12948</v>
          </cell>
          <cell r="EC148">
            <v>15000</v>
          </cell>
          <cell r="ED148">
            <v>15000</v>
          </cell>
          <cell r="EE148">
            <v>15000</v>
          </cell>
          <cell r="EF148">
            <v>15000</v>
          </cell>
          <cell r="EG148">
            <v>15000</v>
          </cell>
          <cell r="EH148">
            <v>25000</v>
          </cell>
          <cell r="EI148">
            <v>15000</v>
          </cell>
          <cell r="EJ148">
            <v>4331</v>
          </cell>
          <cell r="EK148">
            <v>4331</v>
          </cell>
          <cell r="EL148">
            <v>15000</v>
          </cell>
          <cell r="EM148">
            <v>15000</v>
          </cell>
          <cell r="EN148">
            <v>15000</v>
          </cell>
          <cell r="EO148">
            <v>15000</v>
          </cell>
          <cell r="EP148">
            <v>15000</v>
          </cell>
          <cell r="EQ148">
            <v>6516</v>
          </cell>
          <cell r="ER148">
            <v>22743</v>
          </cell>
          <cell r="ES148">
            <v>22743</v>
          </cell>
          <cell r="ET148">
            <v>22743</v>
          </cell>
          <cell r="EU148">
            <v>22743</v>
          </cell>
          <cell r="EV148">
            <v>17598</v>
          </cell>
          <cell r="EW148">
            <v>17598</v>
          </cell>
          <cell r="EX148">
            <v>17598</v>
          </cell>
          <cell r="EY148">
            <v>17598</v>
          </cell>
          <cell r="EZ148">
            <v>17598</v>
          </cell>
          <cell r="FA148">
            <v>17598</v>
          </cell>
          <cell r="FB148">
            <v>17598</v>
          </cell>
          <cell r="FC148">
            <v>17598</v>
          </cell>
          <cell r="FD148">
            <v>17598</v>
          </cell>
          <cell r="FE148">
            <v>17598</v>
          </cell>
          <cell r="FF148">
            <v>15427</v>
          </cell>
          <cell r="FG148">
            <v>1371</v>
          </cell>
          <cell r="FH148">
            <v>1371</v>
          </cell>
          <cell r="FI148">
            <v>1371</v>
          </cell>
          <cell r="FJ148">
            <v>1371</v>
          </cell>
          <cell r="FK148">
            <v>1371</v>
          </cell>
          <cell r="FL148">
            <v>1371</v>
          </cell>
          <cell r="FM148">
            <v>1371</v>
          </cell>
          <cell r="FN148">
            <v>1371</v>
          </cell>
          <cell r="FO148">
            <v>2844</v>
          </cell>
          <cell r="FP148">
            <v>2844</v>
          </cell>
          <cell r="FQ148">
            <v>2844</v>
          </cell>
          <cell r="FR148">
            <v>2844</v>
          </cell>
          <cell r="FS148">
            <v>2844</v>
          </cell>
          <cell r="FT148">
            <v>2844</v>
          </cell>
          <cell r="FU148">
            <v>2844</v>
          </cell>
          <cell r="FV148">
            <v>2844</v>
          </cell>
          <cell r="FW148">
            <v>2844</v>
          </cell>
          <cell r="FX148">
            <v>2844</v>
          </cell>
          <cell r="FY148">
            <v>2844</v>
          </cell>
          <cell r="FZ148">
            <v>2844</v>
          </cell>
          <cell r="GA148">
            <v>16344</v>
          </cell>
          <cell r="GB148">
            <v>2844</v>
          </cell>
          <cell r="GC148">
            <v>2844</v>
          </cell>
          <cell r="GD148">
            <v>2844</v>
          </cell>
          <cell r="GE148">
            <v>19544</v>
          </cell>
          <cell r="GF148">
            <v>14533</v>
          </cell>
          <cell r="GG148">
            <v>29533</v>
          </cell>
          <cell r="GH148">
            <v>20000</v>
          </cell>
          <cell r="GI148">
            <v>35000</v>
          </cell>
          <cell r="GJ148">
            <v>35000</v>
          </cell>
          <cell r="GK148">
            <v>35000</v>
          </cell>
          <cell r="GL148">
            <v>5000</v>
          </cell>
          <cell r="GM148">
            <v>15600</v>
          </cell>
          <cell r="GN148">
            <v>20000</v>
          </cell>
          <cell r="GO148">
            <v>5000</v>
          </cell>
          <cell r="GP148">
            <v>5000</v>
          </cell>
          <cell r="GQ148">
            <v>5000</v>
          </cell>
          <cell r="GR148">
            <v>5000</v>
          </cell>
          <cell r="GS148">
            <v>5000</v>
          </cell>
          <cell r="GW148">
            <v>5562</v>
          </cell>
          <cell r="GX148" t="e">
            <v>#DIV/0!</v>
          </cell>
          <cell r="GY148" t="e">
            <v>#DIV/0!</v>
          </cell>
          <cell r="GZ148" t="e">
            <v>#DIV/0!</v>
          </cell>
        </row>
        <row r="149">
          <cell r="A149">
            <v>5584</v>
          </cell>
          <cell r="B149">
            <v>26</v>
          </cell>
          <cell r="C149" t="str">
            <v>UPACFUEL @ PANOLA</v>
          </cell>
          <cell r="D149">
            <v>109180</v>
          </cell>
          <cell r="E149" t="str">
            <v>R</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cell r="AV149">
            <v>0</v>
          </cell>
          <cell r="AW149">
            <v>0</v>
          </cell>
          <cell r="AX149">
            <v>0</v>
          </cell>
          <cell r="AY149">
            <v>0</v>
          </cell>
          <cell r="AZ149">
            <v>0</v>
          </cell>
          <cell r="BA149">
            <v>0</v>
          </cell>
          <cell r="BB149">
            <v>0</v>
          </cell>
          <cell r="BC149">
            <v>0</v>
          </cell>
          <cell r="BD149">
            <v>0</v>
          </cell>
          <cell r="BE149">
            <v>0</v>
          </cell>
          <cell r="BF149">
            <v>0</v>
          </cell>
          <cell r="BG149">
            <v>0</v>
          </cell>
          <cell r="BH149">
            <v>0</v>
          </cell>
          <cell r="BI149">
            <v>0</v>
          </cell>
          <cell r="BJ149">
            <v>0</v>
          </cell>
          <cell r="BK149">
            <v>0</v>
          </cell>
          <cell r="BL149">
            <v>0</v>
          </cell>
          <cell r="BM149">
            <v>0</v>
          </cell>
          <cell r="BN149">
            <v>0</v>
          </cell>
          <cell r="BO149">
            <v>0</v>
          </cell>
          <cell r="BP149">
            <v>0</v>
          </cell>
          <cell r="BQ149">
            <v>0</v>
          </cell>
          <cell r="BR149">
            <v>0</v>
          </cell>
          <cell r="BS149">
            <v>0</v>
          </cell>
          <cell r="BT149">
            <v>0</v>
          </cell>
          <cell r="BU149">
            <v>0</v>
          </cell>
          <cell r="BV149">
            <v>0</v>
          </cell>
          <cell r="BW149">
            <v>0</v>
          </cell>
          <cell r="BX149">
            <v>0</v>
          </cell>
          <cell r="BY149">
            <v>0</v>
          </cell>
          <cell r="BZ149">
            <v>0</v>
          </cell>
          <cell r="CA149">
            <v>0</v>
          </cell>
          <cell r="CB149">
            <v>0</v>
          </cell>
          <cell r="CC149">
            <v>0</v>
          </cell>
          <cell r="CD149">
            <v>0</v>
          </cell>
          <cell r="CE149">
            <v>0</v>
          </cell>
          <cell r="CF149">
            <v>0</v>
          </cell>
          <cell r="CG149">
            <v>0</v>
          </cell>
          <cell r="CH149">
            <v>0</v>
          </cell>
          <cell r="CI149">
            <v>0</v>
          </cell>
          <cell r="CJ149">
            <v>0</v>
          </cell>
          <cell r="CK149">
            <v>0</v>
          </cell>
          <cell r="CL149">
            <v>0</v>
          </cell>
          <cell r="CM149">
            <v>0</v>
          </cell>
          <cell r="CN149">
            <v>0</v>
          </cell>
          <cell r="CO149">
            <v>0</v>
          </cell>
          <cell r="CP149">
            <v>0</v>
          </cell>
          <cell r="CQ149">
            <v>0</v>
          </cell>
          <cell r="CR149">
            <v>0</v>
          </cell>
          <cell r="CS149">
            <v>0</v>
          </cell>
          <cell r="CT149">
            <v>0</v>
          </cell>
          <cell r="CU149">
            <v>0</v>
          </cell>
          <cell r="CV149">
            <v>0</v>
          </cell>
          <cell r="CW149">
            <v>0</v>
          </cell>
          <cell r="CX149">
            <v>0</v>
          </cell>
          <cell r="CY149">
            <v>0</v>
          </cell>
          <cell r="CZ149">
            <v>0</v>
          </cell>
          <cell r="DA149">
            <v>0</v>
          </cell>
          <cell r="DB149">
            <v>0</v>
          </cell>
          <cell r="DC149">
            <v>0</v>
          </cell>
          <cell r="DD149">
            <v>0</v>
          </cell>
          <cell r="DE149">
            <v>0</v>
          </cell>
          <cell r="DF149">
            <v>0</v>
          </cell>
          <cell r="DG149">
            <v>0</v>
          </cell>
          <cell r="DH149">
            <v>0</v>
          </cell>
          <cell r="DI149">
            <v>0</v>
          </cell>
          <cell r="DJ149">
            <v>0</v>
          </cell>
          <cell r="DK149">
            <v>0</v>
          </cell>
          <cell r="DL149">
            <v>0</v>
          </cell>
          <cell r="DM149">
            <v>0</v>
          </cell>
          <cell r="DN149">
            <v>0</v>
          </cell>
          <cell r="DO149">
            <v>0</v>
          </cell>
          <cell r="DP149">
            <v>0</v>
          </cell>
          <cell r="DQ149">
            <v>0</v>
          </cell>
          <cell r="DR149">
            <v>0</v>
          </cell>
          <cell r="DS149">
            <v>0</v>
          </cell>
          <cell r="DT149">
            <v>0</v>
          </cell>
          <cell r="DU149">
            <v>0</v>
          </cell>
          <cell r="DV149">
            <v>0</v>
          </cell>
          <cell r="DW149">
            <v>0</v>
          </cell>
          <cell r="DX149">
            <v>0</v>
          </cell>
          <cell r="DY149">
            <v>0</v>
          </cell>
          <cell r="DZ149">
            <v>0</v>
          </cell>
          <cell r="EA149">
            <v>0</v>
          </cell>
          <cell r="EB149">
            <v>0</v>
          </cell>
          <cell r="EC149">
            <v>0</v>
          </cell>
          <cell r="ED149">
            <v>0</v>
          </cell>
          <cell r="EE149">
            <v>0</v>
          </cell>
          <cell r="EF149">
            <v>0</v>
          </cell>
          <cell r="EG149">
            <v>0</v>
          </cell>
          <cell r="EH149">
            <v>0</v>
          </cell>
          <cell r="EI149">
            <v>0</v>
          </cell>
          <cell r="EJ149">
            <v>0</v>
          </cell>
          <cell r="EK149">
            <v>0</v>
          </cell>
          <cell r="EL149">
            <v>0</v>
          </cell>
          <cell r="EM149">
            <v>0</v>
          </cell>
          <cell r="EN149">
            <v>0</v>
          </cell>
          <cell r="EO149">
            <v>0</v>
          </cell>
          <cell r="EP149">
            <v>0</v>
          </cell>
          <cell r="EQ149">
            <v>0</v>
          </cell>
          <cell r="ER149">
            <v>0</v>
          </cell>
          <cell r="ES149">
            <v>0</v>
          </cell>
          <cell r="ET149">
            <v>0</v>
          </cell>
          <cell r="EU149">
            <v>0</v>
          </cell>
          <cell r="EV149">
            <v>0</v>
          </cell>
          <cell r="EW149">
            <v>0</v>
          </cell>
          <cell r="EX149">
            <v>0</v>
          </cell>
          <cell r="EY149">
            <v>0</v>
          </cell>
          <cell r="EZ149">
            <v>0</v>
          </cell>
          <cell r="FA149">
            <v>0</v>
          </cell>
          <cell r="FB149">
            <v>0</v>
          </cell>
          <cell r="FC149">
            <v>0</v>
          </cell>
          <cell r="FD149">
            <v>0</v>
          </cell>
          <cell r="FE149">
            <v>0</v>
          </cell>
          <cell r="FF149">
            <v>0</v>
          </cell>
          <cell r="FG149">
            <v>0</v>
          </cell>
          <cell r="FH149">
            <v>0</v>
          </cell>
          <cell r="FI149">
            <v>0</v>
          </cell>
          <cell r="FJ149">
            <v>0</v>
          </cell>
          <cell r="FK149">
            <v>0</v>
          </cell>
          <cell r="FL149">
            <v>0</v>
          </cell>
          <cell r="FM149">
            <v>0</v>
          </cell>
          <cell r="FN149">
            <v>0</v>
          </cell>
          <cell r="FO149">
            <v>0</v>
          </cell>
          <cell r="FP149">
            <v>0</v>
          </cell>
          <cell r="FQ149">
            <v>0</v>
          </cell>
          <cell r="FR149">
            <v>0</v>
          </cell>
          <cell r="FS149">
            <v>0</v>
          </cell>
          <cell r="FT149">
            <v>0</v>
          </cell>
          <cell r="FU149">
            <v>0</v>
          </cell>
          <cell r="FV149">
            <v>0</v>
          </cell>
          <cell r="FW149">
            <v>0</v>
          </cell>
          <cell r="FX149">
            <v>0</v>
          </cell>
          <cell r="FY149">
            <v>0</v>
          </cell>
          <cell r="FZ149">
            <v>0</v>
          </cell>
          <cell r="GA149">
            <v>0</v>
          </cell>
          <cell r="GB149">
            <v>0</v>
          </cell>
          <cell r="GC149">
            <v>0</v>
          </cell>
          <cell r="GD149">
            <v>0</v>
          </cell>
          <cell r="GE149">
            <v>0</v>
          </cell>
          <cell r="GF149">
            <v>0</v>
          </cell>
          <cell r="GG149">
            <v>0</v>
          </cell>
          <cell r="GH149">
            <v>0</v>
          </cell>
          <cell r="GI149">
            <v>0</v>
          </cell>
          <cell r="GJ149">
            <v>0</v>
          </cell>
          <cell r="GK149">
            <v>0</v>
          </cell>
          <cell r="GL149">
            <v>0</v>
          </cell>
          <cell r="GM149">
            <v>0</v>
          </cell>
          <cell r="GN149">
            <v>0</v>
          </cell>
          <cell r="GO149">
            <v>0</v>
          </cell>
          <cell r="GP149">
            <v>0</v>
          </cell>
          <cell r="GQ149">
            <v>0</v>
          </cell>
          <cell r="GR149">
            <v>0</v>
          </cell>
          <cell r="GS149">
            <v>0</v>
          </cell>
          <cell r="GW149">
            <v>5584</v>
          </cell>
          <cell r="GX149" t="e">
            <v>#DIV/0!</v>
          </cell>
          <cell r="GY149" t="e">
            <v>#DIV/0!</v>
          </cell>
          <cell r="GZ149" t="e">
            <v>#DIV/0!</v>
          </cell>
        </row>
        <row r="150">
          <cell r="A150">
            <v>5590</v>
          </cell>
          <cell r="B150">
            <v>26</v>
          </cell>
          <cell r="C150" t="str">
            <v>TGG @ HARRISON</v>
          </cell>
          <cell r="D150">
            <v>105034</v>
          </cell>
          <cell r="E150" t="str">
            <v>R</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cell r="AN150">
            <v>0</v>
          </cell>
          <cell r="AO150">
            <v>0</v>
          </cell>
          <cell r="AP150">
            <v>0</v>
          </cell>
          <cell r="AQ150">
            <v>0</v>
          </cell>
          <cell r="AR150">
            <v>0</v>
          </cell>
          <cell r="AS150">
            <v>0</v>
          </cell>
          <cell r="AT150">
            <v>0</v>
          </cell>
          <cell r="AU150">
            <v>0</v>
          </cell>
          <cell r="AV150">
            <v>0</v>
          </cell>
          <cell r="AW150">
            <v>0</v>
          </cell>
          <cell r="AX150">
            <v>0</v>
          </cell>
          <cell r="AY150">
            <v>0</v>
          </cell>
          <cell r="AZ150">
            <v>0</v>
          </cell>
          <cell r="BA150">
            <v>0</v>
          </cell>
          <cell r="BB150">
            <v>0</v>
          </cell>
          <cell r="BC150">
            <v>0</v>
          </cell>
          <cell r="BD150">
            <v>0</v>
          </cell>
          <cell r="BE150">
            <v>0</v>
          </cell>
          <cell r="BF150">
            <v>0</v>
          </cell>
          <cell r="BG150">
            <v>0</v>
          </cell>
          <cell r="BH150">
            <v>0</v>
          </cell>
          <cell r="BI150">
            <v>0</v>
          </cell>
          <cell r="BJ150">
            <v>0</v>
          </cell>
          <cell r="BK150">
            <v>0</v>
          </cell>
          <cell r="BL150">
            <v>0</v>
          </cell>
          <cell r="BM150">
            <v>0</v>
          </cell>
          <cell r="BN150">
            <v>0</v>
          </cell>
          <cell r="BO150">
            <v>0</v>
          </cell>
          <cell r="BP150">
            <v>0</v>
          </cell>
          <cell r="BQ150">
            <v>0</v>
          </cell>
          <cell r="BR150">
            <v>0</v>
          </cell>
          <cell r="BS150">
            <v>0</v>
          </cell>
          <cell r="BT150">
            <v>0</v>
          </cell>
          <cell r="BU150">
            <v>0</v>
          </cell>
          <cell r="BV150">
            <v>0</v>
          </cell>
          <cell r="BW150">
            <v>0</v>
          </cell>
          <cell r="BX150">
            <v>0</v>
          </cell>
          <cell r="BY150">
            <v>0</v>
          </cell>
          <cell r="BZ150">
            <v>0</v>
          </cell>
          <cell r="CA150">
            <v>0</v>
          </cell>
          <cell r="CB150">
            <v>0</v>
          </cell>
          <cell r="CC150">
            <v>0</v>
          </cell>
          <cell r="CD150">
            <v>0</v>
          </cell>
          <cell r="CE150">
            <v>0</v>
          </cell>
          <cell r="CF150">
            <v>0</v>
          </cell>
          <cell r="CG150">
            <v>0</v>
          </cell>
          <cell r="CH150">
            <v>0</v>
          </cell>
          <cell r="CI150">
            <v>0</v>
          </cell>
          <cell r="CJ150">
            <v>0</v>
          </cell>
          <cell r="CK150">
            <v>0</v>
          </cell>
          <cell r="CL150">
            <v>0</v>
          </cell>
          <cell r="CM150">
            <v>0</v>
          </cell>
          <cell r="CN150">
            <v>0</v>
          </cell>
          <cell r="CO150">
            <v>0</v>
          </cell>
          <cell r="CP150">
            <v>0</v>
          </cell>
          <cell r="CQ150">
            <v>0</v>
          </cell>
          <cell r="CR150">
            <v>0</v>
          </cell>
          <cell r="CS150">
            <v>0</v>
          </cell>
          <cell r="CT150">
            <v>0</v>
          </cell>
          <cell r="CU150">
            <v>0</v>
          </cell>
          <cell r="CV150">
            <v>0</v>
          </cell>
          <cell r="CW150">
            <v>0</v>
          </cell>
          <cell r="CX150">
            <v>0</v>
          </cell>
          <cell r="CY150">
            <v>0</v>
          </cell>
          <cell r="CZ150">
            <v>0</v>
          </cell>
          <cell r="DA150">
            <v>0</v>
          </cell>
          <cell r="DB150">
            <v>0</v>
          </cell>
          <cell r="DC150">
            <v>0</v>
          </cell>
          <cell r="DD150">
            <v>0</v>
          </cell>
          <cell r="DE150">
            <v>0</v>
          </cell>
          <cell r="DF150">
            <v>0</v>
          </cell>
          <cell r="DG150">
            <v>0</v>
          </cell>
          <cell r="DH150">
            <v>0</v>
          </cell>
          <cell r="DI150">
            <v>0</v>
          </cell>
          <cell r="DJ150">
            <v>0</v>
          </cell>
          <cell r="DK150">
            <v>0</v>
          </cell>
          <cell r="DL150">
            <v>0</v>
          </cell>
          <cell r="DM150">
            <v>0</v>
          </cell>
          <cell r="DN150">
            <v>0</v>
          </cell>
          <cell r="DO150">
            <v>0</v>
          </cell>
          <cell r="DP150">
            <v>0</v>
          </cell>
          <cell r="DQ150">
            <v>0</v>
          </cell>
          <cell r="DR150">
            <v>0</v>
          </cell>
          <cell r="DS150">
            <v>0</v>
          </cell>
          <cell r="DT150">
            <v>0</v>
          </cell>
          <cell r="DU150">
            <v>0</v>
          </cell>
          <cell r="DV150">
            <v>0</v>
          </cell>
          <cell r="DW150">
            <v>0</v>
          </cell>
          <cell r="DX150">
            <v>0</v>
          </cell>
          <cell r="DY150">
            <v>0</v>
          </cell>
          <cell r="DZ150">
            <v>0</v>
          </cell>
          <cell r="EA150">
            <v>0</v>
          </cell>
          <cell r="EB150">
            <v>0</v>
          </cell>
          <cell r="EC150">
            <v>0</v>
          </cell>
          <cell r="ED150">
            <v>0</v>
          </cell>
          <cell r="EE150">
            <v>0</v>
          </cell>
          <cell r="EF150">
            <v>0</v>
          </cell>
          <cell r="EG150">
            <v>0</v>
          </cell>
          <cell r="EH150">
            <v>0</v>
          </cell>
          <cell r="EI150">
            <v>0</v>
          </cell>
          <cell r="EJ150">
            <v>0</v>
          </cell>
          <cell r="EK150">
            <v>0</v>
          </cell>
          <cell r="EL150">
            <v>0</v>
          </cell>
          <cell r="EM150">
            <v>0</v>
          </cell>
          <cell r="EN150">
            <v>0</v>
          </cell>
          <cell r="EO150">
            <v>0</v>
          </cell>
          <cell r="EP150">
            <v>0</v>
          </cell>
          <cell r="EQ150">
            <v>0</v>
          </cell>
          <cell r="ER150">
            <v>0</v>
          </cell>
          <cell r="ES150">
            <v>0</v>
          </cell>
          <cell r="ET150">
            <v>0</v>
          </cell>
          <cell r="EU150">
            <v>0</v>
          </cell>
          <cell r="EV150">
            <v>0</v>
          </cell>
          <cell r="EW150">
            <v>0</v>
          </cell>
          <cell r="EX150">
            <v>0</v>
          </cell>
          <cell r="EY150">
            <v>0</v>
          </cell>
          <cell r="EZ150">
            <v>0</v>
          </cell>
          <cell r="FA150">
            <v>0</v>
          </cell>
          <cell r="FB150">
            <v>0</v>
          </cell>
          <cell r="FC150">
            <v>0</v>
          </cell>
          <cell r="FD150">
            <v>0</v>
          </cell>
          <cell r="FE150">
            <v>0</v>
          </cell>
          <cell r="FF150">
            <v>0</v>
          </cell>
          <cell r="FG150">
            <v>0</v>
          </cell>
          <cell r="FH150">
            <v>0</v>
          </cell>
          <cell r="FI150">
            <v>0</v>
          </cell>
          <cell r="FJ150">
            <v>0</v>
          </cell>
          <cell r="FK150">
            <v>0</v>
          </cell>
          <cell r="FL150">
            <v>0</v>
          </cell>
          <cell r="FM150">
            <v>0</v>
          </cell>
          <cell r="FN150">
            <v>0</v>
          </cell>
          <cell r="FO150">
            <v>0</v>
          </cell>
          <cell r="FP150">
            <v>0</v>
          </cell>
          <cell r="FQ150">
            <v>0</v>
          </cell>
          <cell r="FR150">
            <v>0</v>
          </cell>
          <cell r="FS150">
            <v>0</v>
          </cell>
          <cell r="FT150">
            <v>0</v>
          </cell>
          <cell r="FU150">
            <v>0</v>
          </cell>
          <cell r="FV150">
            <v>0</v>
          </cell>
          <cell r="FW150">
            <v>0</v>
          </cell>
          <cell r="FX150">
            <v>0</v>
          </cell>
          <cell r="FY150">
            <v>0</v>
          </cell>
          <cell r="FZ150">
            <v>0</v>
          </cell>
          <cell r="GA150">
            <v>0</v>
          </cell>
          <cell r="GB150">
            <v>0</v>
          </cell>
          <cell r="GC150">
            <v>0</v>
          </cell>
          <cell r="GD150">
            <v>0</v>
          </cell>
          <cell r="GE150">
            <v>0</v>
          </cell>
          <cell r="GF150">
            <v>0</v>
          </cell>
          <cell r="GG150">
            <v>0</v>
          </cell>
          <cell r="GH150">
            <v>0</v>
          </cell>
          <cell r="GI150">
            <v>0</v>
          </cell>
          <cell r="GJ150">
            <v>0</v>
          </cell>
          <cell r="GK150">
            <v>0</v>
          </cell>
          <cell r="GL150">
            <v>35696</v>
          </cell>
          <cell r="GM150">
            <v>35696</v>
          </cell>
          <cell r="GN150">
            <v>35899</v>
          </cell>
          <cell r="GO150">
            <v>35766</v>
          </cell>
          <cell r="GP150">
            <v>35991</v>
          </cell>
          <cell r="GQ150">
            <v>35991</v>
          </cell>
          <cell r="GR150">
            <v>35991</v>
          </cell>
          <cell r="GS150">
            <v>35773</v>
          </cell>
          <cell r="GW150">
            <v>5590</v>
          </cell>
          <cell r="GX150" t="e">
            <v>#DIV/0!</v>
          </cell>
          <cell r="GY150" t="e">
            <v>#DIV/0!</v>
          </cell>
          <cell r="GZ150" t="e">
            <v>#DIV/0!</v>
          </cell>
        </row>
        <row r="151">
          <cell r="A151">
            <v>5592</v>
          </cell>
          <cell r="B151">
            <v>20</v>
          </cell>
          <cell r="C151" t="str">
            <v>CC TRANS @ JIM WELLS</v>
          </cell>
          <cell r="D151">
            <v>192610</v>
          </cell>
          <cell r="E151" t="str">
            <v>R</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cell r="AE151">
            <v>0</v>
          </cell>
          <cell r="AF151">
            <v>0</v>
          </cell>
          <cell r="AG151">
            <v>0</v>
          </cell>
          <cell r="AH151">
            <v>0</v>
          </cell>
          <cell r="AI151">
            <v>0</v>
          </cell>
          <cell r="AJ151">
            <v>0</v>
          </cell>
          <cell r="AK151">
            <v>0</v>
          </cell>
          <cell r="AL151">
            <v>0</v>
          </cell>
          <cell r="AM151">
            <v>0</v>
          </cell>
          <cell r="AN151">
            <v>0</v>
          </cell>
          <cell r="AO151">
            <v>0</v>
          </cell>
          <cell r="AP151">
            <v>0</v>
          </cell>
          <cell r="AQ151">
            <v>0</v>
          </cell>
          <cell r="AR151">
            <v>0</v>
          </cell>
          <cell r="AS151">
            <v>0</v>
          </cell>
          <cell r="AT151">
            <v>0</v>
          </cell>
          <cell r="AU151">
            <v>0</v>
          </cell>
          <cell r="AV151">
            <v>0</v>
          </cell>
          <cell r="AW151">
            <v>0</v>
          </cell>
          <cell r="AX151">
            <v>0</v>
          </cell>
          <cell r="AY151">
            <v>0</v>
          </cell>
          <cell r="AZ151">
            <v>0</v>
          </cell>
          <cell r="BA151">
            <v>0</v>
          </cell>
          <cell r="BB151">
            <v>0</v>
          </cell>
          <cell r="BC151">
            <v>0</v>
          </cell>
          <cell r="BD151">
            <v>0</v>
          </cell>
          <cell r="BE151">
            <v>0</v>
          </cell>
          <cell r="BF151">
            <v>0</v>
          </cell>
          <cell r="BG151">
            <v>0</v>
          </cell>
          <cell r="BH151">
            <v>0</v>
          </cell>
          <cell r="BI151">
            <v>0</v>
          </cell>
          <cell r="BJ151">
            <v>0</v>
          </cell>
          <cell r="BK151">
            <v>0</v>
          </cell>
          <cell r="BL151">
            <v>0</v>
          </cell>
          <cell r="BM151">
            <v>0</v>
          </cell>
          <cell r="BN151">
            <v>0</v>
          </cell>
          <cell r="BO151">
            <v>0</v>
          </cell>
          <cell r="BP151">
            <v>0</v>
          </cell>
          <cell r="BQ151">
            <v>0</v>
          </cell>
          <cell r="BR151">
            <v>0</v>
          </cell>
          <cell r="BS151">
            <v>0</v>
          </cell>
          <cell r="BT151">
            <v>0</v>
          </cell>
          <cell r="BU151">
            <v>0</v>
          </cell>
          <cell r="BV151">
            <v>0</v>
          </cell>
          <cell r="BW151">
            <v>0</v>
          </cell>
          <cell r="BX151">
            <v>0</v>
          </cell>
          <cell r="BY151">
            <v>0</v>
          </cell>
          <cell r="BZ151">
            <v>0</v>
          </cell>
          <cell r="CA151">
            <v>0</v>
          </cell>
          <cell r="CB151">
            <v>0</v>
          </cell>
          <cell r="CC151">
            <v>0</v>
          </cell>
          <cell r="CD151">
            <v>0</v>
          </cell>
          <cell r="CE151">
            <v>0</v>
          </cell>
          <cell r="CF151">
            <v>0</v>
          </cell>
          <cell r="CG151">
            <v>0</v>
          </cell>
          <cell r="CH151">
            <v>0</v>
          </cell>
          <cell r="CI151">
            <v>0</v>
          </cell>
          <cell r="CJ151">
            <v>0</v>
          </cell>
          <cell r="CK151">
            <v>0</v>
          </cell>
          <cell r="CL151">
            <v>0</v>
          </cell>
          <cell r="CM151">
            <v>0</v>
          </cell>
          <cell r="CN151">
            <v>0</v>
          </cell>
          <cell r="CO151">
            <v>0</v>
          </cell>
          <cell r="CP151">
            <v>0</v>
          </cell>
          <cell r="CQ151">
            <v>0</v>
          </cell>
          <cell r="CR151">
            <v>0</v>
          </cell>
          <cell r="CS151">
            <v>0</v>
          </cell>
          <cell r="CT151">
            <v>0</v>
          </cell>
          <cell r="CU151">
            <v>0</v>
          </cell>
          <cell r="CV151">
            <v>0</v>
          </cell>
          <cell r="CW151">
            <v>0</v>
          </cell>
          <cell r="CX151">
            <v>0</v>
          </cell>
          <cell r="CY151">
            <v>0</v>
          </cell>
          <cell r="CZ151">
            <v>0</v>
          </cell>
          <cell r="DA151">
            <v>0</v>
          </cell>
          <cell r="DB151">
            <v>0</v>
          </cell>
          <cell r="DC151">
            <v>0</v>
          </cell>
          <cell r="DD151">
            <v>0</v>
          </cell>
          <cell r="DE151">
            <v>0</v>
          </cell>
          <cell r="DF151">
            <v>0</v>
          </cell>
          <cell r="DG151">
            <v>0</v>
          </cell>
          <cell r="DH151">
            <v>0</v>
          </cell>
          <cell r="DI151">
            <v>0</v>
          </cell>
          <cell r="DJ151">
            <v>0</v>
          </cell>
          <cell r="DK151">
            <v>0</v>
          </cell>
          <cell r="DL151">
            <v>0</v>
          </cell>
          <cell r="DM151">
            <v>0</v>
          </cell>
          <cell r="DN151">
            <v>0</v>
          </cell>
          <cell r="DO151">
            <v>0</v>
          </cell>
          <cell r="DP151">
            <v>0</v>
          </cell>
          <cell r="DQ151">
            <v>0</v>
          </cell>
          <cell r="DR151">
            <v>0</v>
          </cell>
          <cell r="DS151">
            <v>0</v>
          </cell>
          <cell r="DT151">
            <v>0</v>
          </cell>
          <cell r="DU151">
            <v>0</v>
          </cell>
          <cell r="DV151">
            <v>0</v>
          </cell>
          <cell r="DW151">
            <v>0</v>
          </cell>
          <cell r="DX151">
            <v>0</v>
          </cell>
          <cell r="DY151">
            <v>0</v>
          </cell>
          <cell r="DZ151">
            <v>0</v>
          </cell>
          <cell r="EA151">
            <v>0</v>
          </cell>
          <cell r="EB151">
            <v>0</v>
          </cell>
          <cell r="EC151">
            <v>0</v>
          </cell>
          <cell r="ED151">
            <v>0</v>
          </cell>
          <cell r="EE151">
            <v>0</v>
          </cell>
          <cell r="EF151">
            <v>0</v>
          </cell>
          <cell r="EG151">
            <v>0</v>
          </cell>
          <cell r="EH151">
            <v>0</v>
          </cell>
          <cell r="EI151">
            <v>0</v>
          </cell>
          <cell r="EJ151">
            <v>0</v>
          </cell>
          <cell r="EK151">
            <v>0</v>
          </cell>
          <cell r="EL151">
            <v>0</v>
          </cell>
          <cell r="EM151">
            <v>0</v>
          </cell>
          <cell r="EN151">
            <v>0</v>
          </cell>
          <cell r="EO151">
            <v>0</v>
          </cell>
          <cell r="EP151">
            <v>0</v>
          </cell>
          <cell r="EQ151">
            <v>0</v>
          </cell>
          <cell r="ER151">
            <v>0</v>
          </cell>
          <cell r="ES151">
            <v>0</v>
          </cell>
          <cell r="ET151">
            <v>0</v>
          </cell>
          <cell r="EU151">
            <v>0</v>
          </cell>
          <cell r="EV151">
            <v>0</v>
          </cell>
          <cell r="EW151">
            <v>0</v>
          </cell>
          <cell r="EX151">
            <v>0</v>
          </cell>
          <cell r="EY151">
            <v>0</v>
          </cell>
          <cell r="EZ151">
            <v>0</v>
          </cell>
          <cell r="FA151">
            <v>0</v>
          </cell>
          <cell r="FB151">
            <v>0</v>
          </cell>
          <cell r="FC151">
            <v>0</v>
          </cell>
          <cell r="FD151">
            <v>0</v>
          </cell>
          <cell r="FE151">
            <v>0</v>
          </cell>
          <cell r="FF151">
            <v>0</v>
          </cell>
          <cell r="FG151">
            <v>0</v>
          </cell>
          <cell r="FH151">
            <v>0</v>
          </cell>
          <cell r="FI151">
            <v>0</v>
          </cell>
          <cell r="FJ151">
            <v>0</v>
          </cell>
          <cell r="FK151">
            <v>0</v>
          </cell>
          <cell r="FL151">
            <v>0</v>
          </cell>
          <cell r="FM151">
            <v>0</v>
          </cell>
          <cell r="FN151">
            <v>0</v>
          </cell>
          <cell r="FO151">
            <v>0</v>
          </cell>
          <cell r="FP151">
            <v>0</v>
          </cell>
          <cell r="FQ151">
            <v>0</v>
          </cell>
          <cell r="FR151">
            <v>0</v>
          </cell>
          <cell r="FS151">
            <v>0</v>
          </cell>
          <cell r="FT151">
            <v>0</v>
          </cell>
          <cell r="FU151">
            <v>0</v>
          </cell>
          <cell r="FV151">
            <v>0</v>
          </cell>
          <cell r="FW151">
            <v>0</v>
          </cell>
          <cell r="FX151">
            <v>0</v>
          </cell>
          <cell r="FY151">
            <v>0</v>
          </cell>
          <cell r="FZ151">
            <v>0</v>
          </cell>
          <cell r="GA151">
            <v>0</v>
          </cell>
          <cell r="GB151">
            <v>0</v>
          </cell>
          <cell r="GC151">
            <v>0</v>
          </cell>
          <cell r="GD151">
            <v>0</v>
          </cell>
          <cell r="GE151">
            <v>0</v>
          </cell>
          <cell r="GF151">
            <v>0</v>
          </cell>
          <cell r="GG151">
            <v>0</v>
          </cell>
          <cell r="GH151">
            <v>0</v>
          </cell>
          <cell r="GI151">
            <v>0</v>
          </cell>
          <cell r="GJ151">
            <v>0</v>
          </cell>
          <cell r="GK151">
            <v>0</v>
          </cell>
          <cell r="GL151">
            <v>0</v>
          </cell>
          <cell r="GM151">
            <v>0</v>
          </cell>
          <cell r="GN151">
            <v>0</v>
          </cell>
          <cell r="GO151">
            <v>0</v>
          </cell>
          <cell r="GP151">
            <v>0</v>
          </cell>
          <cell r="GQ151">
            <v>0</v>
          </cell>
          <cell r="GR151">
            <v>0</v>
          </cell>
          <cell r="GS151">
            <v>0</v>
          </cell>
          <cell r="GW151">
            <v>5592</v>
          </cell>
          <cell r="GX151" t="e">
            <v>#DIV/0!</v>
          </cell>
          <cell r="GY151" t="e">
            <v>#DIV/0!</v>
          </cell>
          <cell r="GZ151" t="e">
            <v>#DIV/0!</v>
          </cell>
        </row>
        <row r="152">
          <cell r="A152">
            <v>5593</v>
          </cell>
          <cell r="B152">
            <v>12</v>
          </cell>
          <cell r="C152" t="str">
            <v>UTILCORP @ OTOE</v>
          </cell>
          <cell r="D152">
            <v>144000</v>
          </cell>
          <cell r="E152" t="str">
            <v>D</v>
          </cell>
          <cell r="F152">
            <v>4869</v>
          </cell>
          <cell r="G152">
            <v>4869</v>
          </cell>
          <cell r="H152">
            <v>4869</v>
          </cell>
          <cell r="I152">
            <v>4869</v>
          </cell>
          <cell r="J152">
            <v>4869</v>
          </cell>
          <cell r="K152">
            <v>4869</v>
          </cell>
          <cell r="L152">
            <v>4869</v>
          </cell>
          <cell r="M152">
            <v>4869</v>
          </cell>
          <cell r="N152">
            <v>4774</v>
          </cell>
          <cell r="O152">
            <v>4774</v>
          </cell>
          <cell r="P152">
            <v>4774</v>
          </cell>
          <cell r="Q152">
            <v>4774</v>
          </cell>
          <cell r="R152">
            <v>4774</v>
          </cell>
          <cell r="S152">
            <v>4774</v>
          </cell>
          <cell r="T152">
            <v>3210</v>
          </cell>
          <cell r="U152">
            <v>1300</v>
          </cell>
          <cell r="V152">
            <v>298</v>
          </cell>
          <cell r="W152">
            <v>298</v>
          </cell>
          <cell r="X152">
            <v>298</v>
          </cell>
          <cell r="Y152">
            <v>298</v>
          </cell>
          <cell r="Z152">
            <v>298</v>
          </cell>
          <cell r="AA152">
            <v>298</v>
          </cell>
          <cell r="AB152">
            <v>298</v>
          </cell>
          <cell r="AC152">
            <v>298</v>
          </cell>
          <cell r="AD152">
            <v>298</v>
          </cell>
          <cell r="AE152">
            <v>298</v>
          </cell>
          <cell r="AF152">
            <v>298</v>
          </cell>
          <cell r="AG152">
            <v>298</v>
          </cell>
          <cell r="AH152">
            <v>298</v>
          </cell>
          <cell r="AI152">
            <v>298</v>
          </cell>
          <cell r="AJ152">
            <v>298</v>
          </cell>
          <cell r="AK152">
            <v>298</v>
          </cell>
          <cell r="AL152">
            <v>298</v>
          </cell>
          <cell r="AM152">
            <v>298</v>
          </cell>
          <cell r="AN152">
            <v>298</v>
          </cell>
          <cell r="AO152">
            <v>298</v>
          </cell>
          <cell r="AP152">
            <v>298</v>
          </cell>
          <cell r="AQ152">
            <v>48</v>
          </cell>
          <cell r="AR152">
            <v>48</v>
          </cell>
          <cell r="AS152">
            <v>48</v>
          </cell>
          <cell r="AT152">
            <v>48</v>
          </cell>
          <cell r="AU152">
            <v>48</v>
          </cell>
          <cell r="AV152">
            <v>48</v>
          </cell>
          <cell r="AW152">
            <v>48</v>
          </cell>
          <cell r="AX152">
            <v>48</v>
          </cell>
          <cell r="AY152">
            <v>0</v>
          </cell>
          <cell r="AZ152">
            <v>0</v>
          </cell>
          <cell r="BA152">
            <v>0</v>
          </cell>
          <cell r="BB152">
            <v>48</v>
          </cell>
          <cell r="BC152">
            <v>48</v>
          </cell>
          <cell r="BD152">
            <v>11033</v>
          </cell>
          <cell r="BE152">
            <v>11033</v>
          </cell>
          <cell r="BF152">
            <v>11033</v>
          </cell>
          <cell r="BG152">
            <v>11033</v>
          </cell>
          <cell r="BH152">
            <v>11033</v>
          </cell>
          <cell r="BI152">
            <v>11033</v>
          </cell>
          <cell r="BJ152">
            <v>11033</v>
          </cell>
          <cell r="BK152">
            <v>11033</v>
          </cell>
          <cell r="BL152">
            <v>29954</v>
          </cell>
          <cell r="BM152">
            <v>9954</v>
          </cell>
          <cell r="BN152">
            <v>9954</v>
          </cell>
          <cell r="BO152">
            <v>9954</v>
          </cell>
          <cell r="BP152">
            <v>9954</v>
          </cell>
          <cell r="BQ152">
            <v>12028</v>
          </cell>
          <cell r="BR152">
            <v>12028</v>
          </cell>
          <cell r="BS152">
            <v>12028</v>
          </cell>
          <cell r="BT152">
            <v>11407</v>
          </cell>
          <cell r="BU152">
            <v>11407</v>
          </cell>
          <cell r="BV152">
            <v>11407</v>
          </cell>
          <cell r="BW152">
            <v>11407</v>
          </cell>
          <cell r="BX152">
            <v>11264</v>
          </cell>
          <cell r="BY152">
            <v>10264</v>
          </cell>
          <cell r="BZ152">
            <v>10264</v>
          </cell>
          <cell r="CA152">
            <v>10264</v>
          </cell>
          <cell r="CB152">
            <v>10264</v>
          </cell>
          <cell r="CC152">
            <v>19168</v>
          </cell>
          <cell r="CD152">
            <v>18051</v>
          </cell>
          <cell r="CE152">
            <v>18051</v>
          </cell>
          <cell r="CF152">
            <v>18609</v>
          </cell>
          <cell r="CG152">
            <v>18609</v>
          </cell>
          <cell r="CH152">
            <v>7790</v>
          </cell>
          <cell r="CI152">
            <v>7790</v>
          </cell>
          <cell r="CJ152">
            <v>7790</v>
          </cell>
          <cell r="CK152">
            <v>8117</v>
          </cell>
          <cell r="CL152">
            <v>8117</v>
          </cell>
          <cell r="CM152">
            <v>19255</v>
          </cell>
          <cell r="CN152">
            <v>19255</v>
          </cell>
          <cell r="CO152">
            <v>34531</v>
          </cell>
          <cell r="CP152">
            <v>34531</v>
          </cell>
          <cell r="CQ152">
            <v>34531</v>
          </cell>
          <cell r="CR152">
            <v>34434</v>
          </cell>
          <cell r="CS152">
            <v>34434</v>
          </cell>
          <cell r="CT152">
            <v>34434</v>
          </cell>
          <cell r="CU152">
            <v>34066</v>
          </cell>
          <cell r="CV152">
            <v>35066</v>
          </cell>
          <cell r="CW152">
            <v>35066</v>
          </cell>
          <cell r="CX152">
            <v>35066</v>
          </cell>
          <cell r="CY152">
            <v>34971</v>
          </cell>
          <cell r="CZ152">
            <v>43968</v>
          </cell>
          <cell r="DA152">
            <v>34229</v>
          </cell>
          <cell r="DB152">
            <v>34229</v>
          </cell>
          <cell r="DC152">
            <v>33513</v>
          </cell>
          <cell r="DD152">
            <v>33513</v>
          </cell>
          <cell r="DE152">
            <v>33513</v>
          </cell>
          <cell r="DF152">
            <v>33513</v>
          </cell>
          <cell r="DG152">
            <v>43538</v>
          </cell>
          <cell r="DH152">
            <v>51483</v>
          </cell>
          <cell r="DI152">
            <v>52963</v>
          </cell>
          <cell r="DJ152">
            <v>28688</v>
          </cell>
          <cell r="DK152">
            <v>28688</v>
          </cell>
          <cell r="DL152">
            <v>28688</v>
          </cell>
          <cell r="DM152">
            <v>28688</v>
          </cell>
          <cell r="DN152">
            <v>28688</v>
          </cell>
          <cell r="DO152">
            <v>51841</v>
          </cell>
          <cell r="DP152">
            <v>61522</v>
          </cell>
          <cell r="DQ152">
            <v>37257</v>
          </cell>
          <cell r="DR152">
            <v>37257</v>
          </cell>
          <cell r="DS152">
            <v>52533</v>
          </cell>
          <cell r="DT152">
            <v>62081</v>
          </cell>
          <cell r="DU152">
            <v>43272</v>
          </cell>
          <cell r="DV152">
            <v>43272</v>
          </cell>
          <cell r="DW152">
            <v>27757</v>
          </cell>
          <cell r="DX152">
            <v>37305</v>
          </cell>
          <cell r="DY152">
            <v>37305</v>
          </cell>
          <cell r="DZ152">
            <v>52581</v>
          </cell>
          <cell r="EA152">
            <v>62129</v>
          </cell>
          <cell r="EB152">
            <v>38116</v>
          </cell>
          <cell r="EC152">
            <v>38116</v>
          </cell>
          <cell r="ED152">
            <v>38116</v>
          </cell>
          <cell r="EE152">
            <v>53217</v>
          </cell>
          <cell r="EF152">
            <v>53217</v>
          </cell>
          <cell r="EG152">
            <v>53217</v>
          </cell>
          <cell r="EH152">
            <v>51817</v>
          </cell>
          <cell r="EI152">
            <v>43367</v>
          </cell>
          <cell r="EJ152">
            <v>38240</v>
          </cell>
          <cell r="EK152">
            <v>37476</v>
          </cell>
          <cell r="EL152">
            <v>36091</v>
          </cell>
          <cell r="EM152">
            <v>36091</v>
          </cell>
          <cell r="EN152">
            <v>36091</v>
          </cell>
          <cell r="EO152">
            <v>36378</v>
          </cell>
          <cell r="EP152">
            <v>37206</v>
          </cell>
          <cell r="EQ152">
            <v>37683</v>
          </cell>
          <cell r="ER152">
            <v>37683</v>
          </cell>
          <cell r="ES152">
            <v>36395</v>
          </cell>
          <cell r="ET152">
            <v>36395</v>
          </cell>
          <cell r="EU152">
            <v>36395</v>
          </cell>
          <cell r="EV152">
            <v>51671</v>
          </cell>
          <cell r="EW152">
            <v>46549</v>
          </cell>
          <cell r="EX152">
            <v>37714</v>
          </cell>
          <cell r="EY152">
            <v>37714</v>
          </cell>
          <cell r="EZ152">
            <v>38049</v>
          </cell>
          <cell r="FA152">
            <v>38049</v>
          </cell>
          <cell r="FB152">
            <v>38049</v>
          </cell>
          <cell r="FC152">
            <v>38049</v>
          </cell>
          <cell r="FD152">
            <v>38383</v>
          </cell>
          <cell r="FE152">
            <v>38383</v>
          </cell>
          <cell r="FF152">
            <v>37333</v>
          </cell>
          <cell r="FG152">
            <v>37333</v>
          </cell>
          <cell r="FH152">
            <v>37333</v>
          </cell>
          <cell r="FI152">
            <v>37333</v>
          </cell>
          <cell r="FJ152">
            <v>37333</v>
          </cell>
          <cell r="FK152">
            <v>37333</v>
          </cell>
          <cell r="FL152">
            <v>36569</v>
          </cell>
          <cell r="FM152">
            <v>51846</v>
          </cell>
          <cell r="FN152">
            <v>51846</v>
          </cell>
          <cell r="FO152">
            <v>69764</v>
          </cell>
          <cell r="FP152">
            <v>69764</v>
          </cell>
          <cell r="FQ152">
            <v>69764</v>
          </cell>
          <cell r="FR152">
            <v>60679</v>
          </cell>
          <cell r="FS152">
            <v>59028</v>
          </cell>
          <cell r="FT152">
            <v>68676</v>
          </cell>
          <cell r="FU152">
            <v>68776</v>
          </cell>
          <cell r="FV152">
            <v>68776</v>
          </cell>
          <cell r="FW152">
            <v>68776</v>
          </cell>
          <cell r="FX152">
            <v>68776</v>
          </cell>
          <cell r="FY152">
            <v>68776</v>
          </cell>
          <cell r="FZ152">
            <v>68650</v>
          </cell>
          <cell r="GA152">
            <v>59435</v>
          </cell>
          <cell r="GB152">
            <v>68983</v>
          </cell>
          <cell r="GC152">
            <v>59435</v>
          </cell>
          <cell r="GD152">
            <v>69460</v>
          </cell>
          <cell r="GE152">
            <v>55856</v>
          </cell>
          <cell r="GF152">
            <v>45449</v>
          </cell>
          <cell r="GG152">
            <v>50223</v>
          </cell>
          <cell r="GH152">
            <v>59331</v>
          </cell>
          <cell r="GI152">
            <v>69331</v>
          </cell>
          <cell r="GJ152">
            <v>59923</v>
          </cell>
          <cell r="GK152">
            <v>41464</v>
          </cell>
          <cell r="GL152">
            <v>39512</v>
          </cell>
          <cell r="GM152">
            <v>39894</v>
          </cell>
          <cell r="GN152">
            <v>58990</v>
          </cell>
          <cell r="GO152">
            <v>59229</v>
          </cell>
          <cell r="GP152">
            <v>50349</v>
          </cell>
          <cell r="GQ152">
            <v>28071</v>
          </cell>
          <cell r="GR152">
            <v>28071</v>
          </cell>
          <cell r="GS152">
            <v>50349</v>
          </cell>
          <cell r="GW152">
            <v>5593</v>
          </cell>
          <cell r="GX152" t="e">
            <v>#DIV/0!</v>
          </cell>
          <cell r="GY152" t="e">
            <v>#DIV/0!</v>
          </cell>
          <cell r="GZ152" t="e">
            <v>#DIV/0!</v>
          </cell>
        </row>
        <row r="153">
          <cell r="A153">
            <v>6010</v>
          </cell>
          <cell r="B153">
            <v>23</v>
          </cell>
          <cell r="C153" t="str">
            <v>ANR - LAKE ARTHUR</v>
          </cell>
          <cell r="D153">
            <v>200000</v>
          </cell>
          <cell r="E153" t="str">
            <v>B</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0</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cell r="AX153">
            <v>0</v>
          </cell>
          <cell r="AY153">
            <v>0</v>
          </cell>
          <cell r="AZ153">
            <v>0</v>
          </cell>
          <cell r="BA153">
            <v>0</v>
          </cell>
          <cell r="BB153">
            <v>0</v>
          </cell>
          <cell r="BC153">
            <v>0</v>
          </cell>
          <cell r="BD153">
            <v>0</v>
          </cell>
          <cell r="BE153">
            <v>0</v>
          </cell>
          <cell r="BF153">
            <v>0</v>
          </cell>
          <cell r="BG153">
            <v>0</v>
          </cell>
          <cell r="BH153">
            <v>0</v>
          </cell>
          <cell r="BI153">
            <v>0</v>
          </cell>
          <cell r="BJ153">
            <v>0</v>
          </cell>
          <cell r="BK153">
            <v>0</v>
          </cell>
          <cell r="BL153">
            <v>0</v>
          </cell>
          <cell r="BM153">
            <v>0</v>
          </cell>
          <cell r="BN153">
            <v>0</v>
          </cell>
          <cell r="BO153">
            <v>0</v>
          </cell>
          <cell r="BP153">
            <v>0</v>
          </cell>
          <cell r="BQ153">
            <v>0</v>
          </cell>
          <cell r="BR153">
            <v>-7598</v>
          </cell>
          <cell r="BS153">
            <v>-28839</v>
          </cell>
          <cell r="BT153">
            <v>0</v>
          </cell>
          <cell r="BU153">
            <v>0</v>
          </cell>
          <cell r="BV153">
            <v>0</v>
          </cell>
          <cell r="BW153">
            <v>0</v>
          </cell>
          <cell r="BX153">
            <v>0</v>
          </cell>
          <cell r="BY153">
            <v>0</v>
          </cell>
          <cell r="BZ153">
            <v>0</v>
          </cell>
          <cell r="CA153">
            <v>0</v>
          </cell>
          <cell r="CB153">
            <v>0</v>
          </cell>
          <cell r="CC153">
            <v>0</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0</v>
          </cell>
          <cell r="CR153">
            <v>0</v>
          </cell>
          <cell r="CS153">
            <v>0</v>
          </cell>
          <cell r="CT153">
            <v>0</v>
          </cell>
          <cell r="CU153">
            <v>0</v>
          </cell>
          <cell r="CV153">
            <v>0</v>
          </cell>
          <cell r="CW153">
            <v>0</v>
          </cell>
          <cell r="CX153">
            <v>0</v>
          </cell>
          <cell r="CY153">
            <v>0</v>
          </cell>
          <cell r="CZ153">
            <v>0</v>
          </cell>
          <cell r="DA153">
            <v>0</v>
          </cell>
          <cell r="DB153">
            <v>0</v>
          </cell>
          <cell r="DC153">
            <v>0</v>
          </cell>
          <cell r="DD153">
            <v>0</v>
          </cell>
          <cell r="DE153">
            <v>0</v>
          </cell>
          <cell r="DF153">
            <v>0</v>
          </cell>
          <cell r="DG153">
            <v>0</v>
          </cell>
          <cell r="DH153">
            <v>0</v>
          </cell>
          <cell r="DI153">
            <v>0</v>
          </cell>
          <cell r="DJ153">
            <v>0</v>
          </cell>
          <cell r="DK153">
            <v>0</v>
          </cell>
          <cell r="DL153">
            <v>0</v>
          </cell>
          <cell r="DM153">
            <v>0</v>
          </cell>
          <cell r="DN153">
            <v>0</v>
          </cell>
          <cell r="DO153">
            <v>0</v>
          </cell>
          <cell r="DP153">
            <v>0</v>
          </cell>
          <cell r="DQ153">
            <v>0</v>
          </cell>
          <cell r="DR153">
            <v>0</v>
          </cell>
          <cell r="DS153">
            <v>0</v>
          </cell>
          <cell r="DT153">
            <v>0</v>
          </cell>
          <cell r="DU153">
            <v>0</v>
          </cell>
          <cell r="DV153">
            <v>0</v>
          </cell>
          <cell r="DW153">
            <v>0</v>
          </cell>
          <cell r="DX153">
            <v>0</v>
          </cell>
          <cell r="DY153">
            <v>0</v>
          </cell>
          <cell r="DZ153">
            <v>0</v>
          </cell>
          <cell r="EA153">
            <v>0</v>
          </cell>
          <cell r="EB153">
            <v>0</v>
          </cell>
          <cell r="EC153">
            <v>0</v>
          </cell>
          <cell r="ED153">
            <v>0</v>
          </cell>
          <cell r="EE153">
            <v>0</v>
          </cell>
          <cell r="EF153">
            <v>0</v>
          </cell>
          <cell r="EG153">
            <v>0</v>
          </cell>
          <cell r="EH153">
            <v>0</v>
          </cell>
          <cell r="EI153">
            <v>0</v>
          </cell>
          <cell r="EJ153">
            <v>0</v>
          </cell>
          <cell r="EK153">
            <v>0</v>
          </cell>
          <cell r="EL153">
            <v>0</v>
          </cell>
          <cell r="EM153">
            <v>0</v>
          </cell>
          <cell r="EN153">
            <v>0</v>
          </cell>
          <cell r="EO153">
            <v>0</v>
          </cell>
          <cell r="EP153">
            <v>0</v>
          </cell>
          <cell r="EQ153">
            <v>0</v>
          </cell>
          <cell r="ER153">
            <v>0</v>
          </cell>
          <cell r="ES153">
            <v>0</v>
          </cell>
          <cell r="ET153">
            <v>0</v>
          </cell>
          <cell r="EU153">
            <v>0</v>
          </cell>
          <cell r="EV153">
            <v>0</v>
          </cell>
          <cell r="EW153">
            <v>0</v>
          </cell>
          <cell r="EX153">
            <v>0</v>
          </cell>
          <cell r="EY153">
            <v>0</v>
          </cell>
          <cell r="EZ153">
            <v>0</v>
          </cell>
          <cell r="FA153">
            <v>0</v>
          </cell>
          <cell r="FB153">
            <v>0</v>
          </cell>
          <cell r="FC153">
            <v>0</v>
          </cell>
          <cell r="FD153">
            <v>0</v>
          </cell>
          <cell r="FE153">
            <v>0</v>
          </cell>
          <cell r="FF153">
            <v>0</v>
          </cell>
          <cell r="FG153">
            <v>0</v>
          </cell>
          <cell r="FH153">
            <v>0</v>
          </cell>
          <cell r="FI153">
            <v>0</v>
          </cell>
          <cell r="FJ153">
            <v>0</v>
          </cell>
          <cell r="FK153">
            <v>0</v>
          </cell>
          <cell r="FL153">
            <v>0</v>
          </cell>
          <cell r="FM153">
            <v>-38381</v>
          </cell>
          <cell r="FN153">
            <v>-38381</v>
          </cell>
          <cell r="FO153">
            <v>0</v>
          </cell>
          <cell r="FP153">
            <v>0</v>
          </cell>
          <cell r="FQ153">
            <v>0</v>
          </cell>
          <cell r="FR153">
            <v>0</v>
          </cell>
          <cell r="FS153">
            <v>0</v>
          </cell>
          <cell r="FT153">
            <v>0</v>
          </cell>
          <cell r="FU153">
            <v>0</v>
          </cell>
          <cell r="FV153">
            <v>0</v>
          </cell>
          <cell r="FW153">
            <v>0</v>
          </cell>
          <cell r="FX153">
            <v>0</v>
          </cell>
          <cell r="FY153">
            <v>0</v>
          </cell>
          <cell r="FZ153">
            <v>0</v>
          </cell>
          <cell r="GA153">
            <v>0</v>
          </cell>
          <cell r="GB153">
            <v>0</v>
          </cell>
          <cell r="GC153">
            <v>0</v>
          </cell>
          <cell r="GD153">
            <v>0</v>
          </cell>
          <cell r="GE153">
            <v>0</v>
          </cell>
          <cell r="GF153">
            <v>0</v>
          </cell>
          <cell r="GG153">
            <v>0</v>
          </cell>
          <cell r="GH153">
            <v>0</v>
          </cell>
          <cell r="GI153">
            <v>0</v>
          </cell>
          <cell r="GJ153">
            <v>0</v>
          </cell>
          <cell r="GK153">
            <v>0</v>
          </cell>
          <cell r="GL153">
            <v>0</v>
          </cell>
          <cell r="GM153">
            <v>0</v>
          </cell>
          <cell r="GN153">
            <v>0</v>
          </cell>
          <cell r="GO153">
            <v>0</v>
          </cell>
          <cell r="GP153">
            <v>0</v>
          </cell>
          <cell r="GQ153">
            <v>0</v>
          </cell>
          <cell r="GR153">
            <v>0</v>
          </cell>
          <cell r="GS153">
            <v>0</v>
          </cell>
          <cell r="GW153">
            <v>6010</v>
          </cell>
          <cell r="GX153" t="e">
            <v>#DIV/0!</v>
          </cell>
          <cell r="GY153" t="e">
            <v>#DIV/0!</v>
          </cell>
          <cell r="GZ153" t="e">
            <v>#DIV/0!</v>
          </cell>
        </row>
        <row r="154">
          <cell r="A154">
            <v>6100</v>
          </cell>
          <cell r="B154">
            <v>37</v>
          </cell>
          <cell r="C154" t="str">
            <v>ANR @ HENRY</v>
          </cell>
          <cell r="D154">
            <v>174931</v>
          </cell>
          <cell r="E154" t="str">
            <v>B</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cell r="AO154">
            <v>0</v>
          </cell>
          <cell r="AP154">
            <v>0</v>
          </cell>
          <cell r="AQ154">
            <v>0</v>
          </cell>
          <cell r="AR154">
            <v>0</v>
          </cell>
          <cell r="AS154">
            <v>0</v>
          </cell>
          <cell r="AT154">
            <v>0</v>
          </cell>
          <cell r="AU154">
            <v>0</v>
          </cell>
          <cell r="AV154">
            <v>0</v>
          </cell>
          <cell r="AW154">
            <v>0</v>
          </cell>
          <cell r="AX154">
            <v>0</v>
          </cell>
          <cell r="AY154">
            <v>0</v>
          </cell>
          <cell r="AZ154">
            <v>0</v>
          </cell>
          <cell r="BA154">
            <v>0</v>
          </cell>
          <cell r="BB154">
            <v>0</v>
          </cell>
          <cell r="BC154">
            <v>0</v>
          </cell>
          <cell r="BD154">
            <v>0</v>
          </cell>
          <cell r="BE154">
            <v>0</v>
          </cell>
          <cell r="BF154">
            <v>0</v>
          </cell>
          <cell r="BG154">
            <v>0</v>
          </cell>
          <cell r="BH154">
            <v>0</v>
          </cell>
          <cell r="BI154">
            <v>0</v>
          </cell>
          <cell r="BJ154">
            <v>0</v>
          </cell>
          <cell r="BK154">
            <v>0</v>
          </cell>
          <cell r="BL154">
            <v>0</v>
          </cell>
          <cell r="BM154">
            <v>0</v>
          </cell>
          <cell r="BN154">
            <v>0</v>
          </cell>
          <cell r="BO154">
            <v>0</v>
          </cell>
          <cell r="BP154">
            <v>0</v>
          </cell>
          <cell r="BQ154">
            <v>0</v>
          </cell>
          <cell r="BR154">
            <v>0</v>
          </cell>
          <cell r="BS154">
            <v>0</v>
          </cell>
          <cell r="BT154">
            <v>0</v>
          </cell>
          <cell r="BU154">
            <v>0</v>
          </cell>
          <cell r="BV154">
            <v>0</v>
          </cell>
          <cell r="BW154">
            <v>0</v>
          </cell>
          <cell r="BX154">
            <v>0</v>
          </cell>
          <cell r="BY154">
            <v>0</v>
          </cell>
          <cell r="BZ154">
            <v>0</v>
          </cell>
          <cell r="CA154">
            <v>0</v>
          </cell>
          <cell r="CB154">
            <v>0</v>
          </cell>
          <cell r="CC154">
            <v>0</v>
          </cell>
          <cell r="CD154">
            <v>0</v>
          </cell>
          <cell r="CE154">
            <v>0</v>
          </cell>
          <cell r="CF154">
            <v>0</v>
          </cell>
          <cell r="CG154">
            <v>0</v>
          </cell>
          <cell r="CH154">
            <v>0</v>
          </cell>
          <cell r="CI154">
            <v>0</v>
          </cell>
          <cell r="CJ154">
            <v>0</v>
          </cell>
          <cell r="CK154">
            <v>0</v>
          </cell>
          <cell r="CL154">
            <v>0</v>
          </cell>
          <cell r="CM154">
            <v>0</v>
          </cell>
          <cell r="CN154">
            <v>0</v>
          </cell>
          <cell r="CO154">
            <v>0</v>
          </cell>
          <cell r="CP154">
            <v>0</v>
          </cell>
          <cell r="CQ154">
            <v>0</v>
          </cell>
          <cell r="CR154">
            <v>0</v>
          </cell>
          <cell r="CS154">
            <v>0</v>
          </cell>
          <cell r="CT154">
            <v>0</v>
          </cell>
          <cell r="CU154">
            <v>0</v>
          </cell>
          <cell r="CV154">
            <v>0</v>
          </cell>
          <cell r="CW154">
            <v>0</v>
          </cell>
          <cell r="CX154">
            <v>0</v>
          </cell>
          <cell r="CY154">
            <v>0</v>
          </cell>
          <cell r="CZ154">
            <v>0</v>
          </cell>
          <cell r="DA154">
            <v>0</v>
          </cell>
          <cell r="DB154">
            <v>50922</v>
          </cell>
          <cell r="DC154">
            <v>0</v>
          </cell>
          <cell r="DD154">
            <v>0</v>
          </cell>
          <cell r="DE154">
            <v>0</v>
          </cell>
          <cell r="DF154">
            <v>0</v>
          </cell>
          <cell r="DG154">
            <v>10184</v>
          </cell>
          <cell r="DH154">
            <v>0</v>
          </cell>
          <cell r="DI154">
            <v>0</v>
          </cell>
          <cell r="DJ154">
            <v>0</v>
          </cell>
          <cell r="DK154">
            <v>0</v>
          </cell>
          <cell r="DL154">
            <v>0</v>
          </cell>
          <cell r="DM154">
            <v>0</v>
          </cell>
          <cell r="DN154">
            <v>-9</v>
          </cell>
          <cell r="DO154">
            <v>30553</v>
          </cell>
          <cell r="DP154">
            <v>30553</v>
          </cell>
          <cell r="DQ154">
            <v>0</v>
          </cell>
          <cell r="DR154">
            <v>0</v>
          </cell>
          <cell r="DS154">
            <v>0</v>
          </cell>
          <cell r="DT154">
            <v>0</v>
          </cell>
          <cell r="DU154">
            <v>0</v>
          </cell>
          <cell r="DV154">
            <v>0</v>
          </cell>
          <cell r="DW154">
            <v>0</v>
          </cell>
          <cell r="DX154">
            <v>10184</v>
          </cell>
          <cell r="DY154">
            <v>10184</v>
          </cell>
          <cell r="DZ154">
            <v>10184</v>
          </cell>
          <cell r="EA154">
            <v>0</v>
          </cell>
          <cell r="EB154">
            <v>0</v>
          </cell>
          <cell r="EC154">
            <v>0</v>
          </cell>
          <cell r="ED154">
            <v>0</v>
          </cell>
          <cell r="EE154">
            <v>20369</v>
          </cell>
          <cell r="EF154">
            <v>20369</v>
          </cell>
          <cell r="EG154">
            <v>20369</v>
          </cell>
          <cell r="EH154">
            <v>10184</v>
          </cell>
          <cell r="EI154">
            <v>10184</v>
          </cell>
          <cell r="EJ154">
            <v>0</v>
          </cell>
          <cell r="EK154">
            <v>0</v>
          </cell>
          <cell r="EL154">
            <v>0</v>
          </cell>
          <cell r="EM154">
            <v>0</v>
          </cell>
          <cell r="EN154">
            <v>0</v>
          </cell>
          <cell r="EO154">
            <v>0</v>
          </cell>
          <cell r="EP154">
            <v>0</v>
          </cell>
          <cell r="EQ154">
            <v>0</v>
          </cell>
          <cell r="ER154">
            <v>0</v>
          </cell>
          <cell r="ES154">
            <v>0</v>
          </cell>
          <cell r="ET154">
            <v>0</v>
          </cell>
          <cell r="EU154">
            <v>0</v>
          </cell>
          <cell r="EV154">
            <v>0</v>
          </cell>
          <cell r="EW154">
            <v>0</v>
          </cell>
          <cell r="EX154">
            <v>0</v>
          </cell>
          <cell r="EY154">
            <v>0</v>
          </cell>
          <cell r="EZ154">
            <v>0</v>
          </cell>
          <cell r="FA154">
            <v>0</v>
          </cell>
          <cell r="FB154">
            <v>0</v>
          </cell>
          <cell r="FC154">
            <v>0</v>
          </cell>
          <cell r="FD154">
            <v>0</v>
          </cell>
          <cell r="FE154">
            <v>0</v>
          </cell>
          <cell r="FF154">
            <v>20369</v>
          </cell>
          <cell r="FG154">
            <v>20369</v>
          </cell>
          <cell r="FH154">
            <v>20369</v>
          </cell>
          <cell r="FI154">
            <v>20369</v>
          </cell>
          <cell r="FJ154">
            <v>0</v>
          </cell>
          <cell r="FK154">
            <v>0</v>
          </cell>
          <cell r="FL154">
            <v>0</v>
          </cell>
          <cell r="FM154">
            <v>0</v>
          </cell>
          <cell r="FN154">
            <v>10184</v>
          </cell>
          <cell r="FO154">
            <v>0</v>
          </cell>
          <cell r="FP154">
            <v>0</v>
          </cell>
          <cell r="FQ154">
            <v>0</v>
          </cell>
          <cell r="FR154">
            <v>0</v>
          </cell>
          <cell r="FS154">
            <v>0</v>
          </cell>
          <cell r="FT154">
            <v>5092</v>
          </cell>
          <cell r="FU154">
            <v>15277</v>
          </cell>
          <cell r="FV154">
            <v>15277</v>
          </cell>
          <cell r="FW154">
            <v>45830</v>
          </cell>
          <cell r="FX154">
            <v>45830</v>
          </cell>
          <cell r="FY154">
            <v>0</v>
          </cell>
          <cell r="FZ154">
            <v>0</v>
          </cell>
          <cell r="GA154">
            <v>25461</v>
          </cell>
          <cell r="GB154">
            <v>0</v>
          </cell>
          <cell r="GC154">
            <v>61106</v>
          </cell>
          <cell r="GD154">
            <v>20369</v>
          </cell>
          <cell r="GE154">
            <v>0</v>
          </cell>
          <cell r="GF154">
            <v>20369</v>
          </cell>
          <cell r="GG154">
            <v>45830</v>
          </cell>
          <cell r="GH154">
            <v>61106</v>
          </cell>
          <cell r="GI154">
            <v>10184</v>
          </cell>
          <cell r="GJ154">
            <v>0</v>
          </cell>
          <cell r="GK154">
            <v>10184</v>
          </cell>
          <cell r="GL154">
            <v>25461</v>
          </cell>
          <cell r="GM154">
            <v>40737</v>
          </cell>
          <cell r="GN154">
            <v>40737</v>
          </cell>
          <cell r="GO154">
            <v>60000</v>
          </cell>
          <cell r="GP154">
            <v>30000</v>
          </cell>
          <cell r="GQ154">
            <v>0</v>
          </cell>
          <cell r="GR154">
            <v>0</v>
          </cell>
          <cell r="GS154">
            <v>0</v>
          </cell>
          <cell r="GW154">
            <v>6100</v>
          </cell>
          <cell r="GX154" t="e">
            <v>#DIV/0!</v>
          </cell>
          <cell r="GY154" t="e">
            <v>#DIV/0!</v>
          </cell>
          <cell r="GZ154" t="e">
            <v>#DIV/0!</v>
          </cell>
        </row>
        <row r="155">
          <cell r="A155">
            <v>6216</v>
          </cell>
          <cell r="B155">
            <v>21</v>
          </cell>
          <cell r="C155" t="str">
            <v>KMTP @ DUVAL</v>
          </cell>
          <cell r="D155">
            <v>190969</v>
          </cell>
          <cell r="E155" t="str">
            <v>B</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0</v>
          </cell>
          <cell r="AW155">
            <v>0</v>
          </cell>
          <cell r="AX155">
            <v>0</v>
          </cell>
          <cell r="AY155">
            <v>0</v>
          </cell>
          <cell r="AZ155">
            <v>0</v>
          </cell>
          <cell r="BA155">
            <v>0</v>
          </cell>
          <cell r="BB155">
            <v>0</v>
          </cell>
          <cell r="BC155">
            <v>0</v>
          </cell>
          <cell r="BD155">
            <v>0</v>
          </cell>
          <cell r="BE155">
            <v>0</v>
          </cell>
          <cell r="BF155">
            <v>0</v>
          </cell>
          <cell r="BG155">
            <v>0</v>
          </cell>
          <cell r="BH155">
            <v>0</v>
          </cell>
          <cell r="BI155">
            <v>0</v>
          </cell>
          <cell r="BJ155">
            <v>0</v>
          </cell>
          <cell r="BK155">
            <v>0</v>
          </cell>
          <cell r="BL155">
            <v>0</v>
          </cell>
          <cell r="BM155">
            <v>0</v>
          </cell>
          <cell r="BN155">
            <v>0</v>
          </cell>
          <cell r="BO155">
            <v>0</v>
          </cell>
          <cell r="BP155">
            <v>0</v>
          </cell>
          <cell r="BQ155">
            <v>0</v>
          </cell>
          <cell r="BR155">
            <v>0</v>
          </cell>
          <cell r="BS155">
            <v>0</v>
          </cell>
          <cell r="BT155">
            <v>0</v>
          </cell>
          <cell r="BU155">
            <v>0</v>
          </cell>
          <cell r="BV155">
            <v>0</v>
          </cell>
          <cell r="BW155">
            <v>0</v>
          </cell>
          <cell r="BX155">
            <v>0</v>
          </cell>
          <cell r="BY155">
            <v>0</v>
          </cell>
          <cell r="BZ155">
            <v>0</v>
          </cell>
          <cell r="CA155">
            <v>0</v>
          </cell>
          <cell r="CB155">
            <v>0</v>
          </cell>
          <cell r="CC155">
            <v>0</v>
          </cell>
          <cell r="CD155">
            <v>0</v>
          </cell>
          <cell r="CE155">
            <v>0</v>
          </cell>
          <cell r="CF155">
            <v>0</v>
          </cell>
          <cell r="CG155">
            <v>0</v>
          </cell>
          <cell r="CH155">
            <v>0</v>
          </cell>
          <cell r="CI155">
            <v>0</v>
          </cell>
          <cell r="CJ155">
            <v>0</v>
          </cell>
          <cell r="CK155">
            <v>0</v>
          </cell>
          <cell r="CL155">
            <v>0</v>
          </cell>
          <cell r="CM155">
            <v>0</v>
          </cell>
          <cell r="CN155">
            <v>0</v>
          </cell>
          <cell r="CO155">
            <v>0</v>
          </cell>
          <cell r="CP155">
            <v>0</v>
          </cell>
          <cell r="CQ155">
            <v>0</v>
          </cell>
          <cell r="CR155">
            <v>0</v>
          </cell>
          <cell r="CS155">
            <v>0</v>
          </cell>
          <cell r="CT155">
            <v>0</v>
          </cell>
          <cell r="CU155">
            <v>0</v>
          </cell>
          <cell r="CV155">
            <v>0</v>
          </cell>
          <cell r="CW155">
            <v>0</v>
          </cell>
          <cell r="CX155">
            <v>0</v>
          </cell>
          <cell r="CY155">
            <v>0</v>
          </cell>
          <cell r="CZ155">
            <v>0</v>
          </cell>
          <cell r="DA155">
            <v>0</v>
          </cell>
          <cell r="DB155">
            <v>0</v>
          </cell>
          <cell r="DC155">
            <v>0</v>
          </cell>
          <cell r="DD155">
            <v>0</v>
          </cell>
          <cell r="DE155">
            <v>0</v>
          </cell>
          <cell r="DF155">
            <v>0</v>
          </cell>
          <cell r="DG155">
            <v>0</v>
          </cell>
          <cell r="DH155">
            <v>0</v>
          </cell>
          <cell r="DI155">
            <v>0</v>
          </cell>
          <cell r="DJ155">
            <v>0</v>
          </cell>
          <cell r="DK155">
            <v>0</v>
          </cell>
          <cell r="DL155">
            <v>0</v>
          </cell>
          <cell r="DM155">
            <v>0</v>
          </cell>
          <cell r="DN155">
            <v>0</v>
          </cell>
          <cell r="DO155">
            <v>0</v>
          </cell>
          <cell r="DP155">
            <v>0</v>
          </cell>
          <cell r="DQ155">
            <v>0</v>
          </cell>
          <cell r="DR155">
            <v>0</v>
          </cell>
          <cell r="DS155">
            <v>0</v>
          </cell>
          <cell r="DT155">
            <v>0</v>
          </cell>
          <cell r="DU155">
            <v>0</v>
          </cell>
          <cell r="DV155">
            <v>0</v>
          </cell>
          <cell r="DW155">
            <v>0</v>
          </cell>
          <cell r="DX155">
            <v>0</v>
          </cell>
          <cell r="DY155">
            <v>0</v>
          </cell>
          <cell r="DZ155">
            <v>0</v>
          </cell>
          <cell r="EA155">
            <v>0</v>
          </cell>
          <cell r="EB155">
            <v>0</v>
          </cell>
          <cell r="EC155">
            <v>0</v>
          </cell>
          <cell r="ED155">
            <v>0</v>
          </cell>
          <cell r="EE155">
            <v>0</v>
          </cell>
          <cell r="EF155">
            <v>0</v>
          </cell>
          <cell r="EG155">
            <v>0</v>
          </cell>
          <cell r="EH155">
            <v>0</v>
          </cell>
          <cell r="EI155">
            <v>0</v>
          </cell>
          <cell r="EJ155">
            <v>0</v>
          </cell>
          <cell r="EK155">
            <v>0</v>
          </cell>
          <cell r="EL155">
            <v>0</v>
          </cell>
          <cell r="EM155">
            <v>0</v>
          </cell>
          <cell r="EN155">
            <v>0</v>
          </cell>
          <cell r="EO155">
            <v>0</v>
          </cell>
          <cell r="EP155">
            <v>0</v>
          </cell>
          <cell r="EQ155">
            <v>0</v>
          </cell>
          <cell r="ER155">
            <v>0</v>
          </cell>
          <cell r="ES155">
            <v>0</v>
          </cell>
          <cell r="ET155">
            <v>0</v>
          </cell>
          <cell r="EU155">
            <v>0</v>
          </cell>
          <cell r="EV155">
            <v>0</v>
          </cell>
          <cell r="EW155">
            <v>0</v>
          </cell>
          <cell r="EX155">
            <v>0</v>
          </cell>
          <cell r="EY155">
            <v>0</v>
          </cell>
          <cell r="EZ155">
            <v>0</v>
          </cell>
          <cell r="FA155">
            <v>0</v>
          </cell>
          <cell r="FB155">
            <v>0</v>
          </cell>
          <cell r="FC155">
            <v>0</v>
          </cell>
          <cell r="FD155">
            <v>0</v>
          </cell>
          <cell r="FE155">
            <v>0</v>
          </cell>
          <cell r="FF155">
            <v>0</v>
          </cell>
          <cell r="FG155">
            <v>0</v>
          </cell>
          <cell r="FH155">
            <v>0</v>
          </cell>
          <cell r="FI155">
            <v>0</v>
          </cell>
          <cell r="FJ155">
            <v>0</v>
          </cell>
          <cell r="FK155">
            <v>0</v>
          </cell>
          <cell r="FL155">
            <v>0</v>
          </cell>
          <cell r="FM155">
            <v>0</v>
          </cell>
          <cell r="FN155">
            <v>0</v>
          </cell>
          <cell r="FO155">
            <v>0</v>
          </cell>
          <cell r="FP155">
            <v>0</v>
          </cell>
          <cell r="FQ155">
            <v>0</v>
          </cell>
          <cell r="FR155">
            <v>0</v>
          </cell>
          <cell r="FS155">
            <v>0</v>
          </cell>
          <cell r="FT155">
            <v>0</v>
          </cell>
          <cell r="FU155">
            <v>0</v>
          </cell>
          <cell r="FV155">
            <v>0</v>
          </cell>
          <cell r="FW155">
            <v>0</v>
          </cell>
          <cell r="FX155">
            <v>0</v>
          </cell>
          <cell r="FY155">
            <v>0</v>
          </cell>
          <cell r="FZ155">
            <v>0</v>
          </cell>
          <cell r="GA155">
            <v>0</v>
          </cell>
          <cell r="GB155">
            <v>0</v>
          </cell>
          <cell r="GC155">
            <v>0</v>
          </cell>
          <cell r="GD155">
            <v>0</v>
          </cell>
          <cell r="GE155">
            <v>0</v>
          </cell>
          <cell r="GF155">
            <v>0</v>
          </cell>
          <cell r="GG155">
            <v>0</v>
          </cell>
          <cell r="GH155">
            <v>0</v>
          </cell>
          <cell r="GI155">
            <v>0</v>
          </cell>
          <cell r="GJ155">
            <v>0</v>
          </cell>
          <cell r="GK155">
            <v>0</v>
          </cell>
          <cell r="GL155">
            <v>0</v>
          </cell>
          <cell r="GM155">
            <v>0</v>
          </cell>
          <cell r="GN155">
            <v>0</v>
          </cell>
          <cell r="GO155">
            <v>0</v>
          </cell>
          <cell r="GP155">
            <v>0</v>
          </cell>
          <cell r="GQ155">
            <v>0</v>
          </cell>
          <cell r="GR155">
            <v>0</v>
          </cell>
          <cell r="GS155">
            <v>0</v>
          </cell>
          <cell r="GW155">
            <v>6216</v>
          </cell>
          <cell r="GX155" t="e">
            <v>#DIV/0!</v>
          </cell>
          <cell r="GY155" t="e">
            <v>#DIV/0!</v>
          </cell>
          <cell r="GZ155" t="e">
            <v>#DIV/0!</v>
          </cell>
        </row>
        <row r="156">
          <cell r="A156">
            <v>6231</v>
          </cell>
          <cell r="B156">
            <v>22</v>
          </cell>
          <cell r="C156" t="str">
            <v>KMTP (Midcon) @ JACKSON</v>
          </cell>
          <cell r="D156">
            <v>784001</v>
          </cell>
          <cell r="E156" t="str">
            <v>D</v>
          </cell>
          <cell r="F156">
            <v>0</v>
          </cell>
          <cell r="G156">
            <v>0</v>
          </cell>
          <cell r="H156">
            <v>0</v>
          </cell>
          <cell r="I156">
            <v>0</v>
          </cell>
          <cell r="J156">
            <v>0</v>
          </cell>
          <cell r="K156">
            <v>24246</v>
          </cell>
          <cell r="L156">
            <v>0</v>
          </cell>
          <cell r="M156">
            <v>0</v>
          </cell>
          <cell r="N156">
            <v>0</v>
          </cell>
          <cell r="O156">
            <v>0</v>
          </cell>
          <cell r="P156">
            <v>0</v>
          </cell>
          <cell r="Q156">
            <v>22006</v>
          </cell>
          <cell r="R156">
            <v>29742</v>
          </cell>
          <cell r="S156">
            <v>0</v>
          </cell>
          <cell r="T156">
            <v>0</v>
          </cell>
          <cell r="U156">
            <v>0</v>
          </cell>
          <cell r="V156">
            <v>0</v>
          </cell>
          <cell r="W156">
            <v>23750</v>
          </cell>
          <cell r="X156">
            <v>25294</v>
          </cell>
          <cell r="Y156">
            <v>0</v>
          </cell>
          <cell r="Z156">
            <v>0</v>
          </cell>
          <cell r="AA156">
            <v>0</v>
          </cell>
          <cell r="AB156">
            <v>0</v>
          </cell>
          <cell r="AC156">
            <v>0</v>
          </cell>
          <cell r="AD156">
            <v>0</v>
          </cell>
          <cell r="AE156">
            <v>30746</v>
          </cell>
          <cell r="AF156">
            <v>30746</v>
          </cell>
          <cell r="AG156">
            <v>0</v>
          </cell>
          <cell r="AH156">
            <v>9914</v>
          </cell>
          <cell r="AI156">
            <v>9914</v>
          </cell>
          <cell r="AJ156">
            <v>9914</v>
          </cell>
          <cell r="AK156">
            <v>9914</v>
          </cell>
          <cell r="AL156">
            <v>9914</v>
          </cell>
          <cell r="AM156">
            <v>9914</v>
          </cell>
          <cell r="AN156">
            <v>9914</v>
          </cell>
          <cell r="AO156">
            <v>9914</v>
          </cell>
          <cell r="AP156">
            <v>9914</v>
          </cell>
          <cell r="AQ156">
            <v>0</v>
          </cell>
          <cell r="AR156">
            <v>0</v>
          </cell>
          <cell r="AS156">
            <v>9914</v>
          </cell>
          <cell r="AT156">
            <v>0</v>
          </cell>
          <cell r="AU156">
            <v>0</v>
          </cell>
          <cell r="AV156">
            <v>0</v>
          </cell>
          <cell r="AW156">
            <v>0</v>
          </cell>
          <cell r="AX156">
            <v>0</v>
          </cell>
          <cell r="AY156">
            <v>49687</v>
          </cell>
          <cell r="AZ156">
            <v>49687</v>
          </cell>
          <cell r="BA156">
            <v>49687</v>
          </cell>
          <cell r="BB156">
            <v>36222</v>
          </cell>
          <cell r="BC156">
            <v>36222</v>
          </cell>
          <cell r="BD156">
            <v>0</v>
          </cell>
          <cell r="BE156">
            <v>0</v>
          </cell>
          <cell r="BF156">
            <v>36592</v>
          </cell>
          <cell r="BG156">
            <v>46506</v>
          </cell>
          <cell r="BH156">
            <v>46506</v>
          </cell>
          <cell r="BI156">
            <v>11807</v>
          </cell>
          <cell r="BJ156">
            <v>0</v>
          </cell>
          <cell r="BK156">
            <v>0</v>
          </cell>
          <cell r="BL156">
            <v>0</v>
          </cell>
          <cell r="BM156">
            <v>0</v>
          </cell>
          <cell r="BN156">
            <v>11807</v>
          </cell>
          <cell r="BO156">
            <v>79402</v>
          </cell>
          <cell r="BP156">
            <v>34789</v>
          </cell>
          <cell r="BQ156">
            <v>11807</v>
          </cell>
          <cell r="BR156">
            <v>11807</v>
          </cell>
          <cell r="BS156">
            <v>0</v>
          </cell>
          <cell r="BT156">
            <v>38003</v>
          </cell>
          <cell r="BU156">
            <v>38003</v>
          </cell>
          <cell r="BV156">
            <v>38003</v>
          </cell>
          <cell r="BW156">
            <v>0</v>
          </cell>
          <cell r="BX156">
            <v>0</v>
          </cell>
          <cell r="BY156">
            <v>0</v>
          </cell>
          <cell r="BZ156">
            <v>0</v>
          </cell>
          <cell r="CA156">
            <v>0</v>
          </cell>
          <cell r="CB156">
            <v>0</v>
          </cell>
          <cell r="CC156">
            <v>38850</v>
          </cell>
          <cell r="CD156">
            <v>60070</v>
          </cell>
          <cell r="CE156">
            <v>0</v>
          </cell>
          <cell r="CF156">
            <v>0</v>
          </cell>
          <cell r="CG156">
            <v>0</v>
          </cell>
          <cell r="CH156">
            <v>0</v>
          </cell>
          <cell r="CI156">
            <v>0</v>
          </cell>
          <cell r="CJ156">
            <v>0</v>
          </cell>
          <cell r="CK156">
            <v>0</v>
          </cell>
          <cell r="CL156">
            <v>0</v>
          </cell>
          <cell r="CM156">
            <v>0</v>
          </cell>
          <cell r="CN156">
            <v>0</v>
          </cell>
          <cell r="CO156">
            <v>0</v>
          </cell>
          <cell r="CP156">
            <v>37388</v>
          </cell>
          <cell r="CQ156">
            <v>0</v>
          </cell>
          <cell r="CR156">
            <v>0</v>
          </cell>
          <cell r="CS156">
            <v>0</v>
          </cell>
          <cell r="CT156">
            <v>0</v>
          </cell>
          <cell r="CU156">
            <v>0</v>
          </cell>
          <cell r="CV156">
            <v>0</v>
          </cell>
          <cell r="CW156">
            <v>33795</v>
          </cell>
          <cell r="CX156">
            <v>33795</v>
          </cell>
          <cell r="CY156">
            <v>0</v>
          </cell>
          <cell r="CZ156">
            <v>0</v>
          </cell>
          <cell r="DA156">
            <v>0</v>
          </cell>
          <cell r="DB156">
            <v>0</v>
          </cell>
          <cell r="DC156">
            <v>0</v>
          </cell>
          <cell r="DD156">
            <v>0</v>
          </cell>
          <cell r="DE156">
            <v>0</v>
          </cell>
          <cell r="DF156">
            <v>0</v>
          </cell>
          <cell r="DG156">
            <v>0</v>
          </cell>
          <cell r="DH156">
            <v>0</v>
          </cell>
          <cell r="DI156">
            <v>0</v>
          </cell>
          <cell r="DJ156">
            <v>0</v>
          </cell>
          <cell r="DK156">
            <v>0</v>
          </cell>
          <cell r="DL156">
            <v>0</v>
          </cell>
          <cell r="DM156">
            <v>0</v>
          </cell>
          <cell r="DN156">
            <v>0</v>
          </cell>
          <cell r="DO156">
            <v>0</v>
          </cell>
          <cell r="DP156">
            <v>0</v>
          </cell>
          <cell r="DQ156">
            <v>0</v>
          </cell>
          <cell r="DR156">
            <v>0</v>
          </cell>
          <cell r="DS156">
            <v>0</v>
          </cell>
          <cell r="DT156">
            <v>0</v>
          </cell>
          <cell r="DU156">
            <v>0</v>
          </cell>
          <cell r="DV156">
            <v>0</v>
          </cell>
          <cell r="DW156">
            <v>0</v>
          </cell>
          <cell r="DX156">
            <v>0</v>
          </cell>
          <cell r="DY156">
            <v>0</v>
          </cell>
          <cell r="DZ156">
            <v>0</v>
          </cell>
          <cell r="EA156">
            <v>0</v>
          </cell>
          <cell r="EB156">
            <v>0</v>
          </cell>
          <cell r="EC156">
            <v>0</v>
          </cell>
          <cell r="ED156">
            <v>0</v>
          </cell>
          <cell r="EE156">
            <v>0</v>
          </cell>
          <cell r="EF156">
            <v>0</v>
          </cell>
          <cell r="EG156">
            <v>0</v>
          </cell>
          <cell r="EH156">
            <v>0</v>
          </cell>
          <cell r="EI156">
            <v>0</v>
          </cell>
          <cell r="EJ156">
            <v>0</v>
          </cell>
          <cell r="EK156">
            <v>36185</v>
          </cell>
          <cell r="EL156">
            <v>0</v>
          </cell>
          <cell r="EM156">
            <v>0</v>
          </cell>
          <cell r="EN156">
            <v>0</v>
          </cell>
          <cell r="EO156">
            <v>0</v>
          </cell>
          <cell r="EP156">
            <v>0</v>
          </cell>
          <cell r="EQ156">
            <v>0</v>
          </cell>
          <cell r="ER156">
            <v>0</v>
          </cell>
          <cell r="ES156">
            <v>0</v>
          </cell>
          <cell r="ET156">
            <v>0</v>
          </cell>
          <cell r="EU156">
            <v>0</v>
          </cell>
          <cell r="EV156">
            <v>0</v>
          </cell>
          <cell r="EW156">
            <v>0</v>
          </cell>
          <cell r="EX156">
            <v>0</v>
          </cell>
          <cell r="EY156">
            <v>0</v>
          </cell>
          <cell r="EZ156">
            <v>0</v>
          </cell>
          <cell r="FA156">
            <v>0</v>
          </cell>
          <cell r="FB156">
            <v>0</v>
          </cell>
          <cell r="FC156">
            <v>0</v>
          </cell>
          <cell r="FD156">
            <v>0</v>
          </cell>
          <cell r="FE156">
            <v>0</v>
          </cell>
          <cell r="FF156">
            <v>0</v>
          </cell>
          <cell r="FG156">
            <v>0</v>
          </cell>
          <cell r="FH156">
            <v>0</v>
          </cell>
          <cell r="FI156">
            <v>0</v>
          </cell>
          <cell r="FJ156">
            <v>0</v>
          </cell>
          <cell r="FK156">
            <v>0</v>
          </cell>
          <cell r="FL156">
            <v>0</v>
          </cell>
          <cell r="FM156">
            <v>0</v>
          </cell>
          <cell r="FN156">
            <v>0</v>
          </cell>
          <cell r="FO156">
            <v>34274</v>
          </cell>
          <cell r="FP156">
            <v>0</v>
          </cell>
          <cell r="FQ156">
            <v>0</v>
          </cell>
          <cell r="FR156">
            <v>0</v>
          </cell>
          <cell r="FS156">
            <v>0</v>
          </cell>
          <cell r="FT156">
            <v>0</v>
          </cell>
          <cell r="FU156">
            <v>0</v>
          </cell>
          <cell r="FV156">
            <v>0</v>
          </cell>
          <cell r="FW156">
            <v>0</v>
          </cell>
          <cell r="FX156">
            <v>0</v>
          </cell>
          <cell r="FY156">
            <v>0</v>
          </cell>
          <cell r="FZ156">
            <v>0</v>
          </cell>
          <cell r="GA156">
            <v>0</v>
          </cell>
          <cell r="GB156">
            <v>0</v>
          </cell>
          <cell r="GC156">
            <v>0</v>
          </cell>
          <cell r="GD156">
            <v>20042</v>
          </cell>
          <cell r="GE156">
            <v>0</v>
          </cell>
          <cell r="GF156">
            <v>0</v>
          </cell>
          <cell r="GG156">
            <v>0</v>
          </cell>
          <cell r="GH156">
            <v>0</v>
          </cell>
          <cell r="GI156">
            <v>0</v>
          </cell>
          <cell r="GJ156">
            <v>0</v>
          </cell>
          <cell r="GK156">
            <v>0</v>
          </cell>
          <cell r="GL156">
            <v>0</v>
          </cell>
          <cell r="GM156">
            <v>0</v>
          </cell>
          <cell r="GN156">
            <v>0</v>
          </cell>
          <cell r="GO156">
            <v>0</v>
          </cell>
          <cell r="GP156">
            <v>0</v>
          </cell>
          <cell r="GQ156">
            <v>21760</v>
          </cell>
          <cell r="GR156">
            <v>21760</v>
          </cell>
          <cell r="GS156">
            <v>0</v>
          </cell>
          <cell r="GW156">
            <v>6231</v>
          </cell>
          <cell r="GX156" t="e">
            <v>#DIV/0!</v>
          </cell>
          <cell r="GY156" t="e">
            <v>#DIV/0!</v>
          </cell>
          <cell r="GZ156" t="e">
            <v>#DIV/0!</v>
          </cell>
        </row>
        <row r="157">
          <cell r="A157">
            <v>6278</v>
          </cell>
          <cell r="B157">
            <v>22</v>
          </cell>
          <cell r="C157" t="str">
            <v>FLA GAS @ BRAZORIA</v>
          </cell>
          <cell r="D157">
            <v>15450</v>
          </cell>
          <cell r="E157" t="str">
            <v>R</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0</v>
          </cell>
          <cell r="BH157">
            <v>0</v>
          </cell>
          <cell r="BI157">
            <v>0</v>
          </cell>
          <cell r="BJ157">
            <v>0</v>
          </cell>
          <cell r="BK157">
            <v>0</v>
          </cell>
          <cell r="BL157">
            <v>0</v>
          </cell>
          <cell r="BM157">
            <v>0</v>
          </cell>
          <cell r="BN157">
            <v>0</v>
          </cell>
          <cell r="BO157">
            <v>0</v>
          </cell>
          <cell r="BP157">
            <v>0</v>
          </cell>
          <cell r="BQ157">
            <v>0</v>
          </cell>
          <cell r="BR157">
            <v>0</v>
          </cell>
          <cell r="BS157">
            <v>0</v>
          </cell>
          <cell r="BT157">
            <v>0</v>
          </cell>
          <cell r="BU157">
            <v>0</v>
          </cell>
          <cell r="BV157">
            <v>0</v>
          </cell>
          <cell r="BW157">
            <v>0</v>
          </cell>
          <cell r="BX157">
            <v>0</v>
          </cell>
          <cell r="BY157">
            <v>0</v>
          </cell>
          <cell r="BZ157">
            <v>0</v>
          </cell>
          <cell r="CA157">
            <v>0</v>
          </cell>
          <cell r="CB157">
            <v>0</v>
          </cell>
          <cell r="CC157">
            <v>0</v>
          </cell>
          <cell r="CD157">
            <v>0</v>
          </cell>
          <cell r="CE157">
            <v>0</v>
          </cell>
          <cell r="CF157">
            <v>0</v>
          </cell>
          <cell r="CG157">
            <v>0</v>
          </cell>
          <cell r="CH157">
            <v>0</v>
          </cell>
          <cell r="CI157">
            <v>0</v>
          </cell>
          <cell r="CJ157">
            <v>0</v>
          </cell>
          <cell r="CK157">
            <v>0</v>
          </cell>
          <cell r="CL157">
            <v>0</v>
          </cell>
          <cell r="CM157">
            <v>0</v>
          </cell>
          <cell r="CN157">
            <v>0</v>
          </cell>
          <cell r="CO157">
            <v>0</v>
          </cell>
          <cell r="CP157">
            <v>0</v>
          </cell>
          <cell r="CQ157">
            <v>0</v>
          </cell>
          <cell r="CR157">
            <v>0</v>
          </cell>
          <cell r="CS157">
            <v>0</v>
          </cell>
          <cell r="CT157">
            <v>0</v>
          </cell>
          <cell r="CU157">
            <v>0</v>
          </cell>
          <cell r="CV157">
            <v>0</v>
          </cell>
          <cell r="CW157">
            <v>0</v>
          </cell>
          <cell r="CX157">
            <v>0</v>
          </cell>
          <cell r="CY157">
            <v>0</v>
          </cell>
          <cell r="CZ157">
            <v>0</v>
          </cell>
          <cell r="DA157">
            <v>0</v>
          </cell>
          <cell r="DB157">
            <v>0</v>
          </cell>
          <cell r="DC157">
            <v>0</v>
          </cell>
          <cell r="DD157">
            <v>0</v>
          </cell>
          <cell r="DE157">
            <v>0</v>
          </cell>
          <cell r="DF157">
            <v>0</v>
          </cell>
          <cell r="DG157">
            <v>0</v>
          </cell>
          <cell r="DH157">
            <v>0</v>
          </cell>
          <cell r="DI157">
            <v>0</v>
          </cell>
          <cell r="DJ157">
            <v>0</v>
          </cell>
          <cell r="DK157">
            <v>0</v>
          </cell>
          <cell r="DL157">
            <v>0</v>
          </cell>
          <cell r="DM157">
            <v>0</v>
          </cell>
          <cell r="DN157">
            <v>0</v>
          </cell>
          <cell r="DO157">
            <v>0</v>
          </cell>
          <cell r="DP157">
            <v>0</v>
          </cell>
          <cell r="DQ157">
            <v>0</v>
          </cell>
          <cell r="DR157">
            <v>0</v>
          </cell>
          <cell r="DS157">
            <v>0</v>
          </cell>
          <cell r="DT157">
            <v>0</v>
          </cell>
          <cell r="DU157">
            <v>0</v>
          </cell>
          <cell r="DV157">
            <v>0</v>
          </cell>
          <cell r="DW157">
            <v>0</v>
          </cell>
          <cell r="DX157">
            <v>0</v>
          </cell>
          <cell r="DY157">
            <v>0</v>
          </cell>
          <cell r="DZ157">
            <v>0</v>
          </cell>
          <cell r="EA157">
            <v>0</v>
          </cell>
          <cell r="EB157">
            <v>0</v>
          </cell>
          <cell r="EC157">
            <v>0</v>
          </cell>
          <cell r="ED157">
            <v>0</v>
          </cell>
          <cell r="EE157">
            <v>0</v>
          </cell>
          <cell r="EF157">
            <v>0</v>
          </cell>
          <cell r="EG157">
            <v>0</v>
          </cell>
          <cell r="EH157">
            <v>0</v>
          </cell>
          <cell r="EI157">
            <v>0</v>
          </cell>
          <cell r="EJ157">
            <v>0</v>
          </cell>
          <cell r="EK157">
            <v>0</v>
          </cell>
          <cell r="EL157">
            <v>0</v>
          </cell>
          <cell r="EM157">
            <v>0</v>
          </cell>
          <cell r="EN157">
            <v>0</v>
          </cell>
          <cell r="EO157">
            <v>0</v>
          </cell>
          <cell r="EP157">
            <v>0</v>
          </cell>
          <cell r="EQ157">
            <v>0</v>
          </cell>
          <cell r="ER157">
            <v>0</v>
          </cell>
          <cell r="ES157">
            <v>0</v>
          </cell>
          <cell r="ET157">
            <v>0</v>
          </cell>
          <cell r="EU157">
            <v>0</v>
          </cell>
          <cell r="EV157">
            <v>0</v>
          </cell>
          <cell r="EW157">
            <v>0</v>
          </cell>
          <cell r="EX157">
            <v>0</v>
          </cell>
          <cell r="EY157">
            <v>0</v>
          </cell>
          <cell r="EZ157">
            <v>0</v>
          </cell>
          <cell r="FA157">
            <v>0</v>
          </cell>
          <cell r="FB157">
            <v>0</v>
          </cell>
          <cell r="FC157">
            <v>0</v>
          </cell>
          <cell r="FD157">
            <v>0</v>
          </cell>
          <cell r="FE157">
            <v>0</v>
          </cell>
          <cell r="FF157">
            <v>0</v>
          </cell>
          <cell r="FG157">
            <v>0</v>
          </cell>
          <cell r="FH157">
            <v>0</v>
          </cell>
          <cell r="FI157">
            <v>0</v>
          </cell>
          <cell r="FJ157">
            <v>0</v>
          </cell>
          <cell r="FK157">
            <v>0</v>
          </cell>
          <cell r="FL157">
            <v>0</v>
          </cell>
          <cell r="FM157">
            <v>0</v>
          </cell>
          <cell r="FN157">
            <v>0</v>
          </cell>
          <cell r="FO157">
            <v>0</v>
          </cell>
          <cell r="FP157">
            <v>0</v>
          </cell>
          <cell r="FQ157">
            <v>0</v>
          </cell>
          <cell r="FR157">
            <v>0</v>
          </cell>
          <cell r="FS157">
            <v>0</v>
          </cell>
          <cell r="FT157">
            <v>0</v>
          </cell>
          <cell r="FU157">
            <v>0</v>
          </cell>
          <cell r="FV157">
            <v>0</v>
          </cell>
          <cell r="FW157">
            <v>0</v>
          </cell>
          <cell r="FX157">
            <v>0</v>
          </cell>
          <cell r="FY157">
            <v>0</v>
          </cell>
          <cell r="FZ157">
            <v>0</v>
          </cell>
          <cell r="GA157">
            <v>0</v>
          </cell>
          <cell r="GB157">
            <v>0</v>
          </cell>
          <cell r="GC157">
            <v>0</v>
          </cell>
          <cell r="GD157">
            <v>0</v>
          </cell>
          <cell r="GE157">
            <v>0</v>
          </cell>
          <cell r="GF157">
            <v>0</v>
          </cell>
          <cell r="GG157">
            <v>0</v>
          </cell>
          <cell r="GH157">
            <v>0</v>
          </cell>
          <cell r="GI157">
            <v>0</v>
          </cell>
          <cell r="GJ157">
            <v>0</v>
          </cell>
          <cell r="GK157">
            <v>0</v>
          </cell>
          <cell r="GL157">
            <v>0</v>
          </cell>
          <cell r="GM157">
            <v>0</v>
          </cell>
          <cell r="GN157">
            <v>0</v>
          </cell>
          <cell r="GO157">
            <v>0</v>
          </cell>
          <cell r="GP157">
            <v>0</v>
          </cell>
          <cell r="GQ157">
            <v>0</v>
          </cell>
          <cell r="GR157">
            <v>0</v>
          </cell>
          <cell r="GS157">
            <v>0</v>
          </cell>
          <cell r="GW157">
            <v>6278</v>
          </cell>
          <cell r="GX157" t="e">
            <v>#DIV/0!</v>
          </cell>
          <cell r="GY157" t="e">
            <v>#DIV/0!</v>
          </cell>
          <cell r="GZ157" t="e">
            <v>#DIV/0!</v>
          </cell>
        </row>
        <row r="158">
          <cell r="A158">
            <v>6279</v>
          </cell>
          <cell r="B158">
            <v>22</v>
          </cell>
          <cell r="C158" t="str">
            <v>ENTEX @ WHARTON</v>
          </cell>
          <cell r="D158">
            <v>94458</v>
          </cell>
          <cell r="E158" t="str">
            <v>D</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cell r="AW158">
            <v>0</v>
          </cell>
          <cell r="AX158">
            <v>0</v>
          </cell>
          <cell r="AY158">
            <v>0</v>
          </cell>
          <cell r="AZ158">
            <v>0</v>
          </cell>
          <cell r="BA158">
            <v>0</v>
          </cell>
          <cell r="BB158">
            <v>0</v>
          </cell>
          <cell r="BC158">
            <v>0</v>
          </cell>
          <cell r="BD158">
            <v>0</v>
          </cell>
          <cell r="BE158">
            <v>0</v>
          </cell>
          <cell r="BF158">
            <v>0</v>
          </cell>
          <cell r="BG158">
            <v>0</v>
          </cell>
          <cell r="BH158">
            <v>0</v>
          </cell>
          <cell r="BI158">
            <v>0</v>
          </cell>
          <cell r="BJ158">
            <v>0</v>
          </cell>
          <cell r="BK158">
            <v>0</v>
          </cell>
          <cell r="BL158">
            <v>0</v>
          </cell>
          <cell r="BM158">
            <v>0</v>
          </cell>
          <cell r="BN158">
            <v>0</v>
          </cell>
          <cell r="BO158">
            <v>0</v>
          </cell>
          <cell r="BP158">
            <v>0</v>
          </cell>
          <cell r="BQ158">
            <v>0</v>
          </cell>
          <cell r="BR158">
            <v>0</v>
          </cell>
          <cell r="BS158">
            <v>0</v>
          </cell>
          <cell r="BT158">
            <v>0</v>
          </cell>
          <cell r="BU158">
            <v>0</v>
          </cell>
          <cell r="BV158">
            <v>0</v>
          </cell>
          <cell r="BW158">
            <v>0</v>
          </cell>
          <cell r="BX158">
            <v>0</v>
          </cell>
          <cell r="BY158">
            <v>0</v>
          </cell>
          <cell r="BZ158">
            <v>0</v>
          </cell>
          <cell r="CA158">
            <v>0</v>
          </cell>
          <cell r="CB158">
            <v>0</v>
          </cell>
          <cell r="CC158">
            <v>0</v>
          </cell>
          <cell r="CD158">
            <v>0</v>
          </cell>
          <cell r="CE158">
            <v>0</v>
          </cell>
          <cell r="CF158">
            <v>0</v>
          </cell>
          <cell r="CG158">
            <v>0</v>
          </cell>
          <cell r="CH158">
            <v>0</v>
          </cell>
          <cell r="CI158">
            <v>0</v>
          </cell>
          <cell r="CJ158">
            <v>0</v>
          </cell>
          <cell r="CK158">
            <v>0</v>
          </cell>
          <cell r="CL158">
            <v>0</v>
          </cell>
          <cell r="CM158">
            <v>0</v>
          </cell>
          <cell r="CN158">
            <v>0</v>
          </cell>
          <cell r="CO158">
            <v>0</v>
          </cell>
          <cell r="CP158">
            <v>0</v>
          </cell>
          <cell r="CQ158">
            <v>0</v>
          </cell>
          <cell r="CR158">
            <v>0</v>
          </cell>
          <cell r="CS158">
            <v>0</v>
          </cell>
          <cell r="CT158">
            <v>0</v>
          </cell>
          <cell r="CU158">
            <v>0</v>
          </cell>
          <cell r="CV158">
            <v>0</v>
          </cell>
          <cell r="CW158">
            <v>0</v>
          </cell>
          <cell r="CX158">
            <v>0</v>
          </cell>
          <cell r="CY158">
            <v>0</v>
          </cell>
          <cell r="CZ158">
            <v>0</v>
          </cell>
          <cell r="DA158">
            <v>0</v>
          </cell>
          <cell r="DB158">
            <v>0</v>
          </cell>
          <cell r="DC158">
            <v>0</v>
          </cell>
          <cell r="DD158">
            <v>0</v>
          </cell>
          <cell r="DE158">
            <v>0</v>
          </cell>
          <cell r="DF158">
            <v>0</v>
          </cell>
          <cell r="DG158">
            <v>0</v>
          </cell>
          <cell r="DH158">
            <v>0</v>
          </cell>
          <cell r="DI158">
            <v>0</v>
          </cell>
          <cell r="DJ158">
            <v>0</v>
          </cell>
          <cell r="DK158">
            <v>0</v>
          </cell>
          <cell r="DL158">
            <v>0</v>
          </cell>
          <cell r="DM158">
            <v>0</v>
          </cell>
          <cell r="DN158">
            <v>0</v>
          </cell>
          <cell r="DO158">
            <v>0</v>
          </cell>
          <cell r="DP158">
            <v>0</v>
          </cell>
          <cell r="DQ158">
            <v>0</v>
          </cell>
          <cell r="DR158">
            <v>0</v>
          </cell>
          <cell r="DS158">
            <v>0</v>
          </cell>
          <cell r="DT158">
            <v>0</v>
          </cell>
          <cell r="DU158">
            <v>0</v>
          </cell>
          <cell r="DV158">
            <v>0</v>
          </cell>
          <cell r="DW158">
            <v>0</v>
          </cell>
          <cell r="DX158">
            <v>0</v>
          </cell>
          <cell r="DY158">
            <v>0</v>
          </cell>
          <cell r="DZ158">
            <v>0</v>
          </cell>
          <cell r="EA158">
            <v>0</v>
          </cell>
          <cell r="EB158">
            <v>0</v>
          </cell>
          <cell r="EC158">
            <v>0</v>
          </cell>
          <cell r="ED158">
            <v>0</v>
          </cell>
          <cell r="EE158">
            <v>0</v>
          </cell>
          <cell r="EF158">
            <v>0</v>
          </cell>
          <cell r="EG158">
            <v>0</v>
          </cell>
          <cell r="EH158">
            <v>0</v>
          </cell>
          <cell r="EI158">
            <v>0</v>
          </cell>
          <cell r="EJ158">
            <v>0</v>
          </cell>
          <cell r="EK158">
            <v>0</v>
          </cell>
          <cell r="EL158">
            <v>0</v>
          </cell>
          <cell r="EM158">
            <v>0</v>
          </cell>
          <cell r="EN158">
            <v>0</v>
          </cell>
          <cell r="EO158">
            <v>0</v>
          </cell>
          <cell r="EP158">
            <v>0</v>
          </cell>
          <cell r="EQ158">
            <v>0</v>
          </cell>
          <cell r="ER158">
            <v>0</v>
          </cell>
          <cell r="ES158">
            <v>0</v>
          </cell>
          <cell r="ET158">
            <v>0</v>
          </cell>
          <cell r="EU158">
            <v>0</v>
          </cell>
          <cell r="EV158">
            <v>0</v>
          </cell>
          <cell r="EW158">
            <v>0</v>
          </cell>
          <cell r="EX158">
            <v>0</v>
          </cell>
          <cell r="EY158">
            <v>0</v>
          </cell>
          <cell r="EZ158">
            <v>0</v>
          </cell>
          <cell r="FA158">
            <v>0</v>
          </cell>
          <cell r="FB158">
            <v>0</v>
          </cell>
          <cell r="FC158">
            <v>0</v>
          </cell>
          <cell r="FD158">
            <v>0</v>
          </cell>
          <cell r="FE158">
            <v>0</v>
          </cell>
          <cell r="FF158">
            <v>0</v>
          </cell>
          <cell r="FG158">
            <v>0</v>
          </cell>
          <cell r="FH158">
            <v>0</v>
          </cell>
          <cell r="FI158">
            <v>0</v>
          </cell>
          <cell r="FJ158">
            <v>0</v>
          </cell>
          <cell r="FK158">
            <v>0</v>
          </cell>
          <cell r="FL158">
            <v>0</v>
          </cell>
          <cell r="FM158">
            <v>0</v>
          </cell>
          <cell r="FN158">
            <v>0</v>
          </cell>
          <cell r="FO158">
            <v>0</v>
          </cell>
          <cell r="FP158">
            <v>0</v>
          </cell>
          <cell r="FQ158">
            <v>0</v>
          </cell>
          <cell r="FR158">
            <v>0</v>
          </cell>
          <cell r="FS158">
            <v>0</v>
          </cell>
          <cell r="FT158">
            <v>0</v>
          </cell>
          <cell r="FU158">
            <v>0</v>
          </cell>
          <cell r="FV158">
            <v>0</v>
          </cell>
          <cell r="FW158">
            <v>0</v>
          </cell>
          <cell r="FX158">
            <v>0</v>
          </cell>
          <cell r="FY158">
            <v>0</v>
          </cell>
          <cell r="FZ158">
            <v>0</v>
          </cell>
          <cell r="GA158">
            <v>0</v>
          </cell>
          <cell r="GB158">
            <v>0</v>
          </cell>
          <cell r="GC158">
            <v>0</v>
          </cell>
          <cell r="GD158">
            <v>0</v>
          </cell>
          <cell r="GE158">
            <v>0</v>
          </cell>
          <cell r="GF158">
            <v>0</v>
          </cell>
          <cell r="GG158">
            <v>0</v>
          </cell>
          <cell r="GH158">
            <v>0</v>
          </cell>
          <cell r="GI158">
            <v>0</v>
          </cell>
          <cell r="GJ158">
            <v>0</v>
          </cell>
          <cell r="GK158">
            <v>0</v>
          </cell>
          <cell r="GL158">
            <v>0</v>
          </cell>
          <cell r="GM158">
            <v>0</v>
          </cell>
          <cell r="GN158">
            <v>0</v>
          </cell>
          <cell r="GO158">
            <v>0</v>
          </cell>
          <cell r="GP158">
            <v>0</v>
          </cell>
          <cell r="GQ158">
            <v>0</v>
          </cell>
          <cell r="GR158">
            <v>0</v>
          </cell>
          <cell r="GS158">
            <v>0</v>
          </cell>
          <cell r="GW158">
            <v>6279</v>
          </cell>
          <cell r="GX158" t="e">
            <v>#DIV/0!</v>
          </cell>
          <cell r="GY158" t="e">
            <v>#DIV/0!</v>
          </cell>
          <cell r="GZ158" t="e">
            <v>#DIV/0!</v>
          </cell>
        </row>
        <row r="159">
          <cell r="A159">
            <v>6295</v>
          </cell>
          <cell r="B159">
            <v>22</v>
          </cell>
          <cell r="C159" t="str">
            <v>ENTEX @ FORT BEND</v>
          </cell>
          <cell r="D159">
            <v>94458</v>
          </cell>
          <cell r="E159" t="str">
            <v>D</v>
          </cell>
          <cell r="F159">
            <v>30</v>
          </cell>
          <cell r="G159">
            <v>30</v>
          </cell>
          <cell r="H159">
            <v>30</v>
          </cell>
          <cell r="I159">
            <v>30</v>
          </cell>
          <cell r="J159">
            <v>30</v>
          </cell>
          <cell r="K159">
            <v>30</v>
          </cell>
          <cell r="L159">
            <v>30</v>
          </cell>
          <cell r="M159">
            <v>30</v>
          </cell>
          <cell r="N159">
            <v>30</v>
          </cell>
          <cell r="O159">
            <v>30</v>
          </cell>
          <cell r="P159">
            <v>30</v>
          </cell>
          <cell r="Q159">
            <v>30</v>
          </cell>
          <cell r="R159">
            <v>30</v>
          </cell>
          <cell r="S159">
            <v>30</v>
          </cell>
          <cell r="T159">
            <v>30</v>
          </cell>
          <cell r="U159">
            <v>30</v>
          </cell>
          <cell r="V159">
            <v>30</v>
          </cell>
          <cell r="W159">
            <v>30</v>
          </cell>
          <cell r="X159">
            <v>30</v>
          </cell>
          <cell r="Y159">
            <v>30</v>
          </cell>
          <cell r="Z159">
            <v>30</v>
          </cell>
          <cell r="AA159">
            <v>30</v>
          </cell>
          <cell r="AB159">
            <v>30</v>
          </cell>
          <cell r="AC159">
            <v>30</v>
          </cell>
          <cell r="AD159">
            <v>30</v>
          </cell>
          <cell r="AE159">
            <v>30</v>
          </cell>
          <cell r="AF159">
            <v>30</v>
          </cell>
          <cell r="AG159">
            <v>30</v>
          </cell>
          <cell r="AH159">
            <v>30</v>
          </cell>
          <cell r="AI159">
            <v>30</v>
          </cell>
          <cell r="AJ159">
            <v>30</v>
          </cell>
          <cell r="AK159">
            <v>30</v>
          </cell>
          <cell r="AL159">
            <v>30</v>
          </cell>
          <cell r="AM159">
            <v>30</v>
          </cell>
          <cell r="AN159">
            <v>30</v>
          </cell>
          <cell r="AO159">
            <v>30</v>
          </cell>
          <cell r="AP159">
            <v>30</v>
          </cell>
          <cell r="AQ159">
            <v>30</v>
          </cell>
          <cell r="AR159">
            <v>30</v>
          </cell>
          <cell r="AS159">
            <v>30</v>
          </cell>
          <cell r="AT159">
            <v>30</v>
          </cell>
          <cell r="AU159">
            <v>30</v>
          </cell>
          <cell r="AV159">
            <v>30</v>
          </cell>
          <cell r="AW159">
            <v>30</v>
          </cell>
          <cell r="AX159">
            <v>30</v>
          </cell>
          <cell r="AY159">
            <v>30</v>
          </cell>
          <cell r="AZ159">
            <v>30</v>
          </cell>
          <cell r="BA159">
            <v>30</v>
          </cell>
          <cell r="BB159">
            <v>30</v>
          </cell>
          <cell r="BC159">
            <v>30</v>
          </cell>
          <cell r="BD159">
            <v>30</v>
          </cell>
          <cell r="BE159">
            <v>30</v>
          </cell>
          <cell r="BF159">
            <v>30</v>
          </cell>
          <cell r="BG159">
            <v>30</v>
          </cell>
          <cell r="BH159">
            <v>30</v>
          </cell>
          <cell r="BI159">
            <v>30</v>
          </cell>
          <cell r="BJ159">
            <v>30</v>
          </cell>
          <cell r="BK159">
            <v>30</v>
          </cell>
          <cell r="BL159">
            <v>30</v>
          </cell>
          <cell r="BM159">
            <v>30</v>
          </cell>
          <cell r="BN159">
            <v>30</v>
          </cell>
          <cell r="BO159">
            <v>30</v>
          </cell>
          <cell r="BP159">
            <v>30</v>
          </cell>
          <cell r="BQ159">
            <v>30</v>
          </cell>
          <cell r="BR159">
            <v>30</v>
          </cell>
          <cell r="BS159">
            <v>30</v>
          </cell>
          <cell r="BT159">
            <v>30</v>
          </cell>
          <cell r="BU159">
            <v>30</v>
          </cell>
          <cell r="BV159">
            <v>30</v>
          </cell>
          <cell r="BW159">
            <v>30</v>
          </cell>
          <cell r="BX159">
            <v>30</v>
          </cell>
          <cell r="BY159">
            <v>30</v>
          </cell>
          <cell r="BZ159">
            <v>30</v>
          </cell>
          <cell r="CA159">
            <v>30</v>
          </cell>
          <cell r="CB159">
            <v>30</v>
          </cell>
          <cell r="CC159">
            <v>30</v>
          </cell>
          <cell r="CD159">
            <v>30</v>
          </cell>
          <cell r="CE159">
            <v>30</v>
          </cell>
          <cell r="CF159">
            <v>30</v>
          </cell>
          <cell r="CG159">
            <v>30</v>
          </cell>
          <cell r="CH159">
            <v>30</v>
          </cell>
          <cell r="CI159">
            <v>30</v>
          </cell>
          <cell r="CJ159">
            <v>30</v>
          </cell>
          <cell r="CK159">
            <v>30</v>
          </cell>
          <cell r="CL159">
            <v>30</v>
          </cell>
          <cell r="CM159">
            <v>30</v>
          </cell>
          <cell r="CN159">
            <v>30</v>
          </cell>
          <cell r="CO159">
            <v>30</v>
          </cell>
          <cell r="CP159">
            <v>30</v>
          </cell>
          <cell r="CQ159">
            <v>30</v>
          </cell>
          <cell r="CR159">
            <v>30</v>
          </cell>
          <cell r="CS159">
            <v>30</v>
          </cell>
          <cell r="CT159">
            <v>30</v>
          </cell>
          <cell r="CU159">
            <v>30</v>
          </cell>
          <cell r="CV159">
            <v>30</v>
          </cell>
          <cell r="CW159">
            <v>30</v>
          </cell>
          <cell r="CX159">
            <v>30</v>
          </cell>
          <cell r="CY159">
            <v>30</v>
          </cell>
          <cell r="CZ159">
            <v>30</v>
          </cell>
          <cell r="DA159">
            <v>30</v>
          </cell>
          <cell r="DB159">
            <v>30</v>
          </cell>
          <cell r="DC159">
            <v>30</v>
          </cell>
          <cell r="DD159">
            <v>30</v>
          </cell>
          <cell r="DE159">
            <v>30</v>
          </cell>
          <cell r="DF159">
            <v>30</v>
          </cell>
          <cell r="DG159">
            <v>30</v>
          </cell>
          <cell r="DH159">
            <v>72</v>
          </cell>
          <cell r="DI159">
            <v>72</v>
          </cell>
          <cell r="DJ159">
            <v>72</v>
          </cell>
          <cell r="DK159">
            <v>72</v>
          </cell>
          <cell r="DL159">
            <v>72</v>
          </cell>
          <cell r="DM159">
            <v>72</v>
          </cell>
          <cell r="DN159">
            <v>72</v>
          </cell>
          <cell r="DO159">
            <v>72</v>
          </cell>
          <cell r="DP159">
            <v>72</v>
          </cell>
          <cell r="DQ159">
            <v>72</v>
          </cell>
          <cell r="DR159">
            <v>72</v>
          </cell>
          <cell r="DS159">
            <v>72</v>
          </cell>
          <cell r="DT159">
            <v>72</v>
          </cell>
          <cell r="DU159">
            <v>72</v>
          </cell>
          <cell r="DV159">
            <v>72</v>
          </cell>
          <cell r="DW159">
            <v>72</v>
          </cell>
          <cell r="DX159">
            <v>72</v>
          </cell>
          <cell r="DY159">
            <v>72</v>
          </cell>
          <cell r="DZ159">
            <v>72</v>
          </cell>
          <cell r="EA159">
            <v>72</v>
          </cell>
          <cell r="EB159">
            <v>72</v>
          </cell>
          <cell r="EC159">
            <v>72</v>
          </cell>
          <cell r="ED159">
            <v>72</v>
          </cell>
          <cell r="EE159">
            <v>72</v>
          </cell>
          <cell r="EF159">
            <v>72</v>
          </cell>
          <cell r="EG159">
            <v>72</v>
          </cell>
          <cell r="EH159">
            <v>72</v>
          </cell>
          <cell r="EI159">
            <v>72</v>
          </cell>
          <cell r="EJ159">
            <v>39</v>
          </cell>
          <cell r="EK159">
            <v>39</v>
          </cell>
          <cell r="EL159">
            <v>39</v>
          </cell>
          <cell r="EM159">
            <v>39</v>
          </cell>
          <cell r="EN159">
            <v>39</v>
          </cell>
          <cell r="EO159">
            <v>39</v>
          </cell>
          <cell r="EP159">
            <v>39</v>
          </cell>
          <cell r="EQ159">
            <v>39</v>
          </cell>
          <cell r="ER159">
            <v>39</v>
          </cell>
          <cell r="ES159">
            <v>39</v>
          </cell>
          <cell r="ET159">
            <v>39</v>
          </cell>
          <cell r="EU159">
            <v>39</v>
          </cell>
          <cell r="EV159">
            <v>39</v>
          </cell>
          <cell r="EW159">
            <v>39</v>
          </cell>
          <cell r="EX159">
            <v>39</v>
          </cell>
          <cell r="EY159">
            <v>39</v>
          </cell>
          <cell r="EZ159">
            <v>39</v>
          </cell>
          <cell r="FA159">
            <v>39</v>
          </cell>
          <cell r="FB159">
            <v>39</v>
          </cell>
          <cell r="FC159">
            <v>39</v>
          </cell>
          <cell r="FD159">
            <v>39</v>
          </cell>
          <cell r="FE159">
            <v>39</v>
          </cell>
          <cell r="FF159">
            <v>39</v>
          </cell>
          <cell r="FG159">
            <v>39</v>
          </cell>
          <cell r="FH159">
            <v>39</v>
          </cell>
          <cell r="FI159">
            <v>39</v>
          </cell>
          <cell r="FJ159">
            <v>39</v>
          </cell>
          <cell r="FK159">
            <v>39</v>
          </cell>
          <cell r="FL159">
            <v>39</v>
          </cell>
          <cell r="FM159">
            <v>39</v>
          </cell>
          <cell r="FN159">
            <v>39</v>
          </cell>
          <cell r="FO159">
            <v>39</v>
          </cell>
          <cell r="FP159">
            <v>39</v>
          </cell>
          <cell r="FQ159">
            <v>39</v>
          </cell>
          <cell r="FR159">
            <v>39</v>
          </cell>
          <cell r="FS159">
            <v>39</v>
          </cell>
          <cell r="FT159">
            <v>39</v>
          </cell>
          <cell r="FU159">
            <v>39</v>
          </cell>
          <cell r="FV159">
            <v>39</v>
          </cell>
          <cell r="FW159">
            <v>39</v>
          </cell>
          <cell r="FX159">
            <v>39</v>
          </cell>
          <cell r="FY159">
            <v>39</v>
          </cell>
          <cell r="FZ159">
            <v>39</v>
          </cell>
          <cell r="GA159">
            <v>39</v>
          </cell>
          <cell r="GB159">
            <v>39</v>
          </cell>
          <cell r="GC159">
            <v>39</v>
          </cell>
          <cell r="GD159">
            <v>39</v>
          </cell>
          <cell r="GE159">
            <v>39</v>
          </cell>
          <cell r="GF159">
            <v>39</v>
          </cell>
          <cell r="GG159">
            <v>39</v>
          </cell>
          <cell r="GH159">
            <v>39</v>
          </cell>
          <cell r="GI159">
            <v>39</v>
          </cell>
          <cell r="GJ159">
            <v>39</v>
          </cell>
          <cell r="GK159">
            <v>39</v>
          </cell>
          <cell r="GL159">
            <v>39</v>
          </cell>
          <cell r="GM159">
            <v>39</v>
          </cell>
          <cell r="GN159">
            <v>39</v>
          </cell>
          <cell r="GO159">
            <v>39</v>
          </cell>
          <cell r="GP159">
            <v>39</v>
          </cell>
          <cell r="GQ159">
            <v>39</v>
          </cell>
          <cell r="GR159">
            <v>39</v>
          </cell>
          <cell r="GS159">
            <v>39</v>
          </cell>
          <cell r="GW159">
            <v>6295</v>
          </cell>
          <cell r="GX159" t="e">
            <v>#DIV/0!</v>
          </cell>
          <cell r="GY159" t="e">
            <v>#DIV/0!</v>
          </cell>
          <cell r="GZ159" t="e">
            <v>#DIV/0!</v>
          </cell>
        </row>
        <row r="160">
          <cell r="A160">
            <v>6297</v>
          </cell>
          <cell r="B160">
            <v>26</v>
          </cell>
          <cell r="C160" t="str">
            <v>KOCHGATE @ POLK</v>
          </cell>
          <cell r="D160">
            <v>139000</v>
          </cell>
          <cell r="E160" t="str">
            <v>B</v>
          </cell>
          <cell r="F160">
            <v>900</v>
          </cell>
          <cell r="G160">
            <v>900</v>
          </cell>
          <cell r="H160">
            <v>900</v>
          </cell>
          <cell r="I160">
            <v>900</v>
          </cell>
          <cell r="J160">
            <v>900</v>
          </cell>
          <cell r="K160">
            <v>900</v>
          </cell>
          <cell r="L160">
            <v>900</v>
          </cell>
          <cell r="M160">
            <v>900</v>
          </cell>
          <cell r="N160">
            <v>900</v>
          </cell>
          <cell r="O160">
            <v>900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I160">
            <v>0</v>
          </cell>
          <cell r="BJ160">
            <v>0</v>
          </cell>
          <cell r="BK160">
            <v>0</v>
          </cell>
          <cell r="BL160">
            <v>0</v>
          </cell>
          <cell r="BM160">
            <v>0</v>
          </cell>
          <cell r="BN160">
            <v>0</v>
          </cell>
          <cell r="BO160">
            <v>0</v>
          </cell>
          <cell r="BP160">
            <v>0</v>
          </cell>
          <cell r="BQ160">
            <v>0</v>
          </cell>
          <cell r="BR160">
            <v>0</v>
          </cell>
          <cell r="BS160">
            <v>0</v>
          </cell>
          <cell r="BT160">
            <v>0</v>
          </cell>
          <cell r="BU160">
            <v>0</v>
          </cell>
          <cell r="BV160">
            <v>0</v>
          </cell>
          <cell r="BW160">
            <v>0</v>
          </cell>
          <cell r="BX160">
            <v>0</v>
          </cell>
          <cell r="BY160">
            <v>0</v>
          </cell>
          <cell r="BZ160">
            <v>0</v>
          </cell>
          <cell r="CA160">
            <v>0</v>
          </cell>
          <cell r="CB160">
            <v>0</v>
          </cell>
          <cell r="CC160">
            <v>0</v>
          </cell>
          <cell r="CD160">
            <v>0</v>
          </cell>
          <cell r="CE160">
            <v>0</v>
          </cell>
          <cell r="CF160">
            <v>0</v>
          </cell>
          <cell r="CG160">
            <v>0</v>
          </cell>
          <cell r="CH160">
            <v>0</v>
          </cell>
          <cell r="CI160">
            <v>0</v>
          </cell>
          <cell r="CJ160">
            <v>0</v>
          </cell>
          <cell r="CK160">
            <v>0</v>
          </cell>
          <cell r="CL160">
            <v>0</v>
          </cell>
          <cell r="CM160">
            <v>0</v>
          </cell>
          <cell r="CN160">
            <v>0</v>
          </cell>
          <cell r="CO160">
            <v>0</v>
          </cell>
          <cell r="CP160">
            <v>0</v>
          </cell>
          <cell r="CQ160">
            <v>0</v>
          </cell>
          <cell r="CR160">
            <v>0</v>
          </cell>
          <cell r="CS160">
            <v>0</v>
          </cell>
          <cell r="CT160">
            <v>0</v>
          </cell>
          <cell r="CU160">
            <v>0</v>
          </cell>
          <cell r="CV160">
            <v>0</v>
          </cell>
          <cell r="CW160">
            <v>0</v>
          </cell>
          <cell r="CX160">
            <v>0</v>
          </cell>
          <cell r="CY160">
            <v>0</v>
          </cell>
          <cell r="CZ160">
            <v>0</v>
          </cell>
          <cell r="DA160">
            <v>0</v>
          </cell>
          <cell r="DB160">
            <v>0</v>
          </cell>
          <cell r="DC160">
            <v>0</v>
          </cell>
          <cell r="DD160">
            <v>0</v>
          </cell>
          <cell r="DE160">
            <v>0</v>
          </cell>
          <cell r="DF160">
            <v>0</v>
          </cell>
          <cell r="DG160">
            <v>0</v>
          </cell>
          <cell r="DH160">
            <v>0</v>
          </cell>
          <cell r="DI160">
            <v>0</v>
          </cell>
          <cell r="DJ160">
            <v>0</v>
          </cell>
          <cell r="DK160">
            <v>0</v>
          </cell>
          <cell r="DL160">
            <v>0</v>
          </cell>
          <cell r="DM160">
            <v>0</v>
          </cell>
          <cell r="DN160">
            <v>0</v>
          </cell>
          <cell r="DO160">
            <v>0</v>
          </cell>
          <cell r="DP160">
            <v>0</v>
          </cell>
          <cell r="DQ160">
            <v>0</v>
          </cell>
          <cell r="DR160">
            <v>0</v>
          </cell>
          <cell r="DS160">
            <v>0</v>
          </cell>
          <cell r="DT160">
            <v>0</v>
          </cell>
          <cell r="DU160">
            <v>0</v>
          </cell>
          <cell r="DV160">
            <v>0</v>
          </cell>
          <cell r="DW160">
            <v>0</v>
          </cell>
          <cell r="DX160">
            <v>0</v>
          </cell>
          <cell r="DY160">
            <v>0</v>
          </cell>
          <cell r="DZ160">
            <v>0</v>
          </cell>
          <cell r="EA160">
            <v>0</v>
          </cell>
          <cell r="EB160">
            <v>0</v>
          </cell>
          <cell r="EC160">
            <v>0</v>
          </cell>
          <cell r="ED160">
            <v>0</v>
          </cell>
          <cell r="EE160">
            <v>0</v>
          </cell>
          <cell r="EF160">
            <v>0</v>
          </cell>
          <cell r="EG160">
            <v>0</v>
          </cell>
          <cell r="EH160">
            <v>0</v>
          </cell>
          <cell r="EI160">
            <v>0</v>
          </cell>
          <cell r="EJ160">
            <v>0</v>
          </cell>
          <cell r="EK160">
            <v>0</v>
          </cell>
          <cell r="EL160">
            <v>0</v>
          </cell>
          <cell r="EM160">
            <v>0</v>
          </cell>
          <cell r="EN160">
            <v>0</v>
          </cell>
          <cell r="EO160">
            <v>0</v>
          </cell>
          <cell r="EP160">
            <v>0</v>
          </cell>
          <cell r="EQ160">
            <v>0</v>
          </cell>
          <cell r="ER160">
            <v>0</v>
          </cell>
          <cell r="ES160">
            <v>0</v>
          </cell>
          <cell r="ET160">
            <v>0</v>
          </cell>
          <cell r="EU160">
            <v>0</v>
          </cell>
          <cell r="EV160">
            <v>0</v>
          </cell>
          <cell r="EW160">
            <v>0</v>
          </cell>
          <cell r="EX160">
            <v>0</v>
          </cell>
          <cell r="EY160">
            <v>0</v>
          </cell>
          <cell r="EZ160">
            <v>0</v>
          </cell>
          <cell r="FA160">
            <v>0</v>
          </cell>
          <cell r="FB160">
            <v>0</v>
          </cell>
          <cell r="FC160">
            <v>0</v>
          </cell>
          <cell r="FD160">
            <v>0</v>
          </cell>
          <cell r="FE160">
            <v>0</v>
          </cell>
          <cell r="FF160">
            <v>0</v>
          </cell>
          <cell r="FG160">
            <v>0</v>
          </cell>
          <cell r="FH160">
            <v>0</v>
          </cell>
          <cell r="FI160">
            <v>0</v>
          </cell>
          <cell r="FJ160">
            <v>0</v>
          </cell>
          <cell r="FK160">
            <v>0</v>
          </cell>
          <cell r="FL160">
            <v>0</v>
          </cell>
          <cell r="FM160">
            <v>0</v>
          </cell>
          <cell r="FN160">
            <v>0</v>
          </cell>
          <cell r="FO160">
            <v>0</v>
          </cell>
          <cell r="FP160">
            <v>0</v>
          </cell>
          <cell r="FQ160">
            <v>0</v>
          </cell>
          <cell r="FR160">
            <v>0</v>
          </cell>
          <cell r="FS160">
            <v>0</v>
          </cell>
          <cell r="FT160">
            <v>0</v>
          </cell>
          <cell r="FU160">
            <v>0</v>
          </cell>
          <cell r="FV160">
            <v>0</v>
          </cell>
          <cell r="FW160">
            <v>0</v>
          </cell>
          <cell r="FX160">
            <v>0</v>
          </cell>
          <cell r="FY160">
            <v>0</v>
          </cell>
          <cell r="FZ160">
            <v>0</v>
          </cell>
          <cell r="GA160">
            <v>-7816</v>
          </cell>
          <cell r="GB160">
            <v>-7816</v>
          </cell>
          <cell r="GC160">
            <v>-7816</v>
          </cell>
          <cell r="GD160">
            <v>-7816</v>
          </cell>
          <cell r="GE160">
            <v>0</v>
          </cell>
          <cell r="GF160">
            <v>0</v>
          </cell>
          <cell r="GG160">
            <v>0</v>
          </cell>
          <cell r="GH160">
            <v>40000</v>
          </cell>
          <cell r="GI160">
            <v>0</v>
          </cell>
          <cell r="GJ160">
            <v>0</v>
          </cell>
          <cell r="GK160">
            <v>0</v>
          </cell>
          <cell r="GL160">
            <v>0</v>
          </cell>
          <cell r="GM160">
            <v>0</v>
          </cell>
          <cell r="GN160">
            <v>0</v>
          </cell>
          <cell r="GO160">
            <v>0</v>
          </cell>
          <cell r="GP160">
            <v>0</v>
          </cell>
          <cell r="GQ160">
            <v>0</v>
          </cell>
          <cell r="GR160">
            <v>0</v>
          </cell>
          <cell r="GS160">
            <v>0</v>
          </cell>
          <cell r="GW160">
            <v>6297</v>
          </cell>
          <cell r="GX160" t="e">
            <v>#DIV/0!</v>
          </cell>
          <cell r="GY160" t="e">
            <v>#DIV/0!</v>
          </cell>
          <cell r="GZ160" t="e">
            <v>#DIV/0!</v>
          </cell>
        </row>
        <row r="161">
          <cell r="A161">
            <v>6427</v>
          </cell>
          <cell r="B161">
            <v>27</v>
          </cell>
          <cell r="C161" t="str">
            <v>OZARK @ WHITE</v>
          </cell>
          <cell r="D161">
            <v>287889</v>
          </cell>
          <cell r="E161" t="str">
            <v>R</v>
          </cell>
          <cell r="F161">
            <v>348</v>
          </cell>
          <cell r="G161">
            <v>348</v>
          </cell>
          <cell r="H161">
            <v>348</v>
          </cell>
          <cell r="I161">
            <v>348</v>
          </cell>
          <cell r="J161">
            <v>348</v>
          </cell>
          <cell r="K161">
            <v>348</v>
          </cell>
          <cell r="L161">
            <v>348</v>
          </cell>
          <cell r="M161">
            <v>348</v>
          </cell>
          <cell r="N161">
            <v>348</v>
          </cell>
          <cell r="O161">
            <v>348</v>
          </cell>
          <cell r="P161">
            <v>348</v>
          </cell>
          <cell r="Q161">
            <v>348</v>
          </cell>
          <cell r="R161">
            <v>348</v>
          </cell>
          <cell r="S161">
            <v>348</v>
          </cell>
          <cell r="T161">
            <v>348</v>
          </cell>
          <cell r="U161">
            <v>348</v>
          </cell>
          <cell r="V161">
            <v>348</v>
          </cell>
          <cell r="W161">
            <v>348</v>
          </cell>
          <cell r="X161">
            <v>348</v>
          </cell>
          <cell r="Y161">
            <v>348</v>
          </cell>
          <cell r="Z161">
            <v>348</v>
          </cell>
          <cell r="AA161">
            <v>348</v>
          </cell>
          <cell r="AB161">
            <v>348</v>
          </cell>
          <cell r="AC161">
            <v>58104</v>
          </cell>
          <cell r="AD161">
            <v>58116</v>
          </cell>
          <cell r="AE161">
            <v>58116</v>
          </cell>
          <cell r="AF161">
            <v>58116</v>
          </cell>
          <cell r="AG161">
            <v>7004</v>
          </cell>
          <cell r="AH161">
            <v>348</v>
          </cell>
          <cell r="AI161">
            <v>40472</v>
          </cell>
          <cell r="AJ161">
            <v>16761</v>
          </cell>
          <cell r="AK161">
            <v>348</v>
          </cell>
          <cell r="AL161">
            <v>348</v>
          </cell>
          <cell r="AM161">
            <v>348</v>
          </cell>
          <cell r="AN161">
            <v>348</v>
          </cell>
          <cell r="AO161">
            <v>348</v>
          </cell>
          <cell r="AP161">
            <v>348</v>
          </cell>
          <cell r="AQ161">
            <v>348</v>
          </cell>
          <cell r="AR161">
            <v>348</v>
          </cell>
          <cell r="AS161">
            <v>348</v>
          </cell>
          <cell r="AT161">
            <v>348</v>
          </cell>
          <cell r="AU161">
            <v>348</v>
          </cell>
          <cell r="AV161">
            <v>348</v>
          </cell>
          <cell r="AW161">
            <v>348</v>
          </cell>
          <cell r="AX161">
            <v>348</v>
          </cell>
          <cell r="AY161">
            <v>378</v>
          </cell>
          <cell r="AZ161">
            <v>378</v>
          </cell>
          <cell r="BA161">
            <v>378</v>
          </cell>
          <cell r="BB161">
            <v>378</v>
          </cell>
          <cell r="BC161">
            <v>378</v>
          </cell>
          <cell r="BD161">
            <v>378</v>
          </cell>
          <cell r="BE161">
            <v>378</v>
          </cell>
          <cell r="BF161">
            <v>378</v>
          </cell>
          <cell r="BG161">
            <v>378</v>
          </cell>
          <cell r="BH161">
            <v>378</v>
          </cell>
          <cell r="BI161">
            <v>378</v>
          </cell>
          <cell r="BJ161">
            <v>378</v>
          </cell>
          <cell r="BK161">
            <v>378</v>
          </cell>
          <cell r="BL161">
            <v>378</v>
          </cell>
          <cell r="BM161">
            <v>378</v>
          </cell>
          <cell r="BN161">
            <v>378</v>
          </cell>
          <cell r="BO161">
            <v>378</v>
          </cell>
          <cell r="BP161">
            <v>378</v>
          </cell>
          <cell r="BQ161">
            <v>378</v>
          </cell>
          <cell r="BR161">
            <v>378</v>
          </cell>
          <cell r="BS161">
            <v>378</v>
          </cell>
          <cell r="BT161">
            <v>378</v>
          </cell>
          <cell r="BU161">
            <v>378</v>
          </cell>
          <cell r="BV161">
            <v>378</v>
          </cell>
          <cell r="BW161">
            <v>378</v>
          </cell>
          <cell r="BX161">
            <v>378</v>
          </cell>
          <cell r="BY161">
            <v>378</v>
          </cell>
          <cell r="BZ161">
            <v>378</v>
          </cell>
          <cell r="CA161">
            <v>378</v>
          </cell>
          <cell r="CB161">
            <v>378</v>
          </cell>
          <cell r="CC161">
            <v>360</v>
          </cell>
          <cell r="CD161">
            <v>360</v>
          </cell>
          <cell r="CE161">
            <v>360</v>
          </cell>
          <cell r="CF161">
            <v>360</v>
          </cell>
          <cell r="CG161">
            <v>360</v>
          </cell>
          <cell r="CH161">
            <v>360</v>
          </cell>
          <cell r="CI161">
            <v>360</v>
          </cell>
          <cell r="CJ161">
            <v>360</v>
          </cell>
          <cell r="CK161">
            <v>360</v>
          </cell>
          <cell r="CL161">
            <v>360</v>
          </cell>
          <cell r="CM161">
            <v>360</v>
          </cell>
          <cell r="CN161">
            <v>2360</v>
          </cell>
          <cell r="CO161">
            <v>2360</v>
          </cell>
          <cell r="CP161">
            <v>2360</v>
          </cell>
          <cell r="CQ161">
            <v>2360</v>
          </cell>
          <cell r="CR161">
            <v>2360</v>
          </cell>
          <cell r="CS161">
            <v>2360</v>
          </cell>
          <cell r="CT161">
            <v>2360</v>
          </cell>
          <cell r="CU161">
            <v>360</v>
          </cell>
          <cell r="CV161">
            <v>360</v>
          </cell>
          <cell r="CW161">
            <v>360</v>
          </cell>
          <cell r="CX161">
            <v>360</v>
          </cell>
          <cell r="CY161">
            <v>360</v>
          </cell>
          <cell r="CZ161">
            <v>360</v>
          </cell>
          <cell r="DA161">
            <v>360</v>
          </cell>
          <cell r="DB161">
            <v>360</v>
          </cell>
          <cell r="DC161">
            <v>360</v>
          </cell>
          <cell r="DD161">
            <v>360</v>
          </cell>
          <cell r="DE161">
            <v>360</v>
          </cell>
          <cell r="DF161">
            <v>360</v>
          </cell>
          <cell r="DG161">
            <v>360</v>
          </cell>
          <cell r="DH161">
            <v>200</v>
          </cell>
          <cell r="DI161">
            <v>200</v>
          </cell>
          <cell r="DJ161">
            <v>200</v>
          </cell>
          <cell r="DK161">
            <v>200</v>
          </cell>
          <cell r="DL161">
            <v>200</v>
          </cell>
          <cell r="DM161">
            <v>200</v>
          </cell>
          <cell r="DN161">
            <v>200</v>
          </cell>
          <cell r="DO161">
            <v>200</v>
          </cell>
          <cell r="DP161">
            <v>200</v>
          </cell>
          <cell r="DQ161">
            <v>200</v>
          </cell>
          <cell r="DR161">
            <v>200</v>
          </cell>
          <cell r="DS161">
            <v>200</v>
          </cell>
          <cell r="DT161">
            <v>200</v>
          </cell>
          <cell r="DU161">
            <v>200</v>
          </cell>
          <cell r="DV161">
            <v>200</v>
          </cell>
          <cell r="DW161">
            <v>200</v>
          </cell>
          <cell r="DX161">
            <v>200</v>
          </cell>
          <cell r="DY161">
            <v>200</v>
          </cell>
          <cell r="DZ161">
            <v>200</v>
          </cell>
          <cell r="EA161">
            <v>200</v>
          </cell>
          <cell r="EB161">
            <v>200</v>
          </cell>
          <cell r="EC161">
            <v>200</v>
          </cell>
          <cell r="ED161">
            <v>200</v>
          </cell>
          <cell r="EE161">
            <v>200</v>
          </cell>
          <cell r="EF161">
            <v>200</v>
          </cell>
          <cell r="EG161">
            <v>200</v>
          </cell>
          <cell r="EH161">
            <v>200</v>
          </cell>
          <cell r="EI161">
            <v>200</v>
          </cell>
          <cell r="EJ161">
            <v>335</v>
          </cell>
          <cell r="EK161">
            <v>335</v>
          </cell>
          <cell r="EL161">
            <v>335</v>
          </cell>
          <cell r="EM161">
            <v>335</v>
          </cell>
          <cell r="EN161">
            <v>335</v>
          </cell>
          <cell r="EO161">
            <v>335</v>
          </cell>
          <cell r="EP161">
            <v>335</v>
          </cell>
          <cell r="EQ161">
            <v>335</v>
          </cell>
          <cell r="ER161">
            <v>335</v>
          </cell>
          <cell r="ES161">
            <v>335</v>
          </cell>
          <cell r="ET161">
            <v>335</v>
          </cell>
          <cell r="EU161">
            <v>335</v>
          </cell>
          <cell r="EV161">
            <v>335</v>
          </cell>
          <cell r="EW161">
            <v>335</v>
          </cell>
          <cell r="EX161">
            <v>335</v>
          </cell>
          <cell r="EY161">
            <v>335</v>
          </cell>
          <cell r="EZ161">
            <v>335</v>
          </cell>
          <cell r="FA161">
            <v>335</v>
          </cell>
          <cell r="FB161">
            <v>335</v>
          </cell>
          <cell r="FC161">
            <v>335</v>
          </cell>
          <cell r="FD161">
            <v>335</v>
          </cell>
          <cell r="FE161">
            <v>335</v>
          </cell>
          <cell r="FF161">
            <v>335</v>
          </cell>
          <cell r="FG161">
            <v>335</v>
          </cell>
          <cell r="FH161">
            <v>335</v>
          </cell>
          <cell r="FI161">
            <v>335</v>
          </cell>
          <cell r="FJ161">
            <v>335</v>
          </cell>
          <cell r="FK161">
            <v>335</v>
          </cell>
          <cell r="FL161">
            <v>435</v>
          </cell>
          <cell r="FM161">
            <v>435</v>
          </cell>
          <cell r="FN161">
            <v>435</v>
          </cell>
          <cell r="FO161">
            <v>1246</v>
          </cell>
          <cell r="FP161">
            <v>1246</v>
          </cell>
          <cell r="FQ161">
            <v>1246</v>
          </cell>
          <cell r="FR161">
            <v>1153</v>
          </cell>
          <cell r="FS161">
            <v>1153</v>
          </cell>
          <cell r="FT161">
            <v>1153</v>
          </cell>
          <cell r="FU161">
            <v>1153</v>
          </cell>
          <cell r="FV161">
            <v>1153</v>
          </cell>
          <cell r="FW161">
            <v>1153</v>
          </cell>
          <cell r="FX161">
            <v>1153</v>
          </cell>
          <cell r="FY161">
            <v>1153</v>
          </cell>
          <cell r="FZ161">
            <v>353</v>
          </cell>
          <cell r="GA161">
            <v>353</v>
          </cell>
          <cell r="GB161">
            <v>353</v>
          </cell>
          <cell r="GC161">
            <v>353</v>
          </cell>
          <cell r="GD161">
            <v>353</v>
          </cell>
          <cell r="GE161">
            <v>353</v>
          </cell>
          <cell r="GF161">
            <v>353</v>
          </cell>
          <cell r="GG161">
            <v>353</v>
          </cell>
          <cell r="GH161">
            <v>353</v>
          </cell>
          <cell r="GI161">
            <v>353</v>
          </cell>
          <cell r="GJ161">
            <v>353</v>
          </cell>
          <cell r="GK161">
            <v>353</v>
          </cell>
          <cell r="GL161">
            <v>353</v>
          </cell>
          <cell r="GM161">
            <v>353</v>
          </cell>
          <cell r="GN161">
            <v>353</v>
          </cell>
          <cell r="GO161">
            <v>353</v>
          </cell>
          <cell r="GP161">
            <v>353</v>
          </cell>
          <cell r="GQ161">
            <v>353</v>
          </cell>
          <cell r="GR161">
            <v>353</v>
          </cell>
          <cell r="GS161">
            <v>353</v>
          </cell>
          <cell r="GW161">
            <v>6427</v>
          </cell>
          <cell r="GX161" t="e">
            <v>#DIV/0!</v>
          </cell>
          <cell r="GY161" t="e">
            <v>#DIV/0!</v>
          </cell>
          <cell r="GZ161" t="e">
            <v>#DIV/0!</v>
          </cell>
        </row>
        <row r="162">
          <cell r="A162">
            <v>6490</v>
          </cell>
          <cell r="B162">
            <v>22</v>
          </cell>
          <cell r="C162" t="str">
            <v>ENRON @ REFUGIO</v>
          </cell>
          <cell r="D162">
            <v>94458</v>
          </cell>
          <cell r="E162" t="str">
            <v>R</v>
          </cell>
          <cell r="F162">
            <v>62</v>
          </cell>
          <cell r="G162">
            <v>62</v>
          </cell>
          <cell r="H162">
            <v>62</v>
          </cell>
          <cell r="I162">
            <v>62</v>
          </cell>
          <cell r="J162">
            <v>62</v>
          </cell>
          <cell r="K162">
            <v>62</v>
          </cell>
          <cell r="L162">
            <v>62</v>
          </cell>
          <cell r="M162">
            <v>62</v>
          </cell>
          <cell r="N162">
            <v>2431</v>
          </cell>
          <cell r="O162">
            <v>0</v>
          </cell>
          <cell r="P162">
            <v>0</v>
          </cell>
          <cell r="Q162">
            <v>0</v>
          </cell>
          <cell r="R162">
            <v>0</v>
          </cell>
          <cell r="S162">
            <v>0</v>
          </cell>
          <cell r="T162">
            <v>177</v>
          </cell>
          <cell r="U162">
            <v>177</v>
          </cell>
          <cell r="V162">
            <v>177</v>
          </cell>
          <cell r="W162">
            <v>177</v>
          </cell>
          <cell r="X162">
            <v>177</v>
          </cell>
          <cell r="Y162">
            <v>177</v>
          </cell>
          <cell r="Z162">
            <v>101</v>
          </cell>
          <cell r="AA162">
            <v>101</v>
          </cell>
          <cell r="AB162">
            <v>101</v>
          </cell>
          <cell r="AC162">
            <v>101</v>
          </cell>
          <cell r="AD162">
            <v>101</v>
          </cell>
          <cell r="AE162">
            <v>101</v>
          </cell>
          <cell r="AF162">
            <v>101</v>
          </cell>
          <cell r="AG162">
            <v>71</v>
          </cell>
          <cell r="AH162">
            <v>71</v>
          </cell>
          <cell r="AI162">
            <v>71</v>
          </cell>
          <cell r="AJ162">
            <v>71</v>
          </cell>
          <cell r="AK162">
            <v>71</v>
          </cell>
          <cell r="AL162">
            <v>71</v>
          </cell>
          <cell r="AM162">
            <v>71</v>
          </cell>
          <cell r="AN162">
            <v>71</v>
          </cell>
          <cell r="AO162">
            <v>71</v>
          </cell>
          <cell r="AP162">
            <v>71</v>
          </cell>
          <cell r="AQ162">
            <v>71</v>
          </cell>
          <cell r="AR162">
            <v>71</v>
          </cell>
          <cell r="AS162">
            <v>71</v>
          </cell>
          <cell r="AT162">
            <v>71</v>
          </cell>
          <cell r="AU162">
            <v>71</v>
          </cell>
          <cell r="AV162">
            <v>71</v>
          </cell>
          <cell r="AW162">
            <v>71</v>
          </cell>
          <cell r="AX162">
            <v>71</v>
          </cell>
          <cell r="AY162">
            <v>2230</v>
          </cell>
          <cell r="AZ162">
            <v>2230</v>
          </cell>
          <cell r="BA162">
            <v>2230</v>
          </cell>
          <cell r="BB162">
            <v>2230</v>
          </cell>
          <cell r="BC162">
            <v>2222</v>
          </cell>
          <cell r="BD162">
            <v>2222</v>
          </cell>
          <cell r="BE162">
            <v>2222</v>
          </cell>
          <cell r="BF162">
            <v>2222</v>
          </cell>
          <cell r="BG162">
            <v>2222</v>
          </cell>
          <cell r="BH162">
            <v>2222</v>
          </cell>
          <cell r="BI162">
            <v>2222</v>
          </cell>
          <cell r="BJ162">
            <v>2222</v>
          </cell>
          <cell r="BK162">
            <v>2222</v>
          </cell>
          <cell r="BL162">
            <v>2222</v>
          </cell>
          <cell r="BM162">
            <v>2222</v>
          </cell>
          <cell r="BN162">
            <v>2222</v>
          </cell>
          <cell r="BO162">
            <v>2222</v>
          </cell>
          <cell r="BP162">
            <v>2222</v>
          </cell>
          <cell r="BQ162">
            <v>2222</v>
          </cell>
          <cell r="BR162">
            <v>2222</v>
          </cell>
          <cell r="BS162">
            <v>2222</v>
          </cell>
          <cell r="BT162">
            <v>2222</v>
          </cell>
          <cell r="BU162">
            <v>2222</v>
          </cell>
          <cell r="BV162">
            <v>2222</v>
          </cell>
          <cell r="BW162">
            <v>2222</v>
          </cell>
          <cell r="BX162">
            <v>2222</v>
          </cell>
          <cell r="BY162">
            <v>2222</v>
          </cell>
          <cell r="BZ162">
            <v>2222</v>
          </cell>
          <cell r="CA162">
            <v>1255</v>
          </cell>
          <cell r="CB162">
            <v>1255</v>
          </cell>
          <cell r="CC162">
            <v>100</v>
          </cell>
          <cell r="CD162">
            <v>100</v>
          </cell>
          <cell r="CE162">
            <v>100</v>
          </cell>
          <cell r="CF162">
            <v>100</v>
          </cell>
          <cell r="CG162">
            <v>100</v>
          </cell>
          <cell r="CH162">
            <v>100</v>
          </cell>
          <cell r="CI162">
            <v>100</v>
          </cell>
          <cell r="CJ162">
            <v>100</v>
          </cell>
          <cell r="CK162">
            <v>100</v>
          </cell>
          <cell r="CL162">
            <v>100</v>
          </cell>
          <cell r="CM162">
            <v>100</v>
          </cell>
          <cell r="CN162">
            <v>100</v>
          </cell>
          <cell r="CO162">
            <v>100</v>
          </cell>
          <cell r="CP162">
            <v>100</v>
          </cell>
          <cell r="CQ162">
            <v>100</v>
          </cell>
          <cell r="CR162">
            <v>100</v>
          </cell>
          <cell r="CS162">
            <v>100</v>
          </cell>
          <cell r="CT162">
            <v>100</v>
          </cell>
          <cell r="CU162">
            <v>100</v>
          </cell>
          <cell r="CV162">
            <v>100</v>
          </cell>
          <cell r="CW162">
            <v>100</v>
          </cell>
          <cell r="CX162">
            <v>100</v>
          </cell>
          <cell r="CY162">
            <v>100</v>
          </cell>
          <cell r="CZ162">
            <v>100</v>
          </cell>
          <cell r="DA162">
            <v>100</v>
          </cell>
          <cell r="DB162">
            <v>4100</v>
          </cell>
          <cell r="DC162">
            <v>100</v>
          </cell>
          <cell r="DD162">
            <v>100</v>
          </cell>
          <cell r="DE162">
            <v>100</v>
          </cell>
          <cell r="DF162">
            <v>100</v>
          </cell>
          <cell r="DG162">
            <v>1265</v>
          </cell>
          <cell r="DH162">
            <v>1615</v>
          </cell>
          <cell r="DI162">
            <v>1615</v>
          </cell>
          <cell r="DJ162">
            <v>1615</v>
          </cell>
          <cell r="DK162">
            <v>1615</v>
          </cell>
          <cell r="DL162">
            <v>1615</v>
          </cell>
          <cell r="DM162">
            <v>1615</v>
          </cell>
          <cell r="DN162">
            <v>1615</v>
          </cell>
          <cell r="DO162">
            <v>1615</v>
          </cell>
          <cell r="DP162">
            <v>1615</v>
          </cell>
          <cell r="DQ162">
            <v>1615</v>
          </cell>
          <cell r="DR162">
            <v>1615</v>
          </cell>
          <cell r="DS162">
            <v>1615</v>
          </cell>
          <cell r="DT162">
            <v>1615</v>
          </cell>
          <cell r="DU162">
            <v>6615</v>
          </cell>
          <cell r="DV162">
            <v>1615</v>
          </cell>
          <cell r="DW162">
            <v>1615</v>
          </cell>
          <cell r="DX162">
            <v>1615</v>
          </cell>
          <cell r="DY162">
            <v>1615</v>
          </cell>
          <cell r="DZ162">
            <v>1615</v>
          </cell>
          <cell r="EA162">
            <v>1615</v>
          </cell>
          <cell r="EB162">
            <v>11615</v>
          </cell>
          <cell r="EC162">
            <v>1615</v>
          </cell>
          <cell r="ED162">
            <v>1550</v>
          </cell>
          <cell r="EE162">
            <v>1550</v>
          </cell>
          <cell r="EF162">
            <v>1550</v>
          </cell>
          <cell r="EG162">
            <v>1550</v>
          </cell>
          <cell r="EH162">
            <v>1550</v>
          </cell>
          <cell r="EI162">
            <v>1550</v>
          </cell>
          <cell r="EJ162">
            <v>11110</v>
          </cell>
          <cell r="EK162">
            <v>11079</v>
          </cell>
          <cell r="EL162">
            <v>16979</v>
          </cell>
          <cell r="EM162">
            <v>16979</v>
          </cell>
          <cell r="EN162">
            <v>16979</v>
          </cell>
          <cell r="EO162">
            <v>11079</v>
          </cell>
          <cell r="EP162">
            <v>21079</v>
          </cell>
          <cell r="EQ162">
            <v>10455</v>
          </cell>
          <cell r="ER162">
            <v>10456</v>
          </cell>
          <cell r="ES162">
            <v>7747</v>
          </cell>
          <cell r="ET162">
            <v>7747</v>
          </cell>
          <cell r="EU162">
            <v>7747</v>
          </cell>
          <cell r="EV162">
            <v>7747</v>
          </cell>
          <cell r="EW162">
            <v>5095</v>
          </cell>
          <cell r="EX162">
            <v>5095</v>
          </cell>
          <cell r="EY162">
            <v>4083</v>
          </cell>
          <cell r="EZ162">
            <v>1577</v>
          </cell>
          <cell r="FA162">
            <v>1577</v>
          </cell>
          <cell r="FB162">
            <v>1577</v>
          </cell>
          <cell r="FC162">
            <v>4083</v>
          </cell>
          <cell r="FD162">
            <v>4083</v>
          </cell>
          <cell r="FE162">
            <v>4083</v>
          </cell>
          <cell r="FF162">
            <v>20797</v>
          </cell>
          <cell r="FG162">
            <v>5659</v>
          </cell>
          <cell r="FH162">
            <v>5659</v>
          </cell>
          <cell r="FI162">
            <v>5659</v>
          </cell>
          <cell r="FJ162">
            <v>5659</v>
          </cell>
          <cell r="FK162">
            <v>4083</v>
          </cell>
          <cell r="FL162">
            <v>5659</v>
          </cell>
          <cell r="FM162">
            <v>5659</v>
          </cell>
          <cell r="FN162">
            <v>5659</v>
          </cell>
          <cell r="FO162">
            <v>6917</v>
          </cell>
          <cell r="FP162">
            <v>6886</v>
          </cell>
          <cell r="FQ162">
            <v>6886</v>
          </cell>
          <cell r="FR162">
            <v>6886</v>
          </cell>
          <cell r="FS162">
            <v>6886</v>
          </cell>
          <cell r="FT162">
            <v>6886</v>
          </cell>
          <cell r="FU162">
            <v>6886</v>
          </cell>
          <cell r="FV162">
            <v>6886</v>
          </cell>
          <cell r="FW162">
            <v>6886</v>
          </cell>
          <cell r="FX162">
            <v>6886</v>
          </cell>
          <cell r="FY162">
            <v>6886</v>
          </cell>
          <cell r="FZ162">
            <v>6886</v>
          </cell>
          <cell r="GA162">
            <v>6886</v>
          </cell>
          <cell r="GB162">
            <v>8886</v>
          </cell>
          <cell r="GC162">
            <v>8886</v>
          </cell>
          <cell r="GD162">
            <v>8886</v>
          </cell>
          <cell r="GE162">
            <v>2601</v>
          </cell>
          <cell r="GF162">
            <v>2611</v>
          </cell>
          <cell r="GG162">
            <v>6895</v>
          </cell>
          <cell r="GH162">
            <v>6895</v>
          </cell>
          <cell r="GI162">
            <v>15895</v>
          </cell>
          <cell r="GJ162">
            <v>15895</v>
          </cell>
          <cell r="GK162">
            <v>15895</v>
          </cell>
          <cell r="GL162">
            <v>6895</v>
          </cell>
          <cell r="GM162">
            <v>6895</v>
          </cell>
          <cell r="GN162">
            <v>6895</v>
          </cell>
          <cell r="GO162">
            <v>8441</v>
          </cell>
          <cell r="GP162">
            <v>8441</v>
          </cell>
          <cell r="GQ162">
            <v>8441</v>
          </cell>
          <cell r="GR162">
            <v>8441</v>
          </cell>
          <cell r="GS162">
            <v>7346</v>
          </cell>
          <cell r="GW162">
            <v>6490</v>
          </cell>
          <cell r="GX162" t="e">
            <v>#DIV/0!</v>
          </cell>
          <cell r="GY162" t="e">
            <v>#DIV/0!</v>
          </cell>
          <cell r="GZ162" t="e">
            <v>#DIV/0!</v>
          </cell>
        </row>
        <row r="163">
          <cell r="A163">
            <v>6506</v>
          </cell>
          <cell r="B163">
            <v>6</v>
          </cell>
          <cell r="C163" t="str">
            <v>TRANSOK @ WHEELER</v>
          </cell>
          <cell r="D163">
            <v>167158</v>
          </cell>
          <cell r="E163" t="str">
            <v>B</v>
          </cell>
          <cell r="F163">
            <v>0</v>
          </cell>
          <cell r="G163">
            <v>0</v>
          </cell>
          <cell r="H163">
            <v>0</v>
          </cell>
          <cell r="I163">
            <v>0</v>
          </cell>
          <cell r="J163">
            <v>0</v>
          </cell>
          <cell r="K163">
            <v>0</v>
          </cell>
          <cell r="L163">
            <v>0</v>
          </cell>
          <cell r="M163">
            <v>0</v>
          </cell>
          <cell r="N163">
            <v>0</v>
          </cell>
          <cell r="O163">
            <v>815</v>
          </cell>
          <cell r="P163">
            <v>815</v>
          </cell>
          <cell r="Q163">
            <v>815</v>
          </cell>
          <cell r="R163">
            <v>815</v>
          </cell>
          <cell r="S163">
            <v>0</v>
          </cell>
          <cell r="T163">
            <v>0</v>
          </cell>
          <cell r="U163">
            <v>0</v>
          </cell>
          <cell r="V163">
            <v>0</v>
          </cell>
          <cell r="W163">
            <v>0</v>
          </cell>
          <cell r="X163">
            <v>0</v>
          </cell>
          <cell r="Y163">
            <v>0</v>
          </cell>
          <cell r="Z163">
            <v>0</v>
          </cell>
          <cell r="AA163">
            <v>920</v>
          </cell>
          <cell r="AB163">
            <v>0</v>
          </cell>
          <cell r="AC163">
            <v>0</v>
          </cell>
          <cell r="AD163">
            <v>920</v>
          </cell>
          <cell r="AE163">
            <v>920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920</v>
          </cell>
          <cell r="AW163">
            <v>920</v>
          </cell>
          <cell r="AX163">
            <v>0</v>
          </cell>
          <cell r="AY163">
            <v>0</v>
          </cell>
          <cell r="AZ163">
            <v>0</v>
          </cell>
          <cell r="BA163">
            <v>0</v>
          </cell>
          <cell r="BB163">
            <v>899</v>
          </cell>
          <cell r="BC163">
            <v>899</v>
          </cell>
          <cell r="BD163">
            <v>899</v>
          </cell>
          <cell r="BE163">
            <v>899</v>
          </cell>
          <cell r="BF163">
            <v>0</v>
          </cell>
          <cell r="BG163">
            <v>0</v>
          </cell>
          <cell r="BH163">
            <v>0</v>
          </cell>
          <cell r="BI163">
            <v>899</v>
          </cell>
          <cell r="BJ163">
            <v>899</v>
          </cell>
          <cell r="BK163">
            <v>899</v>
          </cell>
          <cell r="BL163">
            <v>899</v>
          </cell>
          <cell r="BM163">
            <v>0</v>
          </cell>
          <cell r="BN163">
            <v>0</v>
          </cell>
          <cell r="BO163">
            <v>0</v>
          </cell>
          <cell r="BP163">
            <v>0</v>
          </cell>
          <cell r="BQ163">
            <v>899</v>
          </cell>
          <cell r="BR163">
            <v>899</v>
          </cell>
          <cell r="BS163">
            <v>899</v>
          </cell>
          <cell r="BT163">
            <v>0</v>
          </cell>
          <cell r="BU163">
            <v>0</v>
          </cell>
          <cell r="BV163">
            <v>0</v>
          </cell>
          <cell r="BW163">
            <v>899</v>
          </cell>
          <cell r="BX163">
            <v>899</v>
          </cell>
          <cell r="BY163">
            <v>0</v>
          </cell>
          <cell r="BZ163">
            <v>899</v>
          </cell>
          <cell r="CA163">
            <v>899</v>
          </cell>
          <cell r="CB163">
            <v>899</v>
          </cell>
          <cell r="CC163">
            <v>0</v>
          </cell>
          <cell r="CD163">
            <v>0</v>
          </cell>
          <cell r="CE163">
            <v>0</v>
          </cell>
          <cell r="CF163">
            <v>0</v>
          </cell>
          <cell r="CG163">
            <v>0</v>
          </cell>
          <cell r="CH163">
            <v>0</v>
          </cell>
          <cell r="CI163">
            <v>0</v>
          </cell>
          <cell r="CJ163">
            <v>0</v>
          </cell>
          <cell r="CK163">
            <v>0</v>
          </cell>
          <cell r="CL163">
            <v>0</v>
          </cell>
          <cell r="CM163">
            <v>0</v>
          </cell>
          <cell r="CN163">
            <v>0</v>
          </cell>
          <cell r="CO163">
            <v>0</v>
          </cell>
          <cell r="CP163">
            <v>0</v>
          </cell>
          <cell r="CQ163">
            <v>0</v>
          </cell>
          <cell r="CR163">
            <v>0</v>
          </cell>
          <cell r="CS163">
            <v>0</v>
          </cell>
          <cell r="CT163">
            <v>0</v>
          </cell>
          <cell r="CU163">
            <v>0</v>
          </cell>
          <cell r="CV163">
            <v>0</v>
          </cell>
          <cell r="CW163">
            <v>0</v>
          </cell>
          <cell r="CX163">
            <v>0</v>
          </cell>
          <cell r="CY163">
            <v>0</v>
          </cell>
          <cell r="CZ163">
            <v>0</v>
          </cell>
          <cell r="DA163">
            <v>0</v>
          </cell>
          <cell r="DB163">
            <v>0</v>
          </cell>
          <cell r="DC163">
            <v>0</v>
          </cell>
          <cell r="DD163">
            <v>0</v>
          </cell>
          <cell r="DE163">
            <v>0</v>
          </cell>
          <cell r="DF163">
            <v>0</v>
          </cell>
          <cell r="DG163">
            <v>0</v>
          </cell>
          <cell r="DH163">
            <v>0</v>
          </cell>
          <cell r="DI163">
            <v>0</v>
          </cell>
          <cell r="DJ163">
            <v>0</v>
          </cell>
          <cell r="DK163">
            <v>0</v>
          </cell>
          <cell r="DL163">
            <v>0</v>
          </cell>
          <cell r="DM163">
            <v>0</v>
          </cell>
          <cell r="DN163">
            <v>0</v>
          </cell>
          <cell r="DO163">
            <v>0</v>
          </cell>
          <cell r="DP163">
            <v>0</v>
          </cell>
          <cell r="DQ163">
            <v>0</v>
          </cell>
          <cell r="DR163">
            <v>0</v>
          </cell>
          <cell r="DS163">
            <v>0</v>
          </cell>
          <cell r="DT163">
            <v>0</v>
          </cell>
          <cell r="DU163">
            <v>0</v>
          </cell>
          <cell r="DV163">
            <v>0</v>
          </cell>
          <cell r="DW163">
            <v>0</v>
          </cell>
          <cell r="DX163">
            <v>0</v>
          </cell>
          <cell r="DY163">
            <v>0</v>
          </cell>
          <cell r="DZ163">
            <v>0</v>
          </cell>
          <cell r="EA163">
            <v>0</v>
          </cell>
          <cell r="EB163">
            <v>0</v>
          </cell>
          <cell r="EC163">
            <v>0</v>
          </cell>
          <cell r="ED163">
            <v>0</v>
          </cell>
          <cell r="EE163">
            <v>0</v>
          </cell>
          <cell r="EF163">
            <v>0</v>
          </cell>
          <cell r="EG163">
            <v>0</v>
          </cell>
          <cell r="EH163">
            <v>0</v>
          </cell>
          <cell r="EI163">
            <v>0</v>
          </cell>
          <cell r="EJ163">
            <v>0</v>
          </cell>
          <cell r="EK163">
            <v>0</v>
          </cell>
          <cell r="EL163">
            <v>0</v>
          </cell>
          <cell r="EM163">
            <v>0</v>
          </cell>
          <cell r="EN163">
            <v>0</v>
          </cell>
          <cell r="EO163">
            <v>0</v>
          </cell>
          <cell r="EP163">
            <v>0</v>
          </cell>
          <cell r="EQ163">
            <v>0</v>
          </cell>
          <cell r="ER163">
            <v>0</v>
          </cell>
          <cell r="ES163">
            <v>0</v>
          </cell>
          <cell r="ET163">
            <v>0</v>
          </cell>
          <cell r="EU163">
            <v>0</v>
          </cell>
          <cell r="EV163">
            <v>0</v>
          </cell>
          <cell r="EW163">
            <v>0</v>
          </cell>
          <cell r="EX163">
            <v>0</v>
          </cell>
          <cell r="EY163">
            <v>0</v>
          </cell>
          <cell r="EZ163">
            <v>0</v>
          </cell>
          <cell r="FA163">
            <v>0</v>
          </cell>
          <cell r="FB163">
            <v>0</v>
          </cell>
          <cell r="FC163">
            <v>0</v>
          </cell>
          <cell r="FD163">
            <v>0</v>
          </cell>
          <cell r="FE163">
            <v>0</v>
          </cell>
          <cell r="FF163">
            <v>0</v>
          </cell>
          <cell r="FG163">
            <v>0</v>
          </cell>
          <cell r="FH163">
            <v>0</v>
          </cell>
          <cell r="FI163">
            <v>0</v>
          </cell>
          <cell r="FJ163">
            <v>0</v>
          </cell>
          <cell r="FK163">
            <v>0</v>
          </cell>
          <cell r="FL163">
            <v>0</v>
          </cell>
          <cell r="FM163">
            <v>0</v>
          </cell>
          <cell r="FN163">
            <v>0</v>
          </cell>
          <cell r="FO163">
            <v>7250</v>
          </cell>
          <cell r="FP163">
            <v>7250</v>
          </cell>
          <cell r="FQ163">
            <v>20250</v>
          </cell>
          <cell r="FR163">
            <v>20250</v>
          </cell>
          <cell r="FS163">
            <v>20250</v>
          </cell>
          <cell r="FT163">
            <v>20250</v>
          </cell>
          <cell r="FU163">
            <v>20250</v>
          </cell>
          <cell r="FV163">
            <v>20250</v>
          </cell>
          <cell r="FW163">
            <v>20250</v>
          </cell>
          <cell r="FX163">
            <v>20250</v>
          </cell>
          <cell r="FY163">
            <v>20250</v>
          </cell>
          <cell r="FZ163">
            <v>20250</v>
          </cell>
          <cell r="GA163">
            <v>0</v>
          </cell>
          <cell r="GB163">
            <v>20750</v>
          </cell>
          <cell r="GC163">
            <v>20750</v>
          </cell>
          <cell r="GD163">
            <v>20750</v>
          </cell>
          <cell r="GE163">
            <v>23864</v>
          </cell>
          <cell r="GF163">
            <v>0</v>
          </cell>
          <cell r="GG163">
            <v>0</v>
          </cell>
          <cell r="GH163">
            <v>0</v>
          </cell>
          <cell r="GI163">
            <v>0</v>
          </cell>
          <cell r="GJ163">
            <v>0</v>
          </cell>
          <cell r="GK163">
            <v>0</v>
          </cell>
          <cell r="GL163">
            <v>0</v>
          </cell>
          <cell r="GM163">
            <v>0</v>
          </cell>
          <cell r="GN163">
            <v>0</v>
          </cell>
          <cell r="GO163">
            <v>0</v>
          </cell>
          <cell r="GP163">
            <v>0</v>
          </cell>
          <cell r="GQ163">
            <v>0</v>
          </cell>
          <cell r="GR163">
            <v>0</v>
          </cell>
          <cell r="GS163">
            <v>0</v>
          </cell>
          <cell r="GW163">
            <v>6506</v>
          </cell>
          <cell r="GX163" t="e">
            <v>#DIV/0!</v>
          </cell>
          <cell r="GY163" t="e">
            <v>#DIV/0!</v>
          </cell>
          <cell r="GZ163" t="e">
            <v>#DIV/0!</v>
          </cell>
        </row>
        <row r="164">
          <cell r="A164">
            <v>7591</v>
          </cell>
          <cell r="B164">
            <v>9</v>
          </cell>
          <cell r="C164" t="str">
            <v>LG&amp;E @ LEA</v>
          </cell>
          <cell r="D164">
            <v>53999</v>
          </cell>
          <cell r="E164" t="str">
            <v>B</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24920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0</v>
          </cell>
          <cell r="AY164">
            <v>0</v>
          </cell>
          <cell r="AZ164">
            <v>0</v>
          </cell>
          <cell r="BA164">
            <v>0</v>
          </cell>
          <cell r="BB164">
            <v>0</v>
          </cell>
          <cell r="BC164">
            <v>0</v>
          </cell>
          <cell r="BD164">
            <v>0</v>
          </cell>
          <cell r="BE164">
            <v>0</v>
          </cell>
          <cell r="BF164">
            <v>0</v>
          </cell>
          <cell r="BG164">
            <v>0</v>
          </cell>
          <cell r="BH164">
            <v>0</v>
          </cell>
          <cell r="BI164">
            <v>0</v>
          </cell>
          <cell r="BJ164">
            <v>0</v>
          </cell>
          <cell r="BK164">
            <v>0</v>
          </cell>
          <cell r="BL164">
            <v>0</v>
          </cell>
          <cell r="BM164">
            <v>0</v>
          </cell>
          <cell r="BN164">
            <v>0</v>
          </cell>
          <cell r="BO164">
            <v>0</v>
          </cell>
          <cell r="BP164">
            <v>0</v>
          </cell>
          <cell r="BQ164">
            <v>0</v>
          </cell>
          <cell r="BR164">
            <v>0</v>
          </cell>
          <cell r="BS164">
            <v>0</v>
          </cell>
          <cell r="BT164">
            <v>0</v>
          </cell>
          <cell r="BU164">
            <v>0</v>
          </cell>
          <cell r="BV164">
            <v>0</v>
          </cell>
          <cell r="BW164">
            <v>0</v>
          </cell>
          <cell r="BX164">
            <v>0</v>
          </cell>
          <cell r="BY164">
            <v>0</v>
          </cell>
          <cell r="BZ164">
            <v>0</v>
          </cell>
          <cell r="CA164">
            <v>0</v>
          </cell>
          <cell r="CB164">
            <v>0</v>
          </cell>
          <cell r="CC164">
            <v>0</v>
          </cell>
          <cell r="CD164">
            <v>0</v>
          </cell>
          <cell r="CE164">
            <v>0</v>
          </cell>
          <cell r="CF164">
            <v>0</v>
          </cell>
          <cell r="CG164">
            <v>0</v>
          </cell>
          <cell r="CH164">
            <v>0</v>
          </cell>
          <cell r="CI164">
            <v>0</v>
          </cell>
          <cell r="CJ164">
            <v>0</v>
          </cell>
          <cell r="CK164">
            <v>0</v>
          </cell>
          <cell r="CL164">
            <v>0</v>
          </cell>
          <cell r="CM164">
            <v>0</v>
          </cell>
          <cell r="CN164">
            <v>0</v>
          </cell>
          <cell r="CO164">
            <v>0</v>
          </cell>
          <cell r="CP164">
            <v>0</v>
          </cell>
          <cell r="CQ164">
            <v>0</v>
          </cell>
          <cell r="CR164">
            <v>0</v>
          </cell>
          <cell r="CS164">
            <v>0</v>
          </cell>
          <cell r="CT164">
            <v>0</v>
          </cell>
          <cell r="CU164">
            <v>0</v>
          </cell>
          <cell r="CV164">
            <v>0</v>
          </cell>
          <cell r="CW164">
            <v>0</v>
          </cell>
          <cell r="CX164">
            <v>0</v>
          </cell>
          <cell r="CY164">
            <v>0</v>
          </cell>
          <cell r="CZ164">
            <v>0</v>
          </cell>
          <cell r="DA164">
            <v>0</v>
          </cell>
          <cell r="DB164">
            <v>0</v>
          </cell>
          <cell r="DC164">
            <v>0</v>
          </cell>
          <cell r="DD164">
            <v>0</v>
          </cell>
          <cell r="DE164">
            <v>0</v>
          </cell>
          <cell r="DF164">
            <v>0</v>
          </cell>
          <cell r="DG164">
            <v>0</v>
          </cell>
          <cell r="DH164">
            <v>0</v>
          </cell>
          <cell r="DI164">
            <v>0</v>
          </cell>
          <cell r="DJ164">
            <v>0</v>
          </cell>
          <cell r="DK164">
            <v>0</v>
          </cell>
          <cell r="DL164">
            <v>0</v>
          </cell>
          <cell r="DM164">
            <v>0</v>
          </cell>
          <cell r="DN164">
            <v>0</v>
          </cell>
          <cell r="DO164">
            <v>0</v>
          </cell>
          <cell r="DP164">
            <v>0</v>
          </cell>
          <cell r="DQ164">
            <v>0</v>
          </cell>
          <cell r="DR164">
            <v>0</v>
          </cell>
          <cell r="DS164">
            <v>0</v>
          </cell>
          <cell r="DT164">
            <v>0</v>
          </cell>
          <cell r="DU164">
            <v>0</v>
          </cell>
          <cell r="DV164">
            <v>0</v>
          </cell>
          <cell r="DW164">
            <v>0</v>
          </cell>
          <cell r="DX164">
            <v>0</v>
          </cell>
          <cell r="DY164">
            <v>0</v>
          </cell>
          <cell r="DZ164">
            <v>0</v>
          </cell>
          <cell r="EA164">
            <v>0</v>
          </cell>
          <cell r="EB164">
            <v>0</v>
          </cell>
          <cell r="EC164">
            <v>0</v>
          </cell>
          <cell r="ED164">
            <v>0</v>
          </cell>
          <cell r="EE164">
            <v>0</v>
          </cell>
          <cell r="EF164">
            <v>0</v>
          </cell>
          <cell r="EG164">
            <v>0</v>
          </cell>
          <cell r="EH164">
            <v>0</v>
          </cell>
          <cell r="EI164">
            <v>0</v>
          </cell>
          <cell r="EJ164">
            <v>25257</v>
          </cell>
          <cell r="EK164">
            <v>30300</v>
          </cell>
          <cell r="EL164">
            <v>33850</v>
          </cell>
          <cell r="EM164">
            <v>33850</v>
          </cell>
          <cell r="EN164">
            <v>33032</v>
          </cell>
          <cell r="EO164">
            <v>32850</v>
          </cell>
          <cell r="EP164">
            <v>32851</v>
          </cell>
          <cell r="EQ164">
            <v>32851</v>
          </cell>
          <cell r="ER164">
            <v>32851</v>
          </cell>
          <cell r="ES164">
            <v>27677</v>
          </cell>
          <cell r="ET164">
            <v>27677</v>
          </cell>
          <cell r="EU164">
            <v>27677</v>
          </cell>
          <cell r="EV164">
            <v>32027</v>
          </cell>
          <cell r="EW164">
            <v>32027</v>
          </cell>
          <cell r="EX164">
            <v>32027</v>
          </cell>
          <cell r="EY164">
            <v>32027</v>
          </cell>
          <cell r="EZ164">
            <v>32027</v>
          </cell>
          <cell r="FA164">
            <v>32027</v>
          </cell>
          <cell r="FB164">
            <v>32027</v>
          </cell>
          <cell r="FC164">
            <v>0</v>
          </cell>
          <cell r="FD164">
            <v>27000</v>
          </cell>
          <cell r="FE164">
            <v>27000</v>
          </cell>
          <cell r="FF164">
            <v>27000</v>
          </cell>
          <cell r="FG164">
            <v>0</v>
          </cell>
          <cell r="FH164">
            <v>0</v>
          </cell>
          <cell r="FI164">
            <v>0</v>
          </cell>
          <cell r="FJ164">
            <v>0</v>
          </cell>
          <cell r="FK164">
            <v>0</v>
          </cell>
          <cell r="FL164">
            <v>0</v>
          </cell>
          <cell r="FM164">
            <v>0</v>
          </cell>
          <cell r="FN164">
            <v>0</v>
          </cell>
          <cell r="FO164">
            <v>0</v>
          </cell>
          <cell r="FP164">
            <v>0</v>
          </cell>
          <cell r="FQ164">
            <v>0</v>
          </cell>
          <cell r="FR164">
            <v>0</v>
          </cell>
          <cell r="FS164">
            <v>0</v>
          </cell>
          <cell r="FT164">
            <v>0</v>
          </cell>
          <cell r="FU164">
            <v>0</v>
          </cell>
          <cell r="FV164">
            <v>0</v>
          </cell>
          <cell r="FW164">
            <v>0</v>
          </cell>
          <cell r="FX164">
            <v>0</v>
          </cell>
          <cell r="FY164">
            <v>0</v>
          </cell>
          <cell r="FZ164">
            <v>0</v>
          </cell>
          <cell r="GA164">
            <v>0</v>
          </cell>
          <cell r="GB164">
            <v>0</v>
          </cell>
          <cell r="GC164">
            <v>0</v>
          </cell>
          <cell r="GD164">
            <v>0</v>
          </cell>
          <cell r="GE164">
            <v>0</v>
          </cell>
          <cell r="GF164">
            <v>0</v>
          </cell>
          <cell r="GG164">
            <v>0</v>
          </cell>
          <cell r="GH164">
            <v>0</v>
          </cell>
          <cell r="GI164">
            <v>0</v>
          </cell>
          <cell r="GJ164">
            <v>0</v>
          </cell>
          <cell r="GK164">
            <v>0</v>
          </cell>
          <cell r="GL164">
            <v>0</v>
          </cell>
          <cell r="GM164">
            <v>0</v>
          </cell>
          <cell r="GN164">
            <v>11858</v>
          </cell>
          <cell r="GO164">
            <v>6815</v>
          </cell>
          <cell r="GP164">
            <v>0</v>
          </cell>
          <cell r="GQ164">
            <v>0</v>
          </cell>
          <cell r="GR164">
            <v>0</v>
          </cell>
          <cell r="GS164">
            <v>7068</v>
          </cell>
          <cell r="GW164">
            <v>7591</v>
          </cell>
          <cell r="GX164" t="e">
            <v>#DIV/0!</v>
          </cell>
          <cell r="GY164" t="e">
            <v>#DIV/0!</v>
          </cell>
          <cell r="GZ164" t="e">
            <v>#DIV/0!</v>
          </cell>
        </row>
        <row r="165">
          <cell r="A165">
            <v>7936</v>
          </cell>
          <cell r="B165">
            <v>24</v>
          </cell>
          <cell r="C165" t="str">
            <v>FLA GAS @ VERMILION</v>
          </cell>
          <cell r="D165">
            <v>308593</v>
          </cell>
          <cell r="E165" t="str">
            <v>D</v>
          </cell>
          <cell r="F165">
            <v>151769</v>
          </cell>
          <cell r="G165">
            <v>175970</v>
          </cell>
          <cell r="H165">
            <v>246881</v>
          </cell>
          <cell r="I165">
            <v>215128</v>
          </cell>
          <cell r="J165">
            <v>215128</v>
          </cell>
          <cell r="K165">
            <v>215128</v>
          </cell>
          <cell r="L165">
            <v>197118</v>
          </cell>
          <cell r="M165">
            <v>133014</v>
          </cell>
          <cell r="N165">
            <v>165326</v>
          </cell>
          <cell r="O165">
            <v>155346</v>
          </cell>
          <cell r="P165">
            <v>133947</v>
          </cell>
          <cell r="Q165">
            <v>133947</v>
          </cell>
          <cell r="R165">
            <v>113937</v>
          </cell>
          <cell r="S165">
            <v>177806</v>
          </cell>
          <cell r="T165">
            <v>115659</v>
          </cell>
          <cell r="U165">
            <v>146806</v>
          </cell>
          <cell r="V165">
            <v>111712</v>
          </cell>
          <cell r="W165">
            <v>111712</v>
          </cell>
          <cell r="X165">
            <v>111712</v>
          </cell>
          <cell r="Y165">
            <v>109487</v>
          </cell>
          <cell r="Z165">
            <v>142081</v>
          </cell>
          <cell r="AA165">
            <v>173031</v>
          </cell>
          <cell r="AB165">
            <v>110127</v>
          </cell>
          <cell r="AC165">
            <v>142249</v>
          </cell>
          <cell r="AD165">
            <v>178409</v>
          </cell>
          <cell r="AE165">
            <v>176542</v>
          </cell>
          <cell r="AF165">
            <v>176542</v>
          </cell>
          <cell r="AG165">
            <v>153556</v>
          </cell>
          <cell r="AH165">
            <v>98154</v>
          </cell>
          <cell r="AI165">
            <v>113028</v>
          </cell>
          <cell r="AJ165">
            <v>36027</v>
          </cell>
          <cell r="AK165">
            <v>59375</v>
          </cell>
          <cell r="AL165">
            <v>59375</v>
          </cell>
          <cell r="AM165">
            <v>59375</v>
          </cell>
          <cell r="AN165">
            <v>40000</v>
          </cell>
          <cell r="AO165">
            <v>53333</v>
          </cell>
          <cell r="AP165">
            <v>62806</v>
          </cell>
          <cell r="AQ165">
            <v>63804</v>
          </cell>
          <cell r="AR165">
            <v>121582</v>
          </cell>
          <cell r="AS165">
            <v>121582</v>
          </cell>
          <cell r="AT165">
            <v>121582</v>
          </cell>
          <cell r="AU165">
            <v>117484</v>
          </cell>
          <cell r="AV165">
            <v>84801</v>
          </cell>
          <cell r="AW165">
            <v>91362</v>
          </cell>
          <cell r="AX165">
            <v>94560</v>
          </cell>
          <cell r="AY165">
            <v>66153</v>
          </cell>
          <cell r="AZ165">
            <v>63524</v>
          </cell>
          <cell r="BA165">
            <v>56873</v>
          </cell>
          <cell r="BB165">
            <v>158795</v>
          </cell>
          <cell r="BC165">
            <v>277061</v>
          </cell>
          <cell r="BD165">
            <v>204181</v>
          </cell>
          <cell r="BE165">
            <v>95283</v>
          </cell>
          <cell r="BF165">
            <v>46000</v>
          </cell>
          <cell r="BG165">
            <v>58312</v>
          </cell>
          <cell r="BH165">
            <v>45000</v>
          </cell>
          <cell r="BI165">
            <v>62798</v>
          </cell>
          <cell r="BJ165">
            <v>89996</v>
          </cell>
          <cell r="BK165">
            <v>74618</v>
          </cell>
          <cell r="BL165">
            <v>155404</v>
          </cell>
          <cell r="BM165">
            <v>144407</v>
          </cell>
          <cell r="BN165">
            <v>144407</v>
          </cell>
          <cell r="BO165">
            <v>140952</v>
          </cell>
          <cell r="BP165">
            <v>140952</v>
          </cell>
          <cell r="BQ165">
            <v>221257</v>
          </cell>
          <cell r="BR165">
            <v>313137</v>
          </cell>
          <cell r="BS165">
            <v>300887</v>
          </cell>
          <cell r="BT165">
            <v>110357</v>
          </cell>
          <cell r="BU165">
            <v>110357</v>
          </cell>
          <cell r="BV165">
            <v>110357</v>
          </cell>
          <cell r="BW165">
            <v>109272</v>
          </cell>
          <cell r="BX165">
            <v>174656</v>
          </cell>
          <cell r="BY165">
            <v>60996</v>
          </cell>
          <cell r="BZ165">
            <v>40000</v>
          </cell>
          <cell r="CA165">
            <v>43930</v>
          </cell>
          <cell r="CB165">
            <v>43930</v>
          </cell>
          <cell r="CC165">
            <v>39340</v>
          </cell>
          <cell r="CD165">
            <v>22518</v>
          </cell>
          <cell r="CE165">
            <v>22518</v>
          </cell>
          <cell r="CF165">
            <v>17318</v>
          </cell>
          <cell r="CG165">
            <v>65818</v>
          </cell>
          <cell r="CH165">
            <v>31908</v>
          </cell>
          <cell r="CI165">
            <v>31908</v>
          </cell>
          <cell r="CJ165">
            <v>31908</v>
          </cell>
          <cell r="CK165">
            <v>71503</v>
          </cell>
          <cell r="CL165">
            <v>32899</v>
          </cell>
          <cell r="CM165">
            <v>17318</v>
          </cell>
          <cell r="CN165">
            <v>17318</v>
          </cell>
          <cell r="CO165">
            <v>40098</v>
          </cell>
          <cell r="CP165">
            <v>37597</v>
          </cell>
          <cell r="CQ165">
            <v>40097</v>
          </cell>
          <cell r="CR165">
            <v>101366</v>
          </cell>
          <cell r="CS165">
            <v>57905</v>
          </cell>
          <cell r="CT165">
            <v>50852</v>
          </cell>
          <cell r="CU165">
            <v>25318</v>
          </cell>
          <cell r="CV165">
            <v>17346</v>
          </cell>
          <cell r="CW165">
            <v>17346</v>
          </cell>
          <cell r="CX165">
            <v>17346</v>
          </cell>
          <cell r="CY165">
            <v>21045</v>
          </cell>
          <cell r="CZ165">
            <v>42346</v>
          </cell>
          <cell r="DA165">
            <v>31705</v>
          </cell>
          <cell r="DB165">
            <v>83791</v>
          </cell>
          <cell r="DC165">
            <v>43860</v>
          </cell>
          <cell r="DD165">
            <v>46046</v>
          </cell>
          <cell r="DE165">
            <v>36046</v>
          </cell>
          <cell r="DF165">
            <v>50446</v>
          </cell>
          <cell r="DG165">
            <v>98230</v>
          </cell>
          <cell r="DH165">
            <v>152454</v>
          </cell>
          <cell r="DI165">
            <v>132451</v>
          </cell>
          <cell r="DJ165">
            <v>100945</v>
          </cell>
          <cell r="DK165">
            <v>90945</v>
          </cell>
          <cell r="DL165">
            <v>90945</v>
          </cell>
          <cell r="DM165">
            <v>97347</v>
          </cell>
          <cell r="DN165">
            <v>112041</v>
          </cell>
          <cell r="DO165">
            <v>122829</v>
          </cell>
          <cell r="DP165">
            <v>97445</v>
          </cell>
          <cell r="DQ165">
            <v>97445</v>
          </cell>
          <cell r="DR165">
            <v>93945</v>
          </cell>
          <cell r="DS165">
            <v>86945</v>
          </cell>
          <cell r="DT165">
            <v>128107</v>
          </cell>
          <cell r="DU165">
            <v>103945</v>
          </cell>
          <cell r="DV165">
            <v>119945</v>
          </cell>
          <cell r="DW165">
            <v>103945</v>
          </cell>
          <cell r="DX165">
            <v>103945</v>
          </cell>
          <cell r="DY165">
            <v>103945</v>
          </cell>
          <cell r="DZ165">
            <v>103945</v>
          </cell>
          <cell r="EA165">
            <v>98945</v>
          </cell>
          <cell r="EB165">
            <v>109290</v>
          </cell>
          <cell r="EC165">
            <v>162507</v>
          </cell>
          <cell r="ED165">
            <v>161968</v>
          </cell>
          <cell r="EE165">
            <v>121910</v>
          </cell>
          <cell r="EF165">
            <v>124170</v>
          </cell>
          <cell r="EG165">
            <v>124170</v>
          </cell>
          <cell r="EH165">
            <v>170849</v>
          </cell>
          <cell r="EI165">
            <v>159291</v>
          </cell>
          <cell r="EJ165">
            <v>127797</v>
          </cell>
          <cell r="EK165">
            <v>75948</v>
          </cell>
          <cell r="EL165">
            <v>143514</v>
          </cell>
          <cell r="EM165">
            <v>143514</v>
          </cell>
          <cell r="EN165">
            <v>143514</v>
          </cell>
          <cell r="EO165">
            <v>209574</v>
          </cell>
          <cell r="EP165">
            <v>248524</v>
          </cell>
          <cell r="EQ165">
            <v>216670</v>
          </cell>
          <cell r="ER165">
            <v>234932</v>
          </cell>
          <cell r="ES165">
            <v>170580</v>
          </cell>
          <cell r="ET165">
            <v>178468</v>
          </cell>
          <cell r="EU165">
            <v>192152</v>
          </cell>
          <cell r="EV165">
            <v>38792</v>
          </cell>
          <cell r="EW165">
            <v>87788</v>
          </cell>
          <cell r="EX165">
            <v>73192</v>
          </cell>
          <cell r="EY165">
            <v>74086</v>
          </cell>
          <cell r="EZ165">
            <v>74086</v>
          </cell>
          <cell r="FA165">
            <v>74086</v>
          </cell>
          <cell r="FB165">
            <v>74086</v>
          </cell>
          <cell r="FC165">
            <v>98831</v>
          </cell>
          <cell r="FD165">
            <v>108920</v>
          </cell>
          <cell r="FE165">
            <v>153157</v>
          </cell>
          <cell r="FF165">
            <v>255303</v>
          </cell>
          <cell r="FG165">
            <v>235015</v>
          </cell>
          <cell r="FH165">
            <v>225015</v>
          </cell>
          <cell r="FI165">
            <v>230015</v>
          </cell>
          <cell r="FJ165">
            <v>287517</v>
          </cell>
          <cell r="FK165">
            <v>290779</v>
          </cell>
          <cell r="FL165">
            <v>199201</v>
          </cell>
          <cell r="FM165">
            <v>144508</v>
          </cell>
          <cell r="FN165">
            <v>146590</v>
          </cell>
          <cell r="FO165">
            <v>202995</v>
          </cell>
          <cell r="FP165">
            <v>190611</v>
          </cell>
          <cell r="FQ165">
            <v>122149</v>
          </cell>
          <cell r="FR165">
            <v>70892</v>
          </cell>
          <cell r="FS165">
            <v>116998</v>
          </cell>
          <cell r="FT165">
            <v>191669</v>
          </cell>
          <cell r="FU165">
            <v>191669</v>
          </cell>
          <cell r="FV165">
            <v>191669</v>
          </cell>
          <cell r="FW165">
            <v>228346</v>
          </cell>
          <cell r="FX165">
            <v>228346</v>
          </cell>
          <cell r="FY165">
            <v>199301</v>
          </cell>
          <cell r="FZ165">
            <v>139991</v>
          </cell>
          <cell r="GA165">
            <v>143960</v>
          </cell>
          <cell r="GB165">
            <v>70595</v>
          </cell>
          <cell r="GC165">
            <v>74174</v>
          </cell>
          <cell r="GD165">
            <v>81132</v>
          </cell>
          <cell r="GE165">
            <v>89414</v>
          </cell>
          <cell r="GF165">
            <v>74227</v>
          </cell>
          <cell r="GG165">
            <v>94987</v>
          </cell>
          <cell r="GH165">
            <v>24575</v>
          </cell>
          <cell r="GI165">
            <v>35825</v>
          </cell>
          <cell r="GJ165">
            <v>35825</v>
          </cell>
          <cell r="GK165">
            <v>35825</v>
          </cell>
          <cell r="GL165">
            <v>60102</v>
          </cell>
          <cell r="GM165">
            <v>133713</v>
          </cell>
          <cell r="GN165">
            <v>121296</v>
          </cell>
          <cell r="GO165">
            <v>141158</v>
          </cell>
          <cell r="GP165">
            <v>164689</v>
          </cell>
          <cell r="GQ165">
            <v>148596</v>
          </cell>
          <cell r="GR165">
            <v>148597</v>
          </cell>
          <cell r="GS165">
            <v>134776</v>
          </cell>
          <cell r="GW165">
            <v>7936</v>
          </cell>
          <cell r="GX165" t="e">
            <v>#DIV/0!</v>
          </cell>
          <cell r="GY165" t="e">
            <v>#DIV/0!</v>
          </cell>
          <cell r="GZ165" t="e">
            <v>#DIV/0!</v>
          </cell>
        </row>
        <row r="166">
          <cell r="A166">
            <v>8021</v>
          </cell>
          <cell r="B166">
            <v>14</v>
          </cell>
          <cell r="C166" t="str">
            <v>GPC @ MUSCATINE</v>
          </cell>
          <cell r="D166">
            <v>38609</v>
          </cell>
          <cell r="E166" t="str">
            <v>D</v>
          </cell>
          <cell r="F166">
            <v>3000</v>
          </cell>
          <cell r="G166">
            <v>5000</v>
          </cell>
          <cell r="H166">
            <v>5000</v>
          </cell>
          <cell r="I166">
            <v>5000</v>
          </cell>
          <cell r="J166">
            <v>5000</v>
          </cell>
          <cell r="K166">
            <v>5000</v>
          </cell>
          <cell r="L166">
            <v>5000</v>
          </cell>
          <cell r="M166">
            <v>5000</v>
          </cell>
          <cell r="N166">
            <v>5000</v>
          </cell>
          <cell r="O166">
            <v>3500</v>
          </cell>
          <cell r="P166">
            <v>3500</v>
          </cell>
          <cell r="Q166">
            <v>3500</v>
          </cell>
          <cell r="R166">
            <v>3500</v>
          </cell>
          <cell r="S166">
            <v>3500</v>
          </cell>
          <cell r="T166">
            <v>4000</v>
          </cell>
          <cell r="U166">
            <v>4000</v>
          </cell>
          <cell r="V166">
            <v>4000</v>
          </cell>
          <cell r="W166">
            <v>4000</v>
          </cell>
          <cell r="X166">
            <v>4000</v>
          </cell>
          <cell r="Y166">
            <v>4000</v>
          </cell>
          <cell r="Z166">
            <v>6001</v>
          </cell>
          <cell r="AA166">
            <v>6001</v>
          </cell>
          <cell r="AB166">
            <v>6001</v>
          </cell>
          <cell r="AC166">
            <v>6001</v>
          </cell>
          <cell r="AD166">
            <v>13940</v>
          </cell>
          <cell r="AE166">
            <v>13940</v>
          </cell>
          <cell r="AF166">
            <v>13940</v>
          </cell>
          <cell r="AG166">
            <v>12031</v>
          </cell>
          <cell r="AH166">
            <v>9929</v>
          </cell>
          <cell r="AI166">
            <v>6001</v>
          </cell>
          <cell r="AJ166">
            <v>6001</v>
          </cell>
          <cell r="AK166">
            <v>8906</v>
          </cell>
          <cell r="AL166">
            <v>8906</v>
          </cell>
          <cell r="AM166">
            <v>8906</v>
          </cell>
          <cell r="AN166">
            <v>11810</v>
          </cell>
          <cell r="AO166">
            <v>11810</v>
          </cell>
          <cell r="AP166">
            <v>11810</v>
          </cell>
          <cell r="AQ166">
            <v>11810</v>
          </cell>
          <cell r="AR166">
            <v>8906</v>
          </cell>
          <cell r="AS166">
            <v>8906</v>
          </cell>
          <cell r="AT166">
            <v>8906</v>
          </cell>
          <cell r="AU166">
            <v>8906</v>
          </cell>
          <cell r="AV166">
            <v>8906</v>
          </cell>
          <cell r="AW166">
            <v>8906</v>
          </cell>
          <cell r="AX166">
            <v>8906</v>
          </cell>
          <cell r="AY166">
            <v>11309</v>
          </cell>
          <cell r="AZ166">
            <v>11309</v>
          </cell>
          <cell r="BA166">
            <v>11309</v>
          </cell>
          <cell r="BB166">
            <v>8309</v>
          </cell>
          <cell r="BC166">
            <v>8309</v>
          </cell>
          <cell r="BD166">
            <v>8309</v>
          </cell>
          <cell r="BE166">
            <v>6809</v>
          </cell>
          <cell r="BF166">
            <v>6809</v>
          </cell>
          <cell r="BG166">
            <v>7309</v>
          </cell>
          <cell r="BH166">
            <v>7309</v>
          </cell>
          <cell r="BI166">
            <v>7309</v>
          </cell>
          <cell r="BJ166">
            <v>7309</v>
          </cell>
          <cell r="BK166">
            <v>8809</v>
          </cell>
          <cell r="BL166">
            <v>8809</v>
          </cell>
          <cell r="BM166">
            <v>8809</v>
          </cell>
          <cell r="BN166">
            <v>8809</v>
          </cell>
          <cell r="BO166">
            <v>8809</v>
          </cell>
          <cell r="BP166">
            <v>9809</v>
          </cell>
          <cell r="BQ166">
            <v>9809</v>
          </cell>
          <cell r="BR166">
            <v>9809</v>
          </cell>
          <cell r="BS166">
            <v>9809</v>
          </cell>
          <cell r="BT166">
            <v>9809</v>
          </cell>
          <cell r="BU166">
            <v>9809</v>
          </cell>
          <cell r="BV166">
            <v>9809</v>
          </cell>
          <cell r="BW166">
            <v>9809</v>
          </cell>
          <cell r="BX166">
            <v>9290</v>
          </cell>
          <cell r="BY166">
            <v>6290</v>
          </cell>
          <cell r="BZ166">
            <v>6290</v>
          </cell>
          <cell r="CA166">
            <v>6290</v>
          </cell>
          <cell r="CB166">
            <v>6290</v>
          </cell>
          <cell r="CC166">
            <v>4500</v>
          </cell>
          <cell r="CD166">
            <v>5482</v>
          </cell>
          <cell r="CE166">
            <v>5482</v>
          </cell>
          <cell r="CF166">
            <v>5482</v>
          </cell>
          <cell r="CG166">
            <v>5482</v>
          </cell>
          <cell r="CH166">
            <v>5482</v>
          </cell>
          <cell r="CI166">
            <v>5482</v>
          </cell>
          <cell r="CJ166">
            <v>5482</v>
          </cell>
          <cell r="CK166">
            <v>4482</v>
          </cell>
          <cell r="CL166">
            <v>4482</v>
          </cell>
          <cell r="CM166">
            <v>5000</v>
          </cell>
          <cell r="CN166">
            <v>5000</v>
          </cell>
          <cell r="CO166">
            <v>5000</v>
          </cell>
          <cell r="CP166">
            <v>5000</v>
          </cell>
          <cell r="CQ166">
            <v>5000</v>
          </cell>
          <cell r="CR166">
            <v>5000</v>
          </cell>
          <cell r="CS166">
            <v>5000</v>
          </cell>
          <cell r="CT166">
            <v>5000</v>
          </cell>
          <cell r="CU166">
            <v>5000</v>
          </cell>
          <cell r="CV166">
            <v>3500</v>
          </cell>
          <cell r="CW166">
            <v>3500</v>
          </cell>
          <cell r="CX166">
            <v>3500</v>
          </cell>
          <cell r="CY166">
            <v>3000</v>
          </cell>
          <cell r="CZ166">
            <v>3000</v>
          </cell>
          <cell r="DA166">
            <v>4000</v>
          </cell>
          <cell r="DB166">
            <v>4000</v>
          </cell>
          <cell r="DC166">
            <v>4000</v>
          </cell>
          <cell r="DD166">
            <v>4000</v>
          </cell>
          <cell r="DE166">
            <v>4000</v>
          </cell>
          <cell r="DF166">
            <v>4000</v>
          </cell>
          <cell r="DG166">
            <v>4000</v>
          </cell>
          <cell r="DH166">
            <v>6973</v>
          </cell>
          <cell r="DI166">
            <v>3491</v>
          </cell>
          <cell r="DJ166">
            <v>3491</v>
          </cell>
          <cell r="DK166">
            <v>4964</v>
          </cell>
          <cell r="DL166">
            <v>4964</v>
          </cell>
          <cell r="DM166">
            <v>3464</v>
          </cell>
          <cell r="DN166">
            <v>2973</v>
          </cell>
          <cell r="DO166">
            <v>2973</v>
          </cell>
          <cell r="DP166">
            <v>2973</v>
          </cell>
          <cell r="DQ166">
            <v>2973</v>
          </cell>
          <cell r="DR166">
            <v>2973</v>
          </cell>
          <cell r="DS166">
            <v>2973</v>
          </cell>
          <cell r="DT166">
            <v>2973</v>
          </cell>
          <cell r="DU166">
            <v>4000</v>
          </cell>
          <cell r="DV166">
            <v>4000</v>
          </cell>
          <cell r="DW166">
            <v>4000</v>
          </cell>
          <cell r="DX166">
            <v>4000</v>
          </cell>
          <cell r="DY166">
            <v>4000</v>
          </cell>
          <cell r="DZ166">
            <v>4000</v>
          </cell>
          <cell r="EA166">
            <v>4000</v>
          </cell>
          <cell r="EB166">
            <v>4000</v>
          </cell>
          <cell r="EC166">
            <v>4000</v>
          </cell>
          <cell r="ED166">
            <v>4000</v>
          </cell>
          <cell r="EE166">
            <v>4000</v>
          </cell>
          <cell r="EF166">
            <v>4000</v>
          </cell>
          <cell r="EG166">
            <v>4000</v>
          </cell>
          <cell r="EH166">
            <v>4000</v>
          </cell>
          <cell r="EI166">
            <v>4000</v>
          </cell>
          <cell r="EJ166">
            <v>3000</v>
          </cell>
          <cell r="EK166">
            <v>3000</v>
          </cell>
          <cell r="EL166">
            <v>3500</v>
          </cell>
          <cell r="EM166">
            <v>3500</v>
          </cell>
          <cell r="EN166">
            <v>3500</v>
          </cell>
          <cell r="EO166">
            <v>3000</v>
          </cell>
          <cell r="EP166">
            <v>3000</v>
          </cell>
          <cell r="EQ166">
            <v>3000</v>
          </cell>
          <cell r="ER166">
            <v>3000</v>
          </cell>
          <cell r="ES166">
            <v>3000</v>
          </cell>
          <cell r="ET166">
            <v>3000</v>
          </cell>
          <cell r="EU166">
            <v>3000</v>
          </cell>
          <cell r="EV166">
            <v>3000</v>
          </cell>
          <cell r="EW166">
            <v>3000</v>
          </cell>
          <cell r="EX166">
            <v>3000</v>
          </cell>
          <cell r="EY166">
            <v>3000</v>
          </cell>
          <cell r="EZ166">
            <v>3000</v>
          </cell>
          <cell r="FA166">
            <v>3000</v>
          </cell>
          <cell r="FB166">
            <v>3000</v>
          </cell>
          <cell r="FC166">
            <v>3000</v>
          </cell>
          <cell r="FD166">
            <v>3000</v>
          </cell>
          <cell r="FE166">
            <v>3000</v>
          </cell>
          <cell r="FF166">
            <v>3000</v>
          </cell>
          <cell r="FG166">
            <v>3000</v>
          </cell>
          <cell r="FH166">
            <v>3000</v>
          </cell>
          <cell r="FI166">
            <v>3000</v>
          </cell>
          <cell r="FJ166">
            <v>3000</v>
          </cell>
          <cell r="FK166">
            <v>3000</v>
          </cell>
          <cell r="FL166">
            <v>3000</v>
          </cell>
          <cell r="FM166">
            <v>3000</v>
          </cell>
          <cell r="FN166">
            <v>3000</v>
          </cell>
          <cell r="FO166">
            <v>4500</v>
          </cell>
          <cell r="FP166">
            <v>4500</v>
          </cell>
          <cell r="FQ166">
            <v>4500</v>
          </cell>
          <cell r="FR166">
            <v>4500</v>
          </cell>
          <cell r="FS166">
            <v>6491</v>
          </cell>
          <cell r="FT166">
            <v>6491</v>
          </cell>
          <cell r="FU166">
            <v>6491</v>
          </cell>
          <cell r="FV166">
            <v>6491</v>
          </cell>
          <cell r="FW166">
            <v>6491</v>
          </cell>
          <cell r="FX166">
            <v>6491</v>
          </cell>
          <cell r="FY166">
            <v>6491</v>
          </cell>
          <cell r="FZ166">
            <v>6491</v>
          </cell>
          <cell r="GA166">
            <v>6491</v>
          </cell>
          <cell r="GB166">
            <v>6491</v>
          </cell>
          <cell r="GC166">
            <v>6491</v>
          </cell>
          <cell r="GD166">
            <v>6491</v>
          </cell>
          <cell r="GE166">
            <v>7473</v>
          </cell>
          <cell r="GF166">
            <v>4473</v>
          </cell>
          <cell r="GG166">
            <v>4473</v>
          </cell>
          <cell r="GH166">
            <v>7473</v>
          </cell>
          <cell r="GI166">
            <v>7473</v>
          </cell>
          <cell r="GJ166">
            <v>4473</v>
          </cell>
          <cell r="GK166">
            <v>9155</v>
          </cell>
          <cell r="GL166">
            <v>7473</v>
          </cell>
          <cell r="GM166">
            <v>8456</v>
          </cell>
          <cell r="GN166">
            <v>9155</v>
          </cell>
          <cell r="GO166">
            <v>6473</v>
          </cell>
          <cell r="GP166">
            <v>4473</v>
          </cell>
          <cell r="GQ166">
            <v>4473</v>
          </cell>
          <cell r="GR166">
            <v>4473</v>
          </cell>
          <cell r="GS166">
            <v>4473</v>
          </cell>
          <cell r="GW166">
            <v>8021</v>
          </cell>
          <cell r="GX166" t="e">
            <v>#DIV/0!</v>
          </cell>
          <cell r="GY166" t="e">
            <v>#DIV/0!</v>
          </cell>
          <cell r="GZ166" t="e">
            <v>#DIV/0!</v>
          </cell>
        </row>
        <row r="167">
          <cell r="A167">
            <v>10549</v>
          </cell>
          <cell r="B167">
            <v>26</v>
          </cell>
          <cell r="C167" t="str">
            <v>H&amp;S PROD @ PANOLA</v>
          </cell>
          <cell r="D167">
            <v>9071</v>
          </cell>
          <cell r="E167" t="str">
            <v>R</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v>0</v>
          </cell>
          <cell r="AN167">
            <v>0</v>
          </cell>
          <cell r="AO167">
            <v>0</v>
          </cell>
          <cell r="AP167">
            <v>0</v>
          </cell>
          <cell r="AQ167">
            <v>0</v>
          </cell>
          <cell r="AR167">
            <v>0</v>
          </cell>
          <cell r="AS167">
            <v>0</v>
          </cell>
          <cell r="AT167">
            <v>0</v>
          </cell>
          <cell r="AU167">
            <v>0</v>
          </cell>
          <cell r="AV167">
            <v>0</v>
          </cell>
          <cell r="AW167">
            <v>0</v>
          </cell>
          <cell r="AX167">
            <v>0</v>
          </cell>
          <cell r="AY167">
            <v>0</v>
          </cell>
          <cell r="AZ167">
            <v>0</v>
          </cell>
          <cell r="BA167">
            <v>0</v>
          </cell>
          <cell r="BB167">
            <v>0</v>
          </cell>
          <cell r="BC167">
            <v>0</v>
          </cell>
          <cell r="BD167">
            <v>0</v>
          </cell>
          <cell r="BE167">
            <v>0</v>
          </cell>
          <cell r="BF167">
            <v>0</v>
          </cell>
          <cell r="BG167">
            <v>0</v>
          </cell>
          <cell r="BH167">
            <v>0</v>
          </cell>
          <cell r="BI167">
            <v>0</v>
          </cell>
          <cell r="BJ167">
            <v>0</v>
          </cell>
          <cell r="BK167">
            <v>0</v>
          </cell>
          <cell r="BL167">
            <v>0</v>
          </cell>
          <cell r="BM167">
            <v>0</v>
          </cell>
          <cell r="BN167">
            <v>0</v>
          </cell>
          <cell r="BO167">
            <v>0</v>
          </cell>
          <cell r="BP167">
            <v>0</v>
          </cell>
          <cell r="BQ167">
            <v>0</v>
          </cell>
          <cell r="BR167">
            <v>0</v>
          </cell>
          <cell r="BS167">
            <v>0</v>
          </cell>
          <cell r="BT167">
            <v>0</v>
          </cell>
          <cell r="BU167">
            <v>0</v>
          </cell>
          <cell r="BV167">
            <v>0</v>
          </cell>
          <cell r="BW167">
            <v>0</v>
          </cell>
          <cell r="BX167">
            <v>0</v>
          </cell>
          <cell r="BY167">
            <v>0</v>
          </cell>
          <cell r="BZ167">
            <v>0</v>
          </cell>
          <cell r="CA167">
            <v>0</v>
          </cell>
          <cell r="CB167">
            <v>0</v>
          </cell>
          <cell r="CC167">
            <v>0</v>
          </cell>
          <cell r="CD167">
            <v>0</v>
          </cell>
          <cell r="CE167">
            <v>0</v>
          </cell>
          <cell r="CF167">
            <v>0</v>
          </cell>
          <cell r="CG167">
            <v>0</v>
          </cell>
          <cell r="CH167">
            <v>0</v>
          </cell>
          <cell r="CI167">
            <v>0</v>
          </cell>
          <cell r="CJ167">
            <v>0</v>
          </cell>
          <cell r="CK167">
            <v>0</v>
          </cell>
          <cell r="CL167">
            <v>0</v>
          </cell>
          <cell r="CM167">
            <v>0</v>
          </cell>
          <cell r="CN167">
            <v>0</v>
          </cell>
          <cell r="CO167">
            <v>0</v>
          </cell>
          <cell r="CP167">
            <v>0</v>
          </cell>
          <cell r="CQ167">
            <v>0</v>
          </cell>
          <cell r="CR167">
            <v>0</v>
          </cell>
          <cell r="CS167">
            <v>0</v>
          </cell>
          <cell r="CT167">
            <v>0</v>
          </cell>
          <cell r="CU167">
            <v>0</v>
          </cell>
          <cell r="CV167">
            <v>0</v>
          </cell>
          <cell r="CW167">
            <v>0</v>
          </cell>
          <cell r="CX167">
            <v>0</v>
          </cell>
          <cell r="CY167">
            <v>0</v>
          </cell>
          <cell r="CZ167">
            <v>0</v>
          </cell>
          <cell r="DA167">
            <v>0</v>
          </cell>
          <cell r="DB167">
            <v>0</v>
          </cell>
          <cell r="DC167">
            <v>0</v>
          </cell>
          <cell r="DD167">
            <v>0</v>
          </cell>
          <cell r="DE167">
            <v>0</v>
          </cell>
          <cell r="DF167">
            <v>0</v>
          </cell>
          <cell r="DG167">
            <v>0</v>
          </cell>
          <cell r="DH167">
            <v>0</v>
          </cell>
          <cell r="DI167">
            <v>0</v>
          </cell>
          <cell r="DJ167">
            <v>0</v>
          </cell>
          <cell r="DK167">
            <v>0</v>
          </cell>
          <cell r="DL167">
            <v>0</v>
          </cell>
          <cell r="DM167">
            <v>0</v>
          </cell>
          <cell r="DN167">
            <v>0</v>
          </cell>
          <cell r="DO167">
            <v>0</v>
          </cell>
          <cell r="DP167">
            <v>0</v>
          </cell>
          <cell r="DQ167">
            <v>0</v>
          </cell>
          <cell r="DR167">
            <v>0</v>
          </cell>
          <cell r="DS167">
            <v>0</v>
          </cell>
          <cell r="DT167">
            <v>0</v>
          </cell>
          <cell r="DU167">
            <v>0</v>
          </cell>
          <cell r="DV167">
            <v>0</v>
          </cell>
          <cell r="DW167">
            <v>0</v>
          </cell>
          <cell r="DX167">
            <v>0</v>
          </cell>
          <cell r="DY167">
            <v>0</v>
          </cell>
          <cell r="DZ167">
            <v>0</v>
          </cell>
          <cell r="EA167">
            <v>0</v>
          </cell>
          <cell r="EB167">
            <v>0</v>
          </cell>
          <cell r="EC167">
            <v>0</v>
          </cell>
          <cell r="ED167">
            <v>0</v>
          </cell>
          <cell r="EE167">
            <v>0</v>
          </cell>
          <cell r="EF167">
            <v>0</v>
          </cell>
          <cell r="EG167">
            <v>0</v>
          </cell>
          <cell r="EH167">
            <v>0</v>
          </cell>
          <cell r="EI167">
            <v>0</v>
          </cell>
          <cell r="EJ167">
            <v>0</v>
          </cell>
          <cell r="EK167">
            <v>0</v>
          </cell>
          <cell r="EL167">
            <v>0</v>
          </cell>
          <cell r="EM167">
            <v>0</v>
          </cell>
          <cell r="EN167">
            <v>0</v>
          </cell>
          <cell r="EO167">
            <v>0</v>
          </cell>
          <cell r="EP167">
            <v>0</v>
          </cell>
          <cell r="EQ167">
            <v>0</v>
          </cell>
          <cell r="ER167">
            <v>0</v>
          </cell>
          <cell r="ES167">
            <v>0</v>
          </cell>
          <cell r="ET167">
            <v>0</v>
          </cell>
          <cell r="EU167">
            <v>0</v>
          </cell>
          <cell r="EV167">
            <v>0</v>
          </cell>
          <cell r="EW167">
            <v>0</v>
          </cell>
          <cell r="EX167">
            <v>0</v>
          </cell>
          <cell r="EY167">
            <v>0</v>
          </cell>
          <cell r="EZ167">
            <v>0</v>
          </cell>
          <cell r="FA167">
            <v>0</v>
          </cell>
          <cell r="FB167">
            <v>0</v>
          </cell>
          <cell r="FC167">
            <v>0</v>
          </cell>
          <cell r="FD167">
            <v>0</v>
          </cell>
          <cell r="FE167">
            <v>0</v>
          </cell>
          <cell r="FF167">
            <v>0</v>
          </cell>
          <cell r="FG167">
            <v>0</v>
          </cell>
          <cell r="FH167">
            <v>0</v>
          </cell>
          <cell r="FI167">
            <v>0</v>
          </cell>
          <cell r="FJ167">
            <v>0</v>
          </cell>
          <cell r="FK167">
            <v>0</v>
          </cell>
          <cell r="FL167">
            <v>0</v>
          </cell>
          <cell r="FM167">
            <v>0</v>
          </cell>
          <cell r="FN167">
            <v>0</v>
          </cell>
          <cell r="FO167">
            <v>0</v>
          </cell>
          <cell r="FP167">
            <v>0</v>
          </cell>
          <cell r="FQ167">
            <v>0</v>
          </cell>
          <cell r="FR167">
            <v>0</v>
          </cell>
          <cell r="FS167">
            <v>0</v>
          </cell>
          <cell r="FT167">
            <v>0</v>
          </cell>
          <cell r="FU167">
            <v>0</v>
          </cell>
          <cell r="FV167">
            <v>0</v>
          </cell>
          <cell r="FW167">
            <v>0</v>
          </cell>
          <cell r="FX167">
            <v>0</v>
          </cell>
          <cell r="FY167">
            <v>0</v>
          </cell>
          <cell r="FZ167">
            <v>0</v>
          </cell>
          <cell r="GA167">
            <v>0</v>
          </cell>
          <cell r="GB167">
            <v>0</v>
          </cell>
          <cell r="GC167">
            <v>0</v>
          </cell>
          <cell r="GD167">
            <v>0</v>
          </cell>
          <cell r="GE167">
            <v>0</v>
          </cell>
          <cell r="GF167">
            <v>0</v>
          </cell>
          <cell r="GG167">
            <v>0</v>
          </cell>
          <cell r="GH167">
            <v>0</v>
          </cell>
          <cell r="GI167">
            <v>0</v>
          </cell>
          <cell r="GJ167">
            <v>0</v>
          </cell>
          <cell r="GK167">
            <v>0</v>
          </cell>
          <cell r="GL167">
            <v>0</v>
          </cell>
          <cell r="GM167">
            <v>0</v>
          </cell>
          <cell r="GN167">
            <v>0</v>
          </cell>
          <cell r="GO167">
            <v>0</v>
          </cell>
          <cell r="GP167">
            <v>0</v>
          </cell>
          <cell r="GQ167">
            <v>0</v>
          </cell>
          <cell r="GR167">
            <v>0</v>
          </cell>
          <cell r="GS167">
            <v>0</v>
          </cell>
          <cell r="GW167">
            <v>10549</v>
          </cell>
          <cell r="GX167" t="e">
            <v>#DIV/0!</v>
          </cell>
          <cell r="GY167" t="e">
            <v>#DIV/0!</v>
          </cell>
          <cell r="GZ167" t="e">
            <v>#DIV/0!</v>
          </cell>
        </row>
        <row r="168">
          <cell r="A168">
            <v>10585</v>
          </cell>
          <cell r="B168">
            <v>3</v>
          </cell>
          <cell r="C168" t="str">
            <v>COBOPCO @ CUSTER</v>
          </cell>
          <cell r="D168">
            <v>64168</v>
          </cell>
          <cell r="E168" t="str">
            <v>R</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v>0</v>
          </cell>
          <cell r="AG168">
            <v>0</v>
          </cell>
          <cell r="AH168">
            <v>0</v>
          </cell>
          <cell r="AI168">
            <v>0</v>
          </cell>
          <cell r="AJ168">
            <v>0</v>
          </cell>
          <cell r="AK168">
            <v>0</v>
          </cell>
          <cell r="AL168">
            <v>0</v>
          </cell>
          <cell r="AM168">
            <v>0</v>
          </cell>
          <cell r="AN168">
            <v>0</v>
          </cell>
          <cell r="AO168">
            <v>0</v>
          </cell>
          <cell r="AP168">
            <v>0</v>
          </cell>
          <cell r="AQ168">
            <v>0</v>
          </cell>
          <cell r="AR168">
            <v>0</v>
          </cell>
          <cell r="AS168">
            <v>0</v>
          </cell>
          <cell r="AT168">
            <v>0</v>
          </cell>
          <cell r="AU168">
            <v>0</v>
          </cell>
          <cell r="AV168">
            <v>0</v>
          </cell>
          <cell r="AW168">
            <v>0</v>
          </cell>
          <cell r="AX168">
            <v>0</v>
          </cell>
          <cell r="AY168">
            <v>0</v>
          </cell>
          <cell r="AZ168">
            <v>0</v>
          </cell>
          <cell r="BA168">
            <v>0</v>
          </cell>
          <cell r="BB168">
            <v>0</v>
          </cell>
          <cell r="BC168">
            <v>0</v>
          </cell>
          <cell r="BD168">
            <v>0</v>
          </cell>
          <cell r="BE168">
            <v>0</v>
          </cell>
          <cell r="BF168">
            <v>0</v>
          </cell>
          <cell r="BG168">
            <v>0</v>
          </cell>
          <cell r="BH168">
            <v>0</v>
          </cell>
          <cell r="BI168">
            <v>0</v>
          </cell>
          <cell r="BJ168">
            <v>0</v>
          </cell>
          <cell r="BK168">
            <v>0</v>
          </cell>
          <cell r="BL168">
            <v>0</v>
          </cell>
          <cell r="BM168">
            <v>0</v>
          </cell>
          <cell r="BN168">
            <v>0</v>
          </cell>
          <cell r="BO168">
            <v>0</v>
          </cell>
          <cell r="BP168">
            <v>0</v>
          </cell>
          <cell r="BQ168">
            <v>0</v>
          </cell>
          <cell r="BR168">
            <v>0</v>
          </cell>
          <cell r="BS168">
            <v>0</v>
          </cell>
          <cell r="BT168">
            <v>0</v>
          </cell>
          <cell r="BU168">
            <v>0</v>
          </cell>
          <cell r="BV168">
            <v>0</v>
          </cell>
          <cell r="BW168">
            <v>0</v>
          </cell>
          <cell r="BX168">
            <v>0</v>
          </cell>
          <cell r="BY168">
            <v>0</v>
          </cell>
          <cell r="BZ168">
            <v>0</v>
          </cell>
          <cell r="CA168">
            <v>0</v>
          </cell>
          <cell r="CB168">
            <v>0</v>
          </cell>
          <cell r="CC168">
            <v>0</v>
          </cell>
          <cell r="CD168">
            <v>0</v>
          </cell>
          <cell r="CE168">
            <v>0</v>
          </cell>
          <cell r="CF168">
            <v>0</v>
          </cell>
          <cell r="CG168">
            <v>0</v>
          </cell>
          <cell r="CH168">
            <v>0</v>
          </cell>
          <cell r="CI168">
            <v>0</v>
          </cell>
          <cell r="CJ168">
            <v>0</v>
          </cell>
          <cell r="CK168">
            <v>0</v>
          </cell>
          <cell r="CL168">
            <v>0</v>
          </cell>
          <cell r="CM168">
            <v>0</v>
          </cell>
          <cell r="CN168">
            <v>0</v>
          </cell>
          <cell r="CO168">
            <v>0</v>
          </cell>
          <cell r="CP168">
            <v>0</v>
          </cell>
          <cell r="CQ168">
            <v>0</v>
          </cell>
          <cell r="CR168">
            <v>0</v>
          </cell>
          <cell r="CS168">
            <v>0</v>
          </cell>
          <cell r="CT168">
            <v>0</v>
          </cell>
          <cell r="CU168">
            <v>0</v>
          </cell>
          <cell r="CV168">
            <v>0</v>
          </cell>
          <cell r="CW168">
            <v>0</v>
          </cell>
          <cell r="CX168">
            <v>0</v>
          </cell>
          <cell r="CY168">
            <v>0</v>
          </cell>
          <cell r="CZ168">
            <v>0</v>
          </cell>
          <cell r="DA168">
            <v>0</v>
          </cell>
          <cell r="DB168">
            <v>0</v>
          </cell>
          <cell r="DC168">
            <v>0</v>
          </cell>
          <cell r="DD168">
            <v>0</v>
          </cell>
          <cell r="DE168">
            <v>0</v>
          </cell>
          <cell r="DF168">
            <v>0</v>
          </cell>
          <cell r="DG168">
            <v>0</v>
          </cell>
          <cell r="DH168">
            <v>0</v>
          </cell>
          <cell r="DI168">
            <v>0</v>
          </cell>
          <cell r="DJ168">
            <v>0</v>
          </cell>
          <cell r="DK168">
            <v>0</v>
          </cell>
          <cell r="DL168">
            <v>0</v>
          </cell>
          <cell r="DM168">
            <v>0</v>
          </cell>
          <cell r="DN168">
            <v>0</v>
          </cell>
          <cell r="DO168">
            <v>0</v>
          </cell>
          <cell r="DP168">
            <v>0</v>
          </cell>
          <cell r="DQ168">
            <v>0</v>
          </cell>
          <cell r="DR168">
            <v>0</v>
          </cell>
          <cell r="DS168">
            <v>0</v>
          </cell>
          <cell r="DT168">
            <v>0</v>
          </cell>
          <cell r="DU168">
            <v>0</v>
          </cell>
          <cell r="DV168">
            <v>0</v>
          </cell>
          <cell r="DW168">
            <v>895</v>
          </cell>
          <cell r="DX168">
            <v>895</v>
          </cell>
          <cell r="DY168">
            <v>895</v>
          </cell>
          <cell r="DZ168">
            <v>895</v>
          </cell>
          <cell r="EA168">
            <v>895</v>
          </cell>
          <cell r="EB168">
            <v>895</v>
          </cell>
          <cell r="EC168">
            <v>895</v>
          </cell>
          <cell r="ED168">
            <v>895</v>
          </cell>
          <cell r="EE168">
            <v>895</v>
          </cell>
          <cell r="EF168">
            <v>895</v>
          </cell>
          <cell r="EG168">
            <v>895</v>
          </cell>
          <cell r="EH168">
            <v>895</v>
          </cell>
          <cell r="EI168">
            <v>895</v>
          </cell>
          <cell r="EJ168">
            <v>1180</v>
          </cell>
          <cell r="EK168">
            <v>1180</v>
          </cell>
          <cell r="EL168">
            <v>1180</v>
          </cell>
          <cell r="EM168">
            <v>1180</v>
          </cell>
          <cell r="EN168">
            <v>1180</v>
          </cell>
          <cell r="EO168">
            <v>1180</v>
          </cell>
          <cell r="EP168">
            <v>1180</v>
          </cell>
          <cell r="EQ168">
            <v>1180</v>
          </cell>
          <cell r="ER168">
            <v>1180</v>
          </cell>
          <cell r="ES168">
            <v>1180</v>
          </cell>
          <cell r="ET168">
            <v>1180</v>
          </cell>
          <cell r="EU168">
            <v>1180</v>
          </cell>
          <cell r="EV168">
            <v>1180</v>
          </cell>
          <cell r="EW168">
            <v>1180</v>
          </cell>
          <cell r="EX168">
            <v>1180</v>
          </cell>
          <cell r="EY168">
            <v>1180</v>
          </cell>
          <cell r="EZ168">
            <v>1180</v>
          </cell>
          <cell r="FA168">
            <v>1180</v>
          </cell>
          <cell r="FB168">
            <v>1180</v>
          </cell>
          <cell r="FC168">
            <v>1180</v>
          </cell>
          <cell r="FD168">
            <v>1180</v>
          </cell>
          <cell r="FE168">
            <v>1180</v>
          </cell>
          <cell r="FF168">
            <v>1180</v>
          </cell>
          <cell r="FG168">
            <v>1180</v>
          </cell>
          <cell r="FH168">
            <v>1180</v>
          </cell>
          <cell r="FI168">
            <v>1180</v>
          </cell>
          <cell r="FJ168">
            <v>1180</v>
          </cell>
          <cell r="FK168">
            <v>1300</v>
          </cell>
          <cell r="FL168">
            <v>1300</v>
          </cell>
          <cell r="FM168">
            <v>1300</v>
          </cell>
          <cell r="FN168">
            <v>1300</v>
          </cell>
          <cell r="FO168">
            <v>100</v>
          </cell>
          <cell r="FP168">
            <v>100</v>
          </cell>
          <cell r="FQ168">
            <v>100</v>
          </cell>
          <cell r="FR168">
            <v>600</v>
          </cell>
          <cell r="FS168">
            <v>600</v>
          </cell>
          <cell r="FT168">
            <v>600</v>
          </cell>
          <cell r="FU168">
            <v>600</v>
          </cell>
          <cell r="FV168">
            <v>600</v>
          </cell>
          <cell r="FW168">
            <v>600</v>
          </cell>
          <cell r="FX168">
            <v>600</v>
          </cell>
          <cell r="FY168">
            <v>600</v>
          </cell>
          <cell r="FZ168">
            <v>1000</v>
          </cell>
          <cell r="GA168">
            <v>1300</v>
          </cell>
          <cell r="GB168">
            <v>1300</v>
          </cell>
          <cell r="GC168">
            <v>1300</v>
          </cell>
          <cell r="GD168">
            <v>1300</v>
          </cell>
          <cell r="GE168">
            <v>1300</v>
          </cell>
          <cell r="GF168">
            <v>1300</v>
          </cell>
          <cell r="GG168">
            <v>1300</v>
          </cell>
          <cell r="GH168">
            <v>1300</v>
          </cell>
          <cell r="GI168">
            <v>1300</v>
          </cell>
          <cell r="GJ168">
            <v>1300</v>
          </cell>
          <cell r="GK168">
            <v>1300</v>
          </cell>
          <cell r="GL168">
            <v>1300</v>
          </cell>
          <cell r="GM168">
            <v>1300</v>
          </cell>
          <cell r="GN168">
            <v>1300</v>
          </cell>
          <cell r="GO168">
            <v>1300</v>
          </cell>
          <cell r="GP168">
            <v>1300</v>
          </cell>
          <cell r="GQ168">
            <v>1300</v>
          </cell>
          <cell r="GR168">
            <v>1300</v>
          </cell>
          <cell r="GS168">
            <v>1300</v>
          </cell>
          <cell r="GW168">
            <v>10585</v>
          </cell>
          <cell r="GX168" t="e">
            <v>#DIV/0!</v>
          </cell>
          <cell r="GY168" t="e">
            <v>#DIV/0!</v>
          </cell>
          <cell r="GZ168" t="e">
            <v>#DIV/0!</v>
          </cell>
        </row>
        <row r="169">
          <cell r="A169">
            <v>10587</v>
          </cell>
          <cell r="B169">
            <v>16</v>
          </cell>
          <cell r="C169" t="str">
            <v>F&amp;H P @ LATIMER</v>
          </cell>
          <cell r="D169">
            <v>90958</v>
          </cell>
          <cell r="E169" t="str">
            <v>R</v>
          </cell>
          <cell r="F169">
            <v>19248</v>
          </cell>
          <cell r="G169">
            <v>19248</v>
          </cell>
          <cell r="H169">
            <v>41187</v>
          </cell>
          <cell r="I169">
            <v>43242</v>
          </cell>
          <cell r="J169">
            <v>43242</v>
          </cell>
          <cell r="K169">
            <v>43242</v>
          </cell>
          <cell r="L169">
            <v>16602</v>
          </cell>
          <cell r="M169">
            <v>36452</v>
          </cell>
          <cell r="N169">
            <v>31690</v>
          </cell>
          <cell r="O169">
            <v>21452</v>
          </cell>
          <cell r="P169">
            <v>46747</v>
          </cell>
          <cell r="Q169">
            <v>46747</v>
          </cell>
          <cell r="R169">
            <v>46747</v>
          </cell>
          <cell r="S169">
            <v>46172</v>
          </cell>
          <cell r="T169">
            <v>37273</v>
          </cell>
          <cell r="U169">
            <v>40773</v>
          </cell>
          <cell r="V169">
            <v>45994</v>
          </cell>
          <cell r="W169">
            <v>45994</v>
          </cell>
          <cell r="X169">
            <v>45994</v>
          </cell>
          <cell r="Y169">
            <v>45994</v>
          </cell>
          <cell r="Z169">
            <v>32910</v>
          </cell>
          <cell r="AA169">
            <v>30974</v>
          </cell>
          <cell r="AB169">
            <v>25835</v>
          </cell>
          <cell r="AC169">
            <v>40213</v>
          </cell>
          <cell r="AD169">
            <v>24092</v>
          </cell>
          <cell r="AE169">
            <v>24092</v>
          </cell>
          <cell r="AF169">
            <v>24092</v>
          </cell>
          <cell r="AG169">
            <v>25817</v>
          </cell>
          <cell r="AH169">
            <v>25817</v>
          </cell>
          <cell r="AI169">
            <v>28241</v>
          </cell>
          <cell r="AJ169">
            <v>31497</v>
          </cell>
          <cell r="AK169">
            <v>30817</v>
          </cell>
          <cell r="AL169">
            <v>30817</v>
          </cell>
          <cell r="AM169">
            <v>30817</v>
          </cell>
          <cell r="AN169">
            <v>31217</v>
          </cell>
          <cell r="AO169">
            <v>31217</v>
          </cell>
          <cell r="AP169">
            <v>31217</v>
          </cell>
          <cell r="AQ169">
            <v>38917</v>
          </cell>
          <cell r="AR169">
            <v>17832</v>
          </cell>
          <cell r="AS169">
            <v>17832</v>
          </cell>
          <cell r="AT169">
            <v>17832</v>
          </cell>
          <cell r="AU169">
            <v>24682</v>
          </cell>
          <cell r="AV169">
            <v>21690</v>
          </cell>
          <cell r="AW169">
            <v>17971</v>
          </cell>
          <cell r="AX169">
            <v>25117</v>
          </cell>
          <cell r="AY169">
            <v>29725</v>
          </cell>
          <cell r="AZ169">
            <v>29725</v>
          </cell>
          <cell r="BA169">
            <v>29725</v>
          </cell>
          <cell r="BB169">
            <v>44893</v>
          </cell>
          <cell r="BC169">
            <v>33893</v>
          </cell>
          <cell r="BD169">
            <v>36333</v>
          </cell>
          <cell r="BE169">
            <v>39333</v>
          </cell>
          <cell r="BF169">
            <v>36850</v>
          </cell>
          <cell r="BG169">
            <v>36850</v>
          </cell>
          <cell r="BH169">
            <v>36850</v>
          </cell>
          <cell r="BI169">
            <v>21543</v>
          </cell>
          <cell r="BJ169">
            <v>18454</v>
          </cell>
          <cell r="BK169">
            <v>19299</v>
          </cell>
          <cell r="BL169">
            <v>46389</v>
          </cell>
          <cell r="BM169">
            <v>29091</v>
          </cell>
          <cell r="BN169">
            <v>29091</v>
          </cell>
          <cell r="BO169">
            <v>29091</v>
          </cell>
          <cell r="BP169">
            <v>29091</v>
          </cell>
          <cell r="BQ169">
            <v>24091</v>
          </cell>
          <cell r="BR169">
            <v>27091</v>
          </cell>
          <cell r="BS169">
            <v>36091</v>
          </cell>
          <cell r="BT169">
            <v>32700</v>
          </cell>
          <cell r="BU169">
            <v>32700</v>
          </cell>
          <cell r="BV169">
            <v>32700</v>
          </cell>
          <cell r="BW169">
            <v>25893</v>
          </cell>
          <cell r="BX169">
            <v>36254</v>
          </cell>
          <cell r="BY169">
            <v>28066</v>
          </cell>
          <cell r="BZ169">
            <v>32566</v>
          </cell>
          <cell r="CA169">
            <v>26081</v>
          </cell>
          <cell r="CB169">
            <v>26081</v>
          </cell>
          <cell r="CC169">
            <v>21035</v>
          </cell>
          <cell r="CD169">
            <v>19535</v>
          </cell>
          <cell r="CE169">
            <v>19535</v>
          </cell>
          <cell r="CF169">
            <v>26430</v>
          </cell>
          <cell r="CG169">
            <v>26430</v>
          </cell>
          <cell r="CH169">
            <v>32412</v>
          </cell>
          <cell r="CI169">
            <v>32412</v>
          </cell>
          <cell r="CJ169">
            <v>32412</v>
          </cell>
          <cell r="CK169">
            <v>41473</v>
          </cell>
          <cell r="CL169">
            <v>38912</v>
          </cell>
          <cell r="CM169">
            <v>35112</v>
          </cell>
          <cell r="CN169">
            <v>33453</v>
          </cell>
          <cell r="CO169">
            <v>38267</v>
          </cell>
          <cell r="CP169">
            <v>38267</v>
          </cell>
          <cell r="CQ169">
            <v>38267</v>
          </cell>
          <cell r="CR169">
            <v>28973</v>
          </cell>
          <cell r="CS169">
            <v>22632</v>
          </cell>
          <cell r="CT169">
            <v>17434</v>
          </cell>
          <cell r="CU169">
            <v>27829</v>
          </cell>
          <cell r="CV169">
            <v>26790</v>
          </cell>
          <cell r="CW169">
            <v>26790</v>
          </cell>
          <cell r="CX169">
            <v>26790</v>
          </cell>
          <cell r="CY169">
            <v>27829</v>
          </cell>
          <cell r="CZ169">
            <v>27829</v>
          </cell>
          <cell r="DA169">
            <v>22632</v>
          </cell>
          <cell r="DB169">
            <v>22632</v>
          </cell>
          <cell r="DC169">
            <v>28973</v>
          </cell>
          <cell r="DD169">
            <v>28973</v>
          </cell>
          <cell r="DE169">
            <v>28973</v>
          </cell>
          <cell r="DF169">
            <v>27829</v>
          </cell>
          <cell r="DG169">
            <v>31806</v>
          </cell>
          <cell r="DH169">
            <v>22889</v>
          </cell>
          <cell r="DI169">
            <v>22163</v>
          </cell>
          <cell r="DJ169">
            <v>25106</v>
          </cell>
          <cell r="DK169">
            <v>25106</v>
          </cell>
          <cell r="DL169">
            <v>25106</v>
          </cell>
          <cell r="DM169">
            <v>18559</v>
          </cell>
          <cell r="DN169">
            <v>18559</v>
          </cell>
          <cell r="DO169">
            <v>18766</v>
          </cell>
          <cell r="DP169">
            <v>17909</v>
          </cell>
          <cell r="DQ169">
            <v>17909</v>
          </cell>
          <cell r="DR169">
            <v>17909</v>
          </cell>
          <cell r="DS169">
            <v>17909</v>
          </cell>
          <cell r="DT169">
            <v>26374</v>
          </cell>
          <cell r="DU169">
            <v>20222</v>
          </cell>
          <cell r="DV169">
            <v>19599</v>
          </cell>
          <cell r="DW169">
            <v>20222</v>
          </cell>
          <cell r="DX169">
            <v>21406</v>
          </cell>
          <cell r="DY169">
            <v>21406</v>
          </cell>
          <cell r="DZ169">
            <v>21406</v>
          </cell>
          <cell r="EA169">
            <v>27325</v>
          </cell>
          <cell r="EB169">
            <v>20222</v>
          </cell>
          <cell r="EC169">
            <v>20222</v>
          </cell>
          <cell r="ED169">
            <v>17099</v>
          </cell>
          <cell r="EE169">
            <v>11520</v>
          </cell>
          <cell r="EF169">
            <v>11520</v>
          </cell>
          <cell r="EG169">
            <v>11520</v>
          </cell>
          <cell r="EH169">
            <v>20607</v>
          </cell>
          <cell r="EI169">
            <v>16607</v>
          </cell>
          <cell r="EJ169">
            <v>5000</v>
          </cell>
          <cell r="EK169">
            <v>0</v>
          </cell>
          <cell r="EL169">
            <v>0</v>
          </cell>
          <cell r="EM169">
            <v>0</v>
          </cell>
          <cell r="EN169">
            <v>0</v>
          </cell>
          <cell r="EO169">
            <v>5395</v>
          </cell>
          <cell r="EP169">
            <v>0</v>
          </cell>
          <cell r="EQ169">
            <v>0</v>
          </cell>
          <cell r="ER169">
            <v>0</v>
          </cell>
          <cell r="ES169">
            <v>0</v>
          </cell>
          <cell r="ET169">
            <v>0</v>
          </cell>
          <cell r="EU169">
            <v>0</v>
          </cell>
          <cell r="EV169">
            <v>5000</v>
          </cell>
          <cell r="EW169">
            <v>0</v>
          </cell>
          <cell r="EX169">
            <v>0</v>
          </cell>
          <cell r="EY169">
            <v>5000</v>
          </cell>
          <cell r="EZ169">
            <v>0</v>
          </cell>
          <cell r="FA169">
            <v>0</v>
          </cell>
          <cell r="FB169">
            <v>0</v>
          </cell>
          <cell r="FC169">
            <v>0</v>
          </cell>
          <cell r="FD169">
            <v>5000</v>
          </cell>
          <cell r="FE169">
            <v>0</v>
          </cell>
          <cell r="FF169">
            <v>4000</v>
          </cell>
          <cell r="FG169">
            <v>0</v>
          </cell>
          <cell r="FH169">
            <v>0</v>
          </cell>
          <cell r="FI169">
            <v>0</v>
          </cell>
          <cell r="FJ169">
            <v>5000</v>
          </cell>
          <cell r="FK169">
            <v>6512</v>
          </cell>
          <cell r="FL169">
            <v>28596</v>
          </cell>
          <cell r="FM169">
            <v>14522</v>
          </cell>
          <cell r="FN169">
            <v>14522</v>
          </cell>
          <cell r="FO169">
            <v>10636</v>
          </cell>
          <cell r="FP169">
            <v>10636</v>
          </cell>
          <cell r="FQ169">
            <v>13962</v>
          </cell>
          <cell r="FR169">
            <v>12195</v>
          </cell>
          <cell r="FS169">
            <v>13547</v>
          </cell>
          <cell r="FT169">
            <v>13547</v>
          </cell>
          <cell r="FU169">
            <v>13547</v>
          </cell>
          <cell r="FV169">
            <v>13547</v>
          </cell>
          <cell r="FW169">
            <v>33373</v>
          </cell>
          <cell r="FX169">
            <v>33373</v>
          </cell>
          <cell r="FY169">
            <v>17404</v>
          </cell>
          <cell r="FZ169">
            <v>17404</v>
          </cell>
          <cell r="GA169">
            <v>19863</v>
          </cell>
          <cell r="GB169">
            <v>13373</v>
          </cell>
          <cell r="GC169">
            <v>13373</v>
          </cell>
          <cell r="GD169">
            <v>13373</v>
          </cell>
          <cell r="GE169">
            <v>23442</v>
          </cell>
          <cell r="GF169">
            <v>21675</v>
          </cell>
          <cell r="GG169">
            <v>25313</v>
          </cell>
          <cell r="GH169">
            <v>23962</v>
          </cell>
          <cell r="GI169">
            <v>20395</v>
          </cell>
          <cell r="GJ169">
            <v>20395</v>
          </cell>
          <cell r="GK169">
            <v>20395</v>
          </cell>
          <cell r="GL169">
            <v>10675</v>
          </cell>
          <cell r="GM169">
            <v>10675</v>
          </cell>
          <cell r="GN169">
            <v>12962</v>
          </cell>
          <cell r="GO169">
            <v>12962</v>
          </cell>
          <cell r="GP169">
            <v>0</v>
          </cell>
          <cell r="GQ169">
            <v>0</v>
          </cell>
          <cell r="GR169">
            <v>0</v>
          </cell>
          <cell r="GS169">
            <v>0</v>
          </cell>
          <cell r="GW169">
            <v>10587</v>
          </cell>
          <cell r="GX169" t="e">
            <v>#DIV/0!</v>
          </cell>
          <cell r="GY169" t="e">
            <v>#DIV/0!</v>
          </cell>
          <cell r="GZ169" t="e">
            <v>#DIV/0!</v>
          </cell>
        </row>
        <row r="170">
          <cell r="A170">
            <v>10603</v>
          </cell>
          <cell r="B170">
            <v>27</v>
          </cell>
          <cell r="C170" t="str">
            <v>ARKLANRM @ LONOKE</v>
          </cell>
          <cell r="D170">
            <v>2100</v>
          </cell>
          <cell r="E170" t="str">
            <v>D</v>
          </cell>
          <cell r="F170">
            <v>150</v>
          </cell>
          <cell r="G170">
            <v>150</v>
          </cell>
          <cell r="H170">
            <v>315</v>
          </cell>
          <cell r="I170">
            <v>315</v>
          </cell>
          <cell r="J170">
            <v>315</v>
          </cell>
          <cell r="K170">
            <v>315</v>
          </cell>
          <cell r="L170">
            <v>315</v>
          </cell>
          <cell r="M170">
            <v>315</v>
          </cell>
          <cell r="N170">
            <v>315</v>
          </cell>
          <cell r="O170">
            <v>315</v>
          </cell>
          <cell r="P170">
            <v>315</v>
          </cell>
          <cell r="Q170">
            <v>315</v>
          </cell>
          <cell r="R170">
            <v>315</v>
          </cell>
          <cell r="S170">
            <v>315</v>
          </cell>
          <cell r="T170">
            <v>375</v>
          </cell>
          <cell r="U170">
            <v>375</v>
          </cell>
          <cell r="V170">
            <v>375</v>
          </cell>
          <cell r="W170">
            <v>375</v>
          </cell>
          <cell r="X170">
            <v>375</v>
          </cell>
          <cell r="Y170">
            <v>375</v>
          </cell>
          <cell r="Z170">
            <v>430</v>
          </cell>
          <cell r="AA170">
            <v>430</v>
          </cell>
          <cell r="AB170">
            <v>430</v>
          </cell>
          <cell r="AC170">
            <v>430</v>
          </cell>
          <cell r="AD170">
            <v>430</v>
          </cell>
          <cell r="AE170">
            <v>430</v>
          </cell>
          <cell r="AF170">
            <v>430</v>
          </cell>
          <cell r="AG170">
            <v>195</v>
          </cell>
          <cell r="AH170">
            <v>195</v>
          </cell>
          <cell r="AI170">
            <v>195</v>
          </cell>
          <cell r="AJ170">
            <v>195</v>
          </cell>
          <cell r="AK170">
            <v>195</v>
          </cell>
          <cell r="AL170">
            <v>195</v>
          </cell>
          <cell r="AM170">
            <v>195</v>
          </cell>
          <cell r="AN170">
            <v>195</v>
          </cell>
          <cell r="AO170">
            <v>195</v>
          </cell>
          <cell r="AP170">
            <v>270</v>
          </cell>
          <cell r="AQ170">
            <v>270</v>
          </cell>
          <cell r="AR170">
            <v>270</v>
          </cell>
          <cell r="AS170">
            <v>270</v>
          </cell>
          <cell r="AT170">
            <v>270</v>
          </cell>
          <cell r="AU170">
            <v>270</v>
          </cell>
          <cell r="AV170">
            <v>270</v>
          </cell>
          <cell r="AW170">
            <v>270</v>
          </cell>
          <cell r="AX170">
            <v>270</v>
          </cell>
          <cell r="AY170">
            <v>260</v>
          </cell>
          <cell r="AZ170">
            <v>260</v>
          </cell>
          <cell r="BA170">
            <v>260</v>
          </cell>
          <cell r="BB170">
            <v>260</v>
          </cell>
          <cell r="BC170">
            <v>260</v>
          </cell>
          <cell r="BD170">
            <v>260</v>
          </cell>
          <cell r="BE170">
            <v>260</v>
          </cell>
          <cell r="BF170">
            <v>160</v>
          </cell>
          <cell r="BG170">
            <v>160</v>
          </cell>
          <cell r="BH170">
            <v>160</v>
          </cell>
          <cell r="BI170">
            <v>160</v>
          </cell>
          <cell r="BJ170">
            <v>160</v>
          </cell>
          <cell r="BK170">
            <v>160</v>
          </cell>
          <cell r="BL170">
            <v>190</v>
          </cell>
          <cell r="BM170">
            <v>190</v>
          </cell>
          <cell r="BN170">
            <v>190</v>
          </cell>
          <cell r="BO170">
            <v>190</v>
          </cell>
          <cell r="BP170">
            <v>190</v>
          </cell>
          <cell r="BQ170">
            <v>190</v>
          </cell>
          <cell r="BR170">
            <v>190</v>
          </cell>
          <cell r="BS170">
            <v>384</v>
          </cell>
          <cell r="BT170">
            <v>384</v>
          </cell>
          <cell r="BU170">
            <v>384</v>
          </cell>
          <cell r="BV170">
            <v>384</v>
          </cell>
          <cell r="BW170">
            <v>384</v>
          </cell>
          <cell r="BX170">
            <v>384</v>
          </cell>
          <cell r="BY170">
            <v>384</v>
          </cell>
          <cell r="BZ170">
            <v>384</v>
          </cell>
          <cell r="CA170">
            <v>384</v>
          </cell>
          <cell r="CB170">
            <v>384</v>
          </cell>
          <cell r="CC170">
            <v>400</v>
          </cell>
          <cell r="CD170">
            <v>400</v>
          </cell>
          <cell r="CE170">
            <v>400</v>
          </cell>
          <cell r="CF170">
            <v>400</v>
          </cell>
          <cell r="CG170">
            <v>400</v>
          </cell>
          <cell r="CH170">
            <v>300</v>
          </cell>
          <cell r="CI170">
            <v>300</v>
          </cell>
          <cell r="CJ170">
            <v>300</v>
          </cell>
          <cell r="CK170">
            <v>300</v>
          </cell>
          <cell r="CL170">
            <v>300</v>
          </cell>
          <cell r="CM170">
            <v>300</v>
          </cell>
          <cell r="CN170">
            <v>300</v>
          </cell>
          <cell r="CO170">
            <v>300</v>
          </cell>
          <cell r="CP170">
            <v>300</v>
          </cell>
          <cell r="CQ170">
            <v>300</v>
          </cell>
          <cell r="CR170">
            <v>300</v>
          </cell>
          <cell r="CS170">
            <v>300</v>
          </cell>
          <cell r="CT170">
            <v>300</v>
          </cell>
          <cell r="CU170">
            <v>450</v>
          </cell>
          <cell r="CV170">
            <v>450</v>
          </cell>
          <cell r="CW170">
            <v>450</v>
          </cell>
          <cell r="CX170">
            <v>450</v>
          </cell>
          <cell r="CY170">
            <v>450</v>
          </cell>
          <cell r="CZ170">
            <v>450</v>
          </cell>
          <cell r="DA170">
            <v>450</v>
          </cell>
          <cell r="DB170">
            <v>450</v>
          </cell>
          <cell r="DC170">
            <v>450</v>
          </cell>
          <cell r="DD170">
            <v>450</v>
          </cell>
          <cell r="DE170">
            <v>450</v>
          </cell>
          <cell r="DF170">
            <v>450</v>
          </cell>
          <cell r="DG170">
            <v>450</v>
          </cell>
          <cell r="DH170">
            <v>250</v>
          </cell>
          <cell r="DI170">
            <v>250</v>
          </cell>
          <cell r="DJ170">
            <v>375</v>
          </cell>
          <cell r="DK170">
            <v>375</v>
          </cell>
          <cell r="DL170">
            <v>375</v>
          </cell>
          <cell r="DM170">
            <v>375</v>
          </cell>
          <cell r="DN170">
            <v>375</v>
          </cell>
          <cell r="DO170">
            <v>550</v>
          </cell>
          <cell r="DP170">
            <v>550</v>
          </cell>
          <cell r="DQ170">
            <v>550</v>
          </cell>
          <cell r="DR170">
            <v>550</v>
          </cell>
          <cell r="DS170">
            <v>550</v>
          </cell>
          <cell r="DT170">
            <v>550</v>
          </cell>
          <cell r="DU170">
            <v>550</v>
          </cell>
          <cell r="DV170">
            <v>550</v>
          </cell>
          <cell r="DW170">
            <v>550</v>
          </cell>
          <cell r="DX170">
            <v>550</v>
          </cell>
          <cell r="DY170">
            <v>550</v>
          </cell>
          <cell r="DZ170">
            <v>550</v>
          </cell>
          <cell r="EA170">
            <v>550</v>
          </cell>
          <cell r="EB170">
            <v>375</v>
          </cell>
          <cell r="EC170">
            <v>375</v>
          </cell>
          <cell r="ED170">
            <v>375</v>
          </cell>
          <cell r="EE170">
            <v>375</v>
          </cell>
          <cell r="EF170">
            <v>375</v>
          </cell>
          <cell r="EG170">
            <v>375</v>
          </cell>
          <cell r="EH170">
            <v>375</v>
          </cell>
          <cell r="EI170">
            <v>375</v>
          </cell>
          <cell r="EJ170">
            <v>325</v>
          </cell>
          <cell r="EK170">
            <v>325</v>
          </cell>
          <cell r="EL170">
            <v>325</v>
          </cell>
          <cell r="EM170">
            <v>325</v>
          </cell>
          <cell r="EN170">
            <v>325</v>
          </cell>
          <cell r="EO170">
            <v>325</v>
          </cell>
          <cell r="EP170">
            <v>325</v>
          </cell>
          <cell r="EQ170">
            <v>425</v>
          </cell>
          <cell r="ER170">
            <v>425</v>
          </cell>
          <cell r="ES170">
            <v>425</v>
          </cell>
          <cell r="ET170">
            <v>425</v>
          </cell>
          <cell r="EU170">
            <v>425</v>
          </cell>
          <cell r="EV170">
            <v>425</v>
          </cell>
          <cell r="EW170">
            <v>425</v>
          </cell>
          <cell r="EX170">
            <v>425</v>
          </cell>
          <cell r="EY170">
            <v>425</v>
          </cell>
          <cell r="EZ170">
            <v>425</v>
          </cell>
          <cell r="FA170">
            <v>425</v>
          </cell>
          <cell r="FB170">
            <v>425</v>
          </cell>
          <cell r="FC170">
            <v>425</v>
          </cell>
          <cell r="FD170">
            <v>380</v>
          </cell>
          <cell r="FE170">
            <v>380</v>
          </cell>
          <cell r="FF170">
            <v>380</v>
          </cell>
          <cell r="FG170">
            <v>380</v>
          </cell>
          <cell r="FH170">
            <v>380</v>
          </cell>
          <cell r="FI170">
            <v>380</v>
          </cell>
          <cell r="FJ170">
            <v>380</v>
          </cell>
          <cell r="FK170">
            <v>295</v>
          </cell>
          <cell r="FL170">
            <v>295</v>
          </cell>
          <cell r="FM170">
            <v>295</v>
          </cell>
          <cell r="FN170">
            <v>295</v>
          </cell>
          <cell r="FO170">
            <v>1</v>
          </cell>
          <cell r="FP170">
            <v>1</v>
          </cell>
          <cell r="FQ170">
            <v>1</v>
          </cell>
          <cell r="FR170">
            <v>1</v>
          </cell>
          <cell r="FS170">
            <v>150</v>
          </cell>
          <cell r="FT170">
            <v>150</v>
          </cell>
          <cell r="FU170">
            <v>150</v>
          </cell>
          <cell r="FV170">
            <v>150</v>
          </cell>
          <cell r="FW170">
            <v>150</v>
          </cell>
          <cell r="FX170">
            <v>150</v>
          </cell>
          <cell r="FY170">
            <v>500</v>
          </cell>
          <cell r="FZ170">
            <v>500</v>
          </cell>
          <cell r="GA170">
            <v>500</v>
          </cell>
          <cell r="GB170">
            <v>500</v>
          </cell>
          <cell r="GC170">
            <v>500</v>
          </cell>
          <cell r="GD170">
            <v>500</v>
          </cell>
          <cell r="GE170">
            <v>500</v>
          </cell>
          <cell r="GF170">
            <v>500</v>
          </cell>
          <cell r="GG170">
            <v>500</v>
          </cell>
          <cell r="GH170">
            <v>315</v>
          </cell>
          <cell r="GI170">
            <v>315</v>
          </cell>
          <cell r="GJ170">
            <v>315</v>
          </cell>
          <cell r="GK170">
            <v>315</v>
          </cell>
          <cell r="GL170">
            <v>315</v>
          </cell>
          <cell r="GM170">
            <v>315</v>
          </cell>
          <cell r="GN170">
            <v>315</v>
          </cell>
          <cell r="GO170">
            <v>315</v>
          </cell>
          <cell r="GP170">
            <v>315</v>
          </cell>
          <cell r="GQ170">
            <v>315</v>
          </cell>
          <cell r="GR170">
            <v>315</v>
          </cell>
          <cell r="GS170">
            <v>315</v>
          </cell>
          <cell r="GW170">
            <v>10603</v>
          </cell>
          <cell r="GX170" t="e">
            <v>#DIV/0!</v>
          </cell>
          <cell r="GY170" t="e">
            <v>#DIV/0!</v>
          </cell>
          <cell r="GZ170" t="e">
            <v>#DIV/0!</v>
          </cell>
        </row>
        <row r="171">
          <cell r="A171">
            <v>10604</v>
          </cell>
          <cell r="B171">
            <v>5</v>
          </cell>
          <cell r="C171" t="str">
            <v>SMSN PRD @ WASHITA</v>
          </cell>
          <cell r="D171">
            <v>14146</v>
          </cell>
          <cell r="E171" t="str">
            <v>R</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v>0</v>
          </cell>
          <cell r="AG171">
            <v>0</v>
          </cell>
          <cell r="AH171">
            <v>0</v>
          </cell>
          <cell r="AI171">
            <v>0</v>
          </cell>
          <cell r="AJ171">
            <v>0</v>
          </cell>
          <cell r="AK171">
            <v>0</v>
          </cell>
          <cell r="AL171">
            <v>0</v>
          </cell>
          <cell r="AM171">
            <v>0</v>
          </cell>
          <cell r="AN171">
            <v>0</v>
          </cell>
          <cell r="AO171">
            <v>0</v>
          </cell>
          <cell r="AP171">
            <v>0</v>
          </cell>
          <cell r="AQ171">
            <v>0</v>
          </cell>
          <cell r="AR171">
            <v>0</v>
          </cell>
          <cell r="AS171">
            <v>0</v>
          </cell>
          <cell r="AT171">
            <v>0</v>
          </cell>
          <cell r="AU171">
            <v>0</v>
          </cell>
          <cell r="AV171">
            <v>0</v>
          </cell>
          <cell r="AW171">
            <v>0</v>
          </cell>
          <cell r="AX171">
            <v>0</v>
          </cell>
          <cell r="AY171">
            <v>0</v>
          </cell>
          <cell r="AZ171">
            <v>0</v>
          </cell>
          <cell r="BA171">
            <v>0</v>
          </cell>
          <cell r="BB171">
            <v>0</v>
          </cell>
          <cell r="BC171">
            <v>0</v>
          </cell>
          <cell r="BD171">
            <v>0</v>
          </cell>
          <cell r="BE171">
            <v>0</v>
          </cell>
          <cell r="BF171">
            <v>0</v>
          </cell>
          <cell r="BG171">
            <v>0</v>
          </cell>
          <cell r="BH171">
            <v>0</v>
          </cell>
          <cell r="BI171">
            <v>0</v>
          </cell>
          <cell r="BJ171">
            <v>0</v>
          </cell>
          <cell r="BK171">
            <v>0</v>
          </cell>
          <cell r="BL171">
            <v>0</v>
          </cell>
          <cell r="BM171">
            <v>0</v>
          </cell>
          <cell r="BN171">
            <v>0</v>
          </cell>
          <cell r="BO171">
            <v>0</v>
          </cell>
          <cell r="BP171">
            <v>0</v>
          </cell>
          <cell r="BQ171">
            <v>0</v>
          </cell>
          <cell r="BR171">
            <v>0</v>
          </cell>
          <cell r="BS171">
            <v>0</v>
          </cell>
          <cell r="BT171">
            <v>0</v>
          </cell>
          <cell r="BU171">
            <v>0</v>
          </cell>
          <cell r="BV171">
            <v>0</v>
          </cell>
          <cell r="BW171">
            <v>0</v>
          </cell>
          <cell r="BX171">
            <v>0</v>
          </cell>
          <cell r="BY171">
            <v>0</v>
          </cell>
          <cell r="BZ171">
            <v>0</v>
          </cell>
          <cell r="CA171">
            <v>0</v>
          </cell>
          <cell r="CB171">
            <v>0</v>
          </cell>
          <cell r="CC171">
            <v>0</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0</v>
          </cell>
          <cell r="CR171">
            <v>0</v>
          </cell>
          <cell r="CS171">
            <v>0</v>
          </cell>
          <cell r="CT171">
            <v>0</v>
          </cell>
          <cell r="CU171">
            <v>0</v>
          </cell>
          <cell r="CV171">
            <v>0</v>
          </cell>
          <cell r="CW171">
            <v>0</v>
          </cell>
          <cell r="CX171">
            <v>0</v>
          </cell>
          <cell r="CY171">
            <v>0</v>
          </cell>
          <cell r="CZ171">
            <v>0</v>
          </cell>
          <cell r="DA171">
            <v>0</v>
          </cell>
          <cell r="DB171">
            <v>0</v>
          </cell>
          <cell r="DC171">
            <v>0</v>
          </cell>
          <cell r="DD171">
            <v>0</v>
          </cell>
          <cell r="DE171">
            <v>0</v>
          </cell>
          <cell r="DF171">
            <v>0</v>
          </cell>
          <cell r="DG171">
            <v>0</v>
          </cell>
          <cell r="DH171">
            <v>0</v>
          </cell>
          <cell r="DI171">
            <v>0</v>
          </cell>
          <cell r="DJ171">
            <v>0</v>
          </cell>
          <cell r="DK171">
            <v>0</v>
          </cell>
          <cell r="DL171">
            <v>0</v>
          </cell>
          <cell r="DM171">
            <v>0</v>
          </cell>
          <cell r="DN171">
            <v>0</v>
          </cell>
          <cell r="DO171">
            <v>0</v>
          </cell>
          <cell r="DP171">
            <v>0</v>
          </cell>
          <cell r="DQ171">
            <v>0</v>
          </cell>
          <cell r="DR171">
            <v>0</v>
          </cell>
          <cell r="DS171">
            <v>0</v>
          </cell>
          <cell r="DT171">
            <v>0</v>
          </cell>
          <cell r="DU171">
            <v>0</v>
          </cell>
          <cell r="DV171">
            <v>0</v>
          </cell>
          <cell r="DW171">
            <v>0</v>
          </cell>
          <cell r="DX171">
            <v>0</v>
          </cell>
          <cell r="DY171">
            <v>0</v>
          </cell>
          <cell r="DZ171">
            <v>0</v>
          </cell>
          <cell r="EA171">
            <v>0</v>
          </cell>
          <cell r="EB171">
            <v>0</v>
          </cell>
          <cell r="EC171">
            <v>0</v>
          </cell>
          <cell r="ED171">
            <v>0</v>
          </cell>
          <cell r="EE171">
            <v>0</v>
          </cell>
          <cell r="EF171">
            <v>0</v>
          </cell>
          <cell r="EG171">
            <v>0</v>
          </cell>
          <cell r="EH171">
            <v>0</v>
          </cell>
          <cell r="EI171">
            <v>0</v>
          </cell>
          <cell r="EJ171">
            <v>0</v>
          </cell>
          <cell r="EK171">
            <v>0</v>
          </cell>
          <cell r="EL171">
            <v>0</v>
          </cell>
          <cell r="EM171">
            <v>0</v>
          </cell>
          <cell r="EN171">
            <v>0</v>
          </cell>
          <cell r="EO171">
            <v>0</v>
          </cell>
          <cell r="EP171">
            <v>0</v>
          </cell>
          <cell r="EQ171">
            <v>0</v>
          </cell>
          <cell r="ER171">
            <v>0</v>
          </cell>
          <cell r="ES171">
            <v>0</v>
          </cell>
          <cell r="ET171">
            <v>0</v>
          </cell>
          <cell r="EU171">
            <v>0</v>
          </cell>
          <cell r="EV171">
            <v>0</v>
          </cell>
          <cell r="EW171">
            <v>0</v>
          </cell>
          <cell r="EX171">
            <v>0</v>
          </cell>
          <cell r="EY171">
            <v>0</v>
          </cell>
          <cell r="EZ171">
            <v>0</v>
          </cell>
          <cell r="FA171">
            <v>0</v>
          </cell>
          <cell r="FB171">
            <v>0</v>
          </cell>
          <cell r="FC171">
            <v>0</v>
          </cell>
          <cell r="FD171">
            <v>0</v>
          </cell>
          <cell r="FE171">
            <v>0</v>
          </cell>
          <cell r="FF171">
            <v>0</v>
          </cell>
          <cell r="FG171">
            <v>0</v>
          </cell>
          <cell r="FH171">
            <v>0</v>
          </cell>
          <cell r="FI171">
            <v>0</v>
          </cell>
          <cell r="FJ171">
            <v>0</v>
          </cell>
          <cell r="FK171">
            <v>0</v>
          </cell>
          <cell r="FL171">
            <v>0</v>
          </cell>
          <cell r="FM171">
            <v>0</v>
          </cell>
          <cell r="FN171">
            <v>0</v>
          </cell>
          <cell r="FO171">
            <v>0</v>
          </cell>
          <cell r="FP171">
            <v>0</v>
          </cell>
          <cell r="FQ171">
            <v>0</v>
          </cell>
          <cell r="FR171">
            <v>0</v>
          </cell>
          <cell r="FS171">
            <v>0</v>
          </cell>
          <cell r="FT171">
            <v>0</v>
          </cell>
          <cell r="FU171">
            <v>0</v>
          </cell>
          <cell r="FV171">
            <v>0</v>
          </cell>
          <cell r="FW171">
            <v>0</v>
          </cell>
          <cell r="FX171">
            <v>0</v>
          </cell>
          <cell r="FY171">
            <v>0</v>
          </cell>
          <cell r="FZ171">
            <v>0</v>
          </cell>
          <cell r="GA171">
            <v>0</v>
          </cell>
          <cell r="GB171">
            <v>0</v>
          </cell>
          <cell r="GC171">
            <v>0</v>
          </cell>
          <cell r="GD171">
            <v>0</v>
          </cell>
          <cell r="GE171">
            <v>0</v>
          </cell>
          <cell r="GF171">
            <v>0</v>
          </cell>
          <cell r="GG171">
            <v>0</v>
          </cell>
          <cell r="GH171">
            <v>0</v>
          </cell>
          <cell r="GI171">
            <v>0</v>
          </cell>
          <cell r="GJ171">
            <v>0</v>
          </cell>
          <cell r="GK171">
            <v>0</v>
          </cell>
          <cell r="GL171">
            <v>0</v>
          </cell>
          <cell r="GM171">
            <v>0</v>
          </cell>
          <cell r="GN171">
            <v>0</v>
          </cell>
          <cell r="GO171">
            <v>0</v>
          </cell>
          <cell r="GP171">
            <v>0</v>
          </cell>
          <cell r="GQ171">
            <v>0</v>
          </cell>
          <cell r="GR171">
            <v>0</v>
          </cell>
          <cell r="GS171">
            <v>0</v>
          </cell>
          <cell r="GW171">
            <v>10604</v>
          </cell>
          <cell r="GX171" t="e">
            <v>#DIV/0!</v>
          </cell>
          <cell r="GY171" t="e">
            <v>#DIV/0!</v>
          </cell>
          <cell r="GZ171" t="e">
            <v>#DIV/0!</v>
          </cell>
        </row>
        <row r="172">
          <cell r="A172">
            <v>10635</v>
          </cell>
          <cell r="B172">
            <v>27</v>
          </cell>
          <cell r="C172" t="str">
            <v>KOCH @ CASS</v>
          </cell>
          <cell r="D172">
            <v>33709</v>
          </cell>
          <cell r="E172" t="str">
            <v>R</v>
          </cell>
          <cell r="F172">
            <v>5000</v>
          </cell>
          <cell r="G172">
            <v>5000</v>
          </cell>
          <cell r="H172">
            <v>0</v>
          </cell>
          <cell r="I172">
            <v>20000</v>
          </cell>
          <cell r="J172">
            <v>20000</v>
          </cell>
          <cell r="K172">
            <v>20000</v>
          </cell>
          <cell r="L172">
            <v>20000</v>
          </cell>
          <cell r="M172">
            <v>20000</v>
          </cell>
          <cell r="N172">
            <v>10000</v>
          </cell>
          <cell r="O172">
            <v>10000</v>
          </cell>
          <cell r="P172">
            <v>20000</v>
          </cell>
          <cell r="Q172">
            <v>20000</v>
          </cell>
          <cell r="R172">
            <v>20000</v>
          </cell>
          <cell r="S172">
            <v>20000</v>
          </cell>
          <cell r="T172">
            <v>0</v>
          </cell>
          <cell r="U172">
            <v>0</v>
          </cell>
          <cell r="V172">
            <v>0</v>
          </cell>
          <cell r="W172">
            <v>0</v>
          </cell>
          <cell r="X172">
            <v>0</v>
          </cell>
          <cell r="Y172">
            <v>0</v>
          </cell>
          <cell r="Z172">
            <v>0</v>
          </cell>
          <cell r="AA172">
            <v>0</v>
          </cell>
          <cell r="AB172">
            <v>0</v>
          </cell>
          <cell r="AC172">
            <v>0</v>
          </cell>
          <cell r="AD172">
            <v>0</v>
          </cell>
          <cell r="AE172">
            <v>0</v>
          </cell>
          <cell r="AF172">
            <v>0</v>
          </cell>
          <cell r="AG172">
            <v>0</v>
          </cell>
          <cell r="AH172">
            <v>0</v>
          </cell>
          <cell r="AI172">
            <v>0</v>
          </cell>
          <cell r="AJ172">
            <v>0</v>
          </cell>
          <cell r="AK172">
            <v>0</v>
          </cell>
          <cell r="AL172">
            <v>0</v>
          </cell>
          <cell r="AM172">
            <v>0</v>
          </cell>
          <cell r="AN172">
            <v>0</v>
          </cell>
          <cell r="AO172">
            <v>0</v>
          </cell>
          <cell r="AP172">
            <v>0</v>
          </cell>
          <cell r="AQ172">
            <v>0</v>
          </cell>
          <cell r="AR172">
            <v>0</v>
          </cell>
          <cell r="AS172">
            <v>0</v>
          </cell>
          <cell r="AT172">
            <v>0</v>
          </cell>
          <cell r="AU172">
            <v>0</v>
          </cell>
          <cell r="AV172">
            <v>0</v>
          </cell>
          <cell r="AW172">
            <v>0</v>
          </cell>
          <cell r="AX172">
            <v>0</v>
          </cell>
          <cell r="AY172">
            <v>0</v>
          </cell>
          <cell r="AZ172">
            <v>0</v>
          </cell>
          <cell r="BA172">
            <v>0</v>
          </cell>
          <cell r="BB172">
            <v>0</v>
          </cell>
          <cell r="BC172">
            <v>0</v>
          </cell>
          <cell r="BD172">
            <v>0</v>
          </cell>
          <cell r="BE172">
            <v>0</v>
          </cell>
          <cell r="BF172">
            <v>0</v>
          </cell>
          <cell r="BG172">
            <v>0</v>
          </cell>
          <cell r="BH172">
            <v>0</v>
          </cell>
          <cell r="BI172">
            <v>0</v>
          </cell>
          <cell r="BJ172">
            <v>0</v>
          </cell>
          <cell r="BK172">
            <v>0</v>
          </cell>
          <cell r="BL172">
            <v>0</v>
          </cell>
          <cell r="BM172">
            <v>0</v>
          </cell>
          <cell r="BN172">
            <v>0</v>
          </cell>
          <cell r="BO172">
            <v>0</v>
          </cell>
          <cell r="BP172">
            <v>0</v>
          </cell>
          <cell r="BQ172">
            <v>0</v>
          </cell>
          <cell r="BR172">
            <v>0</v>
          </cell>
          <cell r="BS172">
            <v>0</v>
          </cell>
          <cell r="BT172">
            <v>0</v>
          </cell>
          <cell r="BU172">
            <v>0</v>
          </cell>
          <cell r="BV172">
            <v>0</v>
          </cell>
          <cell r="BW172">
            <v>0</v>
          </cell>
          <cell r="BX172">
            <v>0</v>
          </cell>
          <cell r="BY172">
            <v>0</v>
          </cell>
          <cell r="BZ172">
            <v>0</v>
          </cell>
          <cell r="CA172">
            <v>0</v>
          </cell>
          <cell r="CB172">
            <v>0</v>
          </cell>
          <cell r="CC172">
            <v>0</v>
          </cell>
          <cell r="CD172">
            <v>0</v>
          </cell>
          <cell r="CE172">
            <v>0</v>
          </cell>
          <cell r="CF172">
            <v>0</v>
          </cell>
          <cell r="CG172">
            <v>0</v>
          </cell>
          <cell r="CH172">
            <v>0</v>
          </cell>
          <cell r="CI172">
            <v>0</v>
          </cell>
          <cell r="CJ172">
            <v>0</v>
          </cell>
          <cell r="CK172">
            <v>0</v>
          </cell>
          <cell r="CL172">
            <v>0</v>
          </cell>
          <cell r="CM172">
            <v>0</v>
          </cell>
          <cell r="CN172">
            <v>0</v>
          </cell>
          <cell r="CO172">
            <v>0</v>
          </cell>
          <cell r="CP172">
            <v>0</v>
          </cell>
          <cell r="CQ172">
            <v>0</v>
          </cell>
          <cell r="CR172">
            <v>0</v>
          </cell>
          <cell r="CS172">
            <v>0</v>
          </cell>
          <cell r="CT172">
            <v>0</v>
          </cell>
          <cell r="CU172">
            <v>0</v>
          </cell>
          <cell r="CV172">
            <v>0</v>
          </cell>
          <cell r="CW172">
            <v>0</v>
          </cell>
          <cell r="CX172">
            <v>0</v>
          </cell>
          <cell r="CY172">
            <v>0</v>
          </cell>
          <cell r="CZ172">
            <v>0</v>
          </cell>
          <cell r="DA172">
            <v>0</v>
          </cell>
          <cell r="DB172">
            <v>0</v>
          </cell>
          <cell r="DC172">
            <v>0</v>
          </cell>
          <cell r="DD172">
            <v>0</v>
          </cell>
          <cell r="DE172">
            <v>0</v>
          </cell>
          <cell r="DF172">
            <v>0</v>
          </cell>
          <cell r="DG172">
            <v>0</v>
          </cell>
          <cell r="DH172">
            <v>0</v>
          </cell>
          <cell r="DI172">
            <v>0</v>
          </cell>
          <cell r="DJ172">
            <v>0</v>
          </cell>
          <cell r="DK172">
            <v>0</v>
          </cell>
          <cell r="DL172">
            <v>0</v>
          </cell>
          <cell r="DM172">
            <v>0</v>
          </cell>
          <cell r="DN172">
            <v>0</v>
          </cell>
          <cell r="DO172">
            <v>0</v>
          </cell>
          <cell r="DP172">
            <v>0</v>
          </cell>
          <cell r="DQ172">
            <v>0</v>
          </cell>
          <cell r="DR172">
            <v>0</v>
          </cell>
          <cell r="DS172">
            <v>0</v>
          </cell>
          <cell r="DT172">
            <v>0</v>
          </cell>
          <cell r="DU172">
            <v>0</v>
          </cell>
          <cell r="DV172">
            <v>0</v>
          </cell>
          <cell r="DW172">
            <v>0</v>
          </cell>
          <cell r="DX172">
            <v>0</v>
          </cell>
          <cell r="DY172">
            <v>0</v>
          </cell>
          <cell r="DZ172">
            <v>0</v>
          </cell>
          <cell r="EA172">
            <v>0</v>
          </cell>
          <cell r="EB172">
            <v>0</v>
          </cell>
          <cell r="EC172">
            <v>0</v>
          </cell>
          <cell r="ED172">
            <v>0</v>
          </cell>
          <cell r="EE172">
            <v>0</v>
          </cell>
          <cell r="EF172">
            <v>0</v>
          </cell>
          <cell r="EG172">
            <v>0</v>
          </cell>
          <cell r="EH172">
            <v>0</v>
          </cell>
          <cell r="EI172">
            <v>0</v>
          </cell>
          <cell r="EJ172">
            <v>0</v>
          </cell>
          <cell r="EK172">
            <v>0</v>
          </cell>
          <cell r="EL172">
            <v>0</v>
          </cell>
          <cell r="EM172">
            <v>0</v>
          </cell>
          <cell r="EN172">
            <v>0</v>
          </cell>
          <cell r="EO172">
            <v>0</v>
          </cell>
          <cell r="EP172">
            <v>0</v>
          </cell>
          <cell r="EQ172">
            <v>0</v>
          </cell>
          <cell r="ER172">
            <v>0</v>
          </cell>
          <cell r="ES172">
            <v>0</v>
          </cell>
          <cell r="ET172">
            <v>0</v>
          </cell>
          <cell r="EU172">
            <v>0</v>
          </cell>
          <cell r="EV172">
            <v>0</v>
          </cell>
          <cell r="EW172">
            <v>0</v>
          </cell>
          <cell r="EX172">
            <v>0</v>
          </cell>
          <cell r="EY172">
            <v>0</v>
          </cell>
          <cell r="EZ172">
            <v>0</v>
          </cell>
          <cell r="FA172">
            <v>0</v>
          </cell>
          <cell r="FB172">
            <v>0</v>
          </cell>
          <cell r="FC172">
            <v>0</v>
          </cell>
          <cell r="FD172">
            <v>0</v>
          </cell>
          <cell r="FE172">
            <v>0</v>
          </cell>
          <cell r="FF172">
            <v>0</v>
          </cell>
          <cell r="FG172">
            <v>0</v>
          </cell>
          <cell r="FH172">
            <v>0</v>
          </cell>
          <cell r="FI172">
            <v>0</v>
          </cell>
          <cell r="FJ172">
            <v>0</v>
          </cell>
          <cell r="FK172">
            <v>0</v>
          </cell>
          <cell r="FL172">
            <v>10087</v>
          </cell>
          <cell r="FM172">
            <v>10087</v>
          </cell>
          <cell r="FN172">
            <v>10087</v>
          </cell>
          <cell r="FO172">
            <v>10387</v>
          </cell>
          <cell r="FP172">
            <v>10987</v>
          </cell>
          <cell r="FQ172">
            <v>12097</v>
          </cell>
          <cell r="FR172">
            <v>13597</v>
          </cell>
          <cell r="FS172">
            <v>22097</v>
          </cell>
          <cell r="FT172">
            <v>22097</v>
          </cell>
          <cell r="FU172">
            <v>21034</v>
          </cell>
          <cell r="FV172">
            <v>21034</v>
          </cell>
          <cell r="FW172">
            <v>32627</v>
          </cell>
          <cell r="FX172">
            <v>32627</v>
          </cell>
          <cell r="FY172">
            <v>32540</v>
          </cell>
          <cell r="FZ172">
            <v>32627</v>
          </cell>
          <cell r="GA172">
            <v>22540</v>
          </cell>
          <cell r="GB172">
            <v>22540</v>
          </cell>
          <cell r="GC172">
            <v>20830</v>
          </cell>
          <cell r="GD172">
            <v>21430</v>
          </cell>
          <cell r="GE172">
            <v>22540</v>
          </cell>
          <cell r="GF172">
            <v>22540</v>
          </cell>
          <cell r="GG172">
            <v>22540</v>
          </cell>
          <cell r="GH172">
            <v>20530</v>
          </cell>
          <cell r="GI172">
            <v>20530</v>
          </cell>
          <cell r="GJ172">
            <v>20530</v>
          </cell>
          <cell r="GK172">
            <v>20530</v>
          </cell>
          <cell r="GL172">
            <v>20530</v>
          </cell>
          <cell r="GM172">
            <v>20530</v>
          </cell>
          <cell r="GN172">
            <v>20530</v>
          </cell>
          <cell r="GO172">
            <v>20530</v>
          </cell>
          <cell r="GP172">
            <v>20530</v>
          </cell>
          <cell r="GQ172">
            <v>20530</v>
          </cell>
          <cell r="GR172">
            <v>20530</v>
          </cell>
          <cell r="GS172">
            <v>20530</v>
          </cell>
          <cell r="GW172">
            <v>10635</v>
          </cell>
          <cell r="GX172" t="e">
            <v>#DIV/0!</v>
          </cell>
          <cell r="GY172" t="e">
            <v>#DIV/0!</v>
          </cell>
          <cell r="GZ172" t="e">
            <v>#DIV/0!</v>
          </cell>
        </row>
        <row r="173">
          <cell r="A173">
            <v>10649</v>
          </cell>
          <cell r="B173">
            <v>22</v>
          </cell>
          <cell r="C173" t="str">
            <v>C&amp;E OPER @ BEE</v>
          </cell>
          <cell r="D173">
            <v>8993</v>
          </cell>
          <cell r="E173" t="str">
            <v>R</v>
          </cell>
          <cell r="F173">
            <v>2000</v>
          </cell>
          <cell r="G173">
            <v>2000</v>
          </cell>
          <cell r="H173">
            <v>2000</v>
          </cell>
          <cell r="I173">
            <v>2000</v>
          </cell>
          <cell r="J173">
            <v>2000</v>
          </cell>
          <cell r="K173">
            <v>2000</v>
          </cell>
          <cell r="L173">
            <v>2000</v>
          </cell>
          <cell r="M173">
            <v>2000</v>
          </cell>
          <cell r="N173">
            <v>2000</v>
          </cell>
          <cell r="O173">
            <v>2000</v>
          </cell>
          <cell r="P173">
            <v>2000</v>
          </cell>
          <cell r="Q173">
            <v>2000</v>
          </cell>
          <cell r="R173">
            <v>2000</v>
          </cell>
          <cell r="S173">
            <v>2000</v>
          </cell>
          <cell r="T173">
            <v>2000</v>
          </cell>
          <cell r="U173">
            <v>2000</v>
          </cell>
          <cell r="V173">
            <v>2000</v>
          </cell>
          <cell r="W173">
            <v>2000</v>
          </cell>
          <cell r="X173">
            <v>2000</v>
          </cell>
          <cell r="Y173">
            <v>2000</v>
          </cell>
          <cell r="Z173">
            <v>2000</v>
          </cell>
          <cell r="AA173">
            <v>2000</v>
          </cell>
          <cell r="AB173">
            <v>2000</v>
          </cell>
          <cell r="AC173">
            <v>2000</v>
          </cell>
          <cell r="AD173">
            <v>2000</v>
          </cell>
          <cell r="AE173">
            <v>2000</v>
          </cell>
          <cell r="AF173">
            <v>2000</v>
          </cell>
          <cell r="AG173">
            <v>2000</v>
          </cell>
          <cell r="AH173">
            <v>2000</v>
          </cell>
          <cell r="AI173">
            <v>2000</v>
          </cell>
          <cell r="AJ173">
            <v>2000</v>
          </cell>
          <cell r="AK173">
            <v>2000</v>
          </cell>
          <cell r="AL173">
            <v>2000</v>
          </cell>
          <cell r="AM173">
            <v>2000</v>
          </cell>
          <cell r="AN173">
            <v>2000</v>
          </cell>
          <cell r="AO173">
            <v>2000</v>
          </cell>
          <cell r="AP173">
            <v>2000</v>
          </cell>
          <cell r="AQ173">
            <v>2000</v>
          </cell>
          <cell r="AR173">
            <v>2000</v>
          </cell>
          <cell r="AS173">
            <v>2000</v>
          </cell>
          <cell r="AT173">
            <v>2000</v>
          </cell>
          <cell r="AU173">
            <v>2000</v>
          </cell>
          <cell r="AV173">
            <v>2000</v>
          </cell>
          <cell r="AW173">
            <v>2000</v>
          </cell>
          <cell r="AX173">
            <v>2000</v>
          </cell>
          <cell r="AY173">
            <v>1800</v>
          </cell>
          <cell r="AZ173">
            <v>1800</v>
          </cell>
          <cell r="BA173">
            <v>1800</v>
          </cell>
          <cell r="BB173">
            <v>1800</v>
          </cell>
          <cell r="BC173">
            <v>1800</v>
          </cell>
          <cell r="BD173">
            <v>1800</v>
          </cell>
          <cell r="BE173">
            <v>1800</v>
          </cell>
          <cell r="BF173">
            <v>1800</v>
          </cell>
          <cell r="BG173">
            <v>1800</v>
          </cell>
          <cell r="BH173">
            <v>1800</v>
          </cell>
          <cell r="BI173">
            <v>2150</v>
          </cell>
          <cell r="BJ173">
            <v>2150</v>
          </cell>
          <cell r="BK173">
            <v>2150</v>
          </cell>
          <cell r="BL173">
            <v>2150</v>
          </cell>
          <cell r="BM173">
            <v>2400</v>
          </cell>
          <cell r="BN173">
            <v>2400</v>
          </cell>
          <cell r="BO173">
            <v>2400</v>
          </cell>
          <cell r="BP173">
            <v>2400</v>
          </cell>
          <cell r="BQ173">
            <v>2400</v>
          </cell>
          <cell r="BR173">
            <v>2400</v>
          </cell>
          <cell r="BS173">
            <v>2400</v>
          </cell>
          <cell r="BT173">
            <v>2400</v>
          </cell>
          <cell r="BU173">
            <v>2400</v>
          </cell>
          <cell r="BV173">
            <v>2400</v>
          </cell>
          <cell r="BW173">
            <v>2400</v>
          </cell>
          <cell r="BX173">
            <v>2400</v>
          </cell>
          <cell r="BY173">
            <v>2400</v>
          </cell>
          <cell r="BZ173">
            <v>2400</v>
          </cell>
          <cell r="CA173">
            <v>2400</v>
          </cell>
          <cell r="CB173">
            <v>2400</v>
          </cell>
          <cell r="CC173">
            <v>2400</v>
          </cell>
          <cell r="CD173">
            <v>2200</v>
          </cell>
          <cell r="CE173">
            <v>2200</v>
          </cell>
          <cell r="CF173">
            <v>2200</v>
          </cell>
          <cell r="CG173">
            <v>2200</v>
          </cell>
          <cell r="CH173">
            <v>2026</v>
          </cell>
          <cell r="CI173">
            <v>2026</v>
          </cell>
          <cell r="CJ173">
            <v>2026</v>
          </cell>
          <cell r="CK173">
            <v>1700</v>
          </cell>
          <cell r="CL173">
            <v>1700</v>
          </cell>
          <cell r="CM173">
            <v>1700</v>
          </cell>
          <cell r="CN173">
            <v>1526</v>
          </cell>
          <cell r="CO173">
            <v>1526</v>
          </cell>
          <cell r="CP173">
            <v>1526</v>
          </cell>
          <cell r="CQ173">
            <v>1526</v>
          </cell>
          <cell r="CR173">
            <v>1526</v>
          </cell>
          <cell r="CS173">
            <v>1526</v>
          </cell>
          <cell r="CT173">
            <v>1526</v>
          </cell>
          <cell r="CU173">
            <v>1526</v>
          </cell>
          <cell r="CV173">
            <v>1526</v>
          </cell>
          <cell r="CW173">
            <v>1526</v>
          </cell>
          <cell r="CX173">
            <v>1526</v>
          </cell>
          <cell r="CY173">
            <v>1526</v>
          </cell>
          <cell r="CZ173">
            <v>1526</v>
          </cell>
          <cell r="DA173">
            <v>2190</v>
          </cell>
          <cell r="DB173">
            <v>2190</v>
          </cell>
          <cell r="DC173">
            <v>2190</v>
          </cell>
          <cell r="DD173">
            <v>2190</v>
          </cell>
          <cell r="DE173">
            <v>2190</v>
          </cell>
          <cell r="DF173">
            <v>2190</v>
          </cell>
          <cell r="DG173">
            <v>2190</v>
          </cell>
          <cell r="DH173">
            <v>2450</v>
          </cell>
          <cell r="DI173">
            <v>2450</v>
          </cell>
          <cell r="DJ173">
            <v>2450</v>
          </cell>
          <cell r="DK173">
            <v>2450</v>
          </cell>
          <cell r="DL173">
            <v>2450</v>
          </cell>
          <cell r="DM173">
            <v>2450</v>
          </cell>
          <cell r="DN173">
            <v>2450</v>
          </cell>
          <cell r="DO173">
            <v>2450</v>
          </cell>
          <cell r="DP173">
            <v>2450</v>
          </cell>
          <cell r="DQ173">
            <v>2450</v>
          </cell>
          <cell r="DR173">
            <v>2450</v>
          </cell>
          <cell r="DS173">
            <v>2450</v>
          </cell>
          <cell r="DT173">
            <v>2450</v>
          </cell>
          <cell r="DU173">
            <v>2750</v>
          </cell>
          <cell r="DV173">
            <v>2750</v>
          </cell>
          <cell r="DW173">
            <v>2750</v>
          </cell>
          <cell r="DX173">
            <v>2750</v>
          </cell>
          <cell r="DY173">
            <v>2750</v>
          </cell>
          <cell r="DZ173">
            <v>2750</v>
          </cell>
          <cell r="EA173">
            <v>2750</v>
          </cell>
          <cell r="EB173">
            <v>2750</v>
          </cell>
          <cell r="EC173">
            <v>2750</v>
          </cell>
          <cell r="ED173">
            <v>2750</v>
          </cell>
          <cell r="EE173">
            <v>2750</v>
          </cell>
          <cell r="EF173">
            <v>2750</v>
          </cell>
          <cell r="EG173">
            <v>2750</v>
          </cell>
          <cell r="EH173">
            <v>2750</v>
          </cell>
          <cell r="EI173">
            <v>2750</v>
          </cell>
          <cell r="EJ173">
            <v>3050</v>
          </cell>
          <cell r="EK173">
            <v>3050</v>
          </cell>
          <cell r="EL173">
            <v>3050</v>
          </cell>
          <cell r="EM173">
            <v>3050</v>
          </cell>
          <cell r="EN173">
            <v>3050</v>
          </cell>
          <cell r="EO173">
            <v>3050</v>
          </cell>
          <cell r="EP173">
            <v>3050</v>
          </cell>
          <cell r="EQ173">
            <v>3050</v>
          </cell>
          <cell r="ER173">
            <v>3050</v>
          </cell>
          <cell r="ES173">
            <v>3050</v>
          </cell>
          <cell r="ET173">
            <v>3050</v>
          </cell>
          <cell r="EU173">
            <v>3050</v>
          </cell>
          <cell r="EV173">
            <v>3050</v>
          </cell>
          <cell r="EW173">
            <v>3050</v>
          </cell>
          <cell r="EX173">
            <v>3050</v>
          </cell>
          <cell r="EY173">
            <v>3050</v>
          </cell>
          <cell r="EZ173">
            <v>3050</v>
          </cell>
          <cell r="FA173">
            <v>3050</v>
          </cell>
          <cell r="FB173">
            <v>3050</v>
          </cell>
          <cell r="FC173">
            <v>3050</v>
          </cell>
          <cell r="FD173">
            <v>3050</v>
          </cell>
          <cell r="FE173">
            <v>3050</v>
          </cell>
          <cell r="FF173">
            <v>2600</v>
          </cell>
          <cell r="FG173">
            <v>2600</v>
          </cell>
          <cell r="FH173">
            <v>2600</v>
          </cell>
          <cell r="FI173">
            <v>2600</v>
          </cell>
          <cell r="FJ173">
            <v>2600</v>
          </cell>
          <cell r="FK173">
            <v>2600</v>
          </cell>
          <cell r="FL173">
            <v>2600</v>
          </cell>
          <cell r="FM173">
            <v>2600</v>
          </cell>
          <cell r="FN173">
            <v>2600</v>
          </cell>
          <cell r="FO173">
            <v>3050</v>
          </cell>
          <cell r="FP173">
            <v>3050</v>
          </cell>
          <cell r="FQ173">
            <v>3050</v>
          </cell>
          <cell r="FR173">
            <v>3050</v>
          </cell>
          <cell r="FS173">
            <v>3050</v>
          </cell>
          <cell r="FT173">
            <v>3050</v>
          </cell>
          <cell r="FU173">
            <v>3050</v>
          </cell>
          <cell r="FV173">
            <v>3050</v>
          </cell>
          <cell r="FW173">
            <v>3050</v>
          </cell>
          <cell r="FX173">
            <v>3050</v>
          </cell>
          <cell r="FY173">
            <v>3050</v>
          </cell>
          <cell r="FZ173">
            <v>3050</v>
          </cell>
          <cell r="GA173">
            <v>3050</v>
          </cell>
          <cell r="GB173">
            <v>3252</v>
          </cell>
          <cell r="GC173">
            <v>3252</v>
          </cell>
          <cell r="GD173">
            <v>3252</v>
          </cell>
          <cell r="GE173">
            <v>3252</v>
          </cell>
          <cell r="GF173">
            <v>3252</v>
          </cell>
          <cell r="GG173">
            <v>3252</v>
          </cell>
          <cell r="GH173">
            <v>3970</v>
          </cell>
          <cell r="GI173">
            <v>3970</v>
          </cell>
          <cell r="GJ173">
            <v>3970</v>
          </cell>
          <cell r="GK173">
            <v>3970</v>
          </cell>
          <cell r="GL173">
            <v>3970</v>
          </cell>
          <cell r="GM173">
            <v>3970</v>
          </cell>
          <cell r="GN173">
            <v>3970</v>
          </cell>
          <cell r="GO173">
            <v>3970</v>
          </cell>
          <cell r="GP173">
            <v>3970</v>
          </cell>
          <cell r="GQ173">
            <v>3970</v>
          </cell>
          <cell r="GR173">
            <v>3970</v>
          </cell>
          <cell r="GS173">
            <v>3500</v>
          </cell>
          <cell r="GW173">
            <v>10649</v>
          </cell>
          <cell r="GX173" t="e">
            <v>#DIV/0!</v>
          </cell>
          <cell r="GY173" t="e">
            <v>#DIV/0!</v>
          </cell>
          <cell r="GZ173" t="e">
            <v>#DIV/0!</v>
          </cell>
        </row>
        <row r="174">
          <cell r="A174">
            <v>10653</v>
          </cell>
          <cell r="B174">
            <v>25</v>
          </cell>
          <cell r="C174" t="str">
            <v>CENTANA @ JEFFERSON</v>
          </cell>
          <cell r="D174">
            <v>98734</v>
          </cell>
          <cell r="E174" t="str">
            <v>B</v>
          </cell>
          <cell r="F174">
            <v>-38094</v>
          </cell>
          <cell r="G174">
            <v>-38094</v>
          </cell>
          <cell r="H174">
            <v>-48094</v>
          </cell>
          <cell r="I174">
            <v>-48094</v>
          </cell>
          <cell r="J174">
            <v>-48094</v>
          </cell>
          <cell r="K174">
            <v>-48094</v>
          </cell>
          <cell r="L174">
            <v>-43094</v>
          </cell>
          <cell r="M174">
            <v>-43758</v>
          </cell>
          <cell r="N174">
            <v>-43758</v>
          </cell>
          <cell r="O174">
            <v>-43758</v>
          </cell>
          <cell r="P174">
            <v>-45258</v>
          </cell>
          <cell r="Q174">
            <v>-45258</v>
          </cell>
          <cell r="R174">
            <v>-45258</v>
          </cell>
          <cell r="S174">
            <v>-33758</v>
          </cell>
          <cell r="T174">
            <v>-42968</v>
          </cell>
          <cell r="U174">
            <v>-36968</v>
          </cell>
          <cell r="V174">
            <v>-26968</v>
          </cell>
          <cell r="W174">
            <v>0</v>
          </cell>
          <cell r="X174">
            <v>-26968</v>
          </cell>
          <cell r="Y174">
            <v>-26968</v>
          </cell>
          <cell r="Z174">
            <v>-36968</v>
          </cell>
          <cell r="AA174">
            <v>-36968</v>
          </cell>
          <cell r="AB174">
            <v>-36968</v>
          </cell>
          <cell r="AC174">
            <v>-34968</v>
          </cell>
          <cell r="AD174">
            <v>-53534</v>
          </cell>
          <cell r="AE174">
            <v>-53534</v>
          </cell>
          <cell r="AF174">
            <v>-53534</v>
          </cell>
          <cell r="AG174">
            <v>-51534</v>
          </cell>
          <cell r="AH174">
            <v>-46534</v>
          </cell>
          <cell r="AI174">
            <v>-46534</v>
          </cell>
          <cell r="AJ174">
            <v>-45337</v>
          </cell>
          <cell r="AK174">
            <v>-35337</v>
          </cell>
          <cell r="AL174">
            <v>-35337</v>
          </cell>
          <cell r="AM174">
            <v>-35337</v>
          </cell>
          <cell r="AN174">
            <v>-35337</v>
          </cell>
          <cell r="AO174">
            <v>-69857</v>
          </cell>
          <cell r="AP174">
            <v>-40337</v>
          </cell>
          <cell r="AQ174">
            <v>-40337</v>
          </cell>
          <cell r="AR174">
            <v>-40608</v>
          </cell>
          <cell r="AS174">
            <v>-40608</v>
          </cell>
          <cell r="AT174">
            <v>-40608</v>
          </cell>
          <cell r="AU174">
            <v>-40608</v>
          </cell>
          <cell r="AV174">
            <v>-35608</v>
          </cell>
          <cell r="AW174">
            <v>-35608</v>
          </cell>
          <cell r="AX174">
            <v>-35608</v>
          </cell>
          <cell r="AY174">
            <v>-64562</v>
          </cell>
          <cell r="AZ174">
            <v>-64562</v>
          </cell>
          <cell r="BA174">
            <v>-64562</v>
          </cell>
          <cell r="BB174">
            <v>-51802</v>
          </cell>
          <cell r="BC174">
            <v>-51802</v>
          </cell>
          <cell r="BD174">
            <v>-67362</v>
          </cell>
          <cell r="BE174">
            <v>-72362</v>
          </cell>
          <cell r="BF174">
            <v>-72362</v>
          </cell>
          <cell r="BG174">
            <v>-72362</v>
          </cell>
          <cell r="BH174">
            <v>-72362</v>
          </cell>
          <cell r="BI174">
            <v>-72362</v>
          </cell>
          <cell r="BJ174">
            <v>-72657</v>
          </cell>
          <cell r="BK174">
            <v>-72657</v>
          </cell>
          <cell r="BL174">
            <v>-72657</v>
          </cell>
          <cell r="BM174">
            <v>-59157</v>
          </cell>
          <cell r="BN174">
            <v>-59157</v>
          </cell>
          <cell r="BO174">
            <v>-59157</v>
          </cell>
          <cell r="BP174">
            <v>-59157</v>
          </cell>
          <cell r="BQ174">
            <v>-72657</v>
          </cell>
          <cell r="BR174">
            <v>-72657</v>
          </cell>
          <cell r="BS174">
            <v>-72657</v>
          </cell>
          <cell r="BT174">
            <v>-72657</v>
          </cell>
          <cell r="BU174">
            <v>-72657</v>
          </cell>
          <cell r="BV174">
            <v>-72657</v>
          </cell>
          <cell r="BW174">
            <v>-72657</v>
          </cell>
          <cell r="BX174">
            <v>-72657</v>
          </cell>
          <cell r="BY174">
            <v>-72657</v>
          </cell>
          <cell r="BZ174">
            <v>-72657</v>
          </cell>
          <cell r="CA174">
            <v>-72657</v>
          </cell>
          <cell r="CB174">
            <v>-72657</v>
          </cell>
          <cell r="CC174">
            <v>-63057</v>
          </cell>
          <cell r="CD174">
            <v>-63057</v>
          </cell>
          <cell r="CE174">
            <v>-63057</v>
          </cell>
          <cell r="CF174">
            <v>-68057</v>
          </cell>
          <cell r="CG174">
            <v>-70057</v>
          </cell>
          <cell r="CH174">
            <v>-67663</v>
          </cell>
          <cell r="CI174">
            <v>-67663</v>
          </cell>
          <cell r="CJ174">
            <v>-67663</v>
          </cell>
          <cell r="CK174">
            <v>-67663</v>
          </cell>
          <cell r="CL174">
            <v>-67263</v>
          </cell>
          <cell r="CM174">
            <v>-62263</v>
          </cell>
          <cell r="CN174">
            <v>-62263</v>
          </cell>
          <cell r="CO174">
            <v>-62263</v>
          </cell>
          <cell r="CP174">
            <v>-62263</v>
          </cell>
          <cell r="CQ174">
            <v>-62263</v>
          </cell>
          <cell r="CR174">
            <v>-62263</v>
          </cell>
          <cell r="CS174">
            <v>-62263</v>
          </cell>
          <cell r="CT174">
            <v>-62263</v>
          </cell>
          <cell r="CU174">
            <v>-52263</v>
          </cell>
          <cell r="CV174">
            <v>-62263</v>
          </cell>
          <cell r="CW174">
            <v>-62263</v>
          </cell>
          <cell r="CX174">
            <v>-62263</v>
          </cell>
          <cell r="CY174">
            <v>-62263</v>
          </cell>
          <cell r="CZ174">
            <v>-71263</v>
          </cell>
          <cell r="DA174">
            <v>-71263</v>
          </cell>
          <cell r="DB174">
            <v>-71263</v>
          </cell>
          <cell r="DC174">
            <v>-71263</v>
          </cell>
          <cell r="DD174">
            <v>-71263</v>
          </cell>
          <cell r="DE174">
            <v>-71263</v>
          </cell>
          <cell r="DF174">
            <v>-71263</v>
          </cell>
          <cell r="DG174">
            <v>-69000</v>
          </cell>
          <cell r="DH174">
            <v>0</v>
          </cell>
          <cell r="DI174">
            <v>0</v>
          </cell>
          <cell r="DJ174">
            <v>0</v>
          </cell>
          <cell r="DK174">
            <v>0</v>
          </cell>
          <cell r="DL174">
            <v>0</v>
          </cell>
          <cell r="DM174">
            <v>0</v>
          </cell>
          <cell r="DN174">
            <v>10000</v>
          </cell>
          <cell r="DO174">
            <v>0</v>
          </cell>
          <cell r="DP174">
            <v>0</v>
          </cell>
          <cell r="DQ174">
            <v>0</v>
          </cell>
          <cell r="DR174">
            <v>0</v>
          </cell>
          <cell r="DS174">
            <v>0</v>
          </cell>
          <cell r="DT174">
            <v>0</v>
          </cell>
          <cell r="DU174">
            <v>0</v>
          </cell>
          <cell r="DV174">
            <v>0</v>
          </cell>
          <cell r="DW174">
            <v>0</v>
          </cell>
          <cell r="DX174">
            <v>0</v>
          </cell>
          <cell r="DY174">
            <v>0</v>
          </cell>
          <cell r="DZ174">
            <v>0</v>
          </cell>
          <cell r="EA174">
            <v>0</v>
          </cell>
          <cell r="EB174">
            <v>4089</v>
          </cell>
          <cell r="EC174">
            <v>0</v>
          </cell>
          <cell r="ED174">
            <v>0</v>
          </cell>
          <cell r="EE174">
            <v>0</v>
          </cell>
          <cell r="EF174">
            <v>0</v>
          </cell>
          <cell r="EG174">
            <v>0</v>
          </cell>
          <cell r="EH174">
            <v>0</v>
          </cell>
          <cell r="EI174">
            <v>0</v>
          </cell>
          <cell r="EJ174">
            <v>0</v>
          </cell>
          <cell r="EK174">
            <v>0</v>
          </cell>
          <cell r="EL174">
            <v>0</v>
          </cell>
          <cell r="EM174">
            <v>0</v>
          </cell>
          <cell r="EN174">
            <v>0</v>
          </cell>
          <cell r="EO174">
            <v>0</v>
          </cell>
          <cell r="EP174">
            <v>0</v>
          </cell>
          <cell r="EQ174">
            <v>0</v>
          </cell>
          <cell r="ER174">
            <v>0</v>
          </cell>
          <cell r="ES174">
            <v>0</v>
          </cell>
          <cell r="ET174">
            <v>0</v>
          </cell>
          <cell r="EU174">
            <v>0</v>
          </cell>
          <cell r="EV174">
            <v>0</v>
          </cell>
          <cell r="EW174">
            <v>0</v>
          </cell>
          <cell r="EX174">
            <v>0</v>
          </cell>
          <cell r="EY174">
            <v>0</v>
          </cell>
          <cell r="EZ174">
            <v>0</v>
          </cell>
          <cell r="FA174">
            <v>0</v>
          </cell>
          <cell r="FB174">
            <v>0</v>
          </cell>
          <cell r="FC174">
            <v>10000</v>
          </cell>
          <cell r="FD174">
            <v>0</v>
          </cell>
          <cell r="FE174">
            <v>0</v>
          </cell>
          <cell r="FF174">
            <v>0</v>
          </cell>
          <cell r="FG174">
            <v>-9840</v>
          </cell>
          <cell r="FH174">
            <v>0</v>
          </cell>
          <cell r="FI174">
            <v>0</v>
          </cell>
          <cell r="FJ174">
            <v>0</v>
          </cell>
          <cell r="FK174">
            <v>-9840</v>
          </cell>
          <cell r="FL174">
            <v>0</v>
          </cell>
          <cell r="FM174">
            <v>16543</v>
          </cell>
          <cell r="FN174">
            <v>26543</v>
          </cell>
          <cell r="FO174">
            <v>0</v>
          </cell>
          <cell r="FP174">
            <v>0</v>
          </cell>
          <cell r="FQ174">
            <v>-19680</v>
          </cell>
          <cell r="FR174">
            <v>0</v>
          </cell>
          <cell r="FS174">
            <v>0</v>
          </cell>
          <cell r="FT174">
            <v>8910</v>
          </cell>
          <cell r="FU174">
            <v>1426</v>
          </cell>
          <cell r="FV174">
            <v>1322</v>
          </cell>
          <cell r="FW174">
            <v>10348</v>
          </cell>
          <cell r="FX174">
            <v>10348</v>
          </cell>
          <cell r="FY174">
            <v>0</v>
          </cell>
          <cell r="FZ174">
            <v>0</v>
          </cell>
          <cell r="GA174">
            <v>0</v>
          </cell>
          <cell r="GB174">
            <v>3000</v>
          </cell>
          <cell r="GC174">
            <v>3000</v>
          </cell>
          <cell r="GD174">
            <v>3000</v>
          </cell>
          <cell r="GE174">
            <v>0</v>
          </cell>
          <cell r="GF174">
            <v>0</v>
          </cell>
          <cell r="GG174">
            <v>0</v>
          </cell>
          <cell r="GH174">
            <v>35000</v>
          </cell>
          <cell r="GI174">
            <v>0</v>
          </cell>
          <cell r="GJ174">
            <v>0</v>
          </cell>
          <cell r="GK174">
            <v>0</v>
          </cell>
          <cell r="GL174">
            <v>15000</v>
          </cell>
          <cell r="GM174">
            <v>0</v>
          </cell>
          <cell r="GN174">
            <v>0</v>
          </cell>
          <cell r="GO174">
            <v>13000</v>
          </cell>
          <cell r="GP174">
            <v>0</v>
          </cell>
          <cell r="GQ174">
            <v>0</v>
          </cell>
          <cell r="GR174">
            <v>0</v>
          </cell>
          <cell r="GS174">
            <v>0</v>
          </cell>
          <cell r="GW174">
            <v>10653</v>
          </cell>
          <cell r="GX174" t="e">
            <v>#DIV/0!</v>
          </cell>
          <cell r="GY174" t="e">
            <v>#DIV/0!</v>
          </cell>
          <cell r="GZ174" t="e">
            <v>#DIV/0!</v>
          </cell>
        </row>
        <row r="175">
          <cell r="A175">
            <v>10655</v>
          </cell>
          <cell r="B175">
            <v>5</v>
          </cell>
          <cell r="C175" t="str">
            <v>BUDDY @ WASHITA</v>
          </cell>
          <cell r="D175">
            <v>32137</v>
          </cell>
          <cell r="E175" t="str">
            <v>R</v>
          </cell>
          <cell r="F175">
            <v>10675</v>
          </cell>
          <cell r="G175">
            <v>10675</v>
          </cell>
          <cell r="H175">
            <v>10405</v>
          </cell>
          <cell r="I175">
            <v>7747</v>
          </cell>
          <cell r="J175">
            <v>7747</v>
          </cell>
          <cell r="K175">
            <v>7747</v>
          </cell>
          <cell r="L175">
            <v>10989</v>
          </cell>
          <cell r="M175">
            <v>10989</v>
          </cell>
          <cell r="N175">
            <v>10989</v>
          </cell>
          <cell r="O175">
            <v>14989</v>
          </cell>
          <cell r="P175">
            <v>10989</v>
          </cell>
          <cell r="Q175">
            <v>10989</v>
          </cell>
          <cell r="R175">
            <v>10989</v>
          </cell>
          <cell r="S175">
            <v>10989</v>
          </cell>
          <cell r="T175">
            <v>10217</v>
          </cell>
          <cell r="U175">
            <v>10217</v>
          </cell>
          <cell r="V175">
            <v>10217</v>
          </cell>
          <cell r="W175">
            <v>10217</v>
          </cell>
          <cell r="X175">
            <v>10217</v>
          </cell>
          <cell r="Y175">
            <v>10217</v>
          </cell>
          <cell r="Z175">
            <v>10217</v>
          </cell>
          <cell r="AA175">
            <v>10217</v>
          </cell>
          <cell r="AB175">
            <v>13224</v>
          </cell>
          <cell r="AC175">
            <v>13891</v>
          </cell>
          <cell r="AD175">
            <v>13224</v>
          </cell>
          <cell r="AE175">
            <v>13224</v>
          </cell>
          <cell r="AF175">
            <v>13224</v>
          </cell>
          <cell r="AG175">
            <v>13224</v>
          </cell>
          <cell r="AH175">
            <v>13224</v>
          </cell>
          <cell r="AI175">
            <v>13224</v>
          </cell>
          <cell r="AJ175">
            <v>9609</v>
          </cell>
          <cell r="AK175">
            <v>11109</v>
          </cell>
          <cell r="AL175">
            <v>11109</v>
          </cell>
          <cell r="AM175">
            <v>11109</v>
          </cell>
          <cell r="AN175">
            <v>11109</v>
          </cell>
          <cell r="AO175">
            <v>10753</v>
          </cell>
          <cell r="AP175">
            <v>8253</v>
          </cell>
          <cell r="AQ175">
            <v>16467</v>
          </cell>
          <cell r="AR175">
            <v>13634</v>
          </cell>
          <cell r="AS175">
            <v>13634</v>
          </cell>
          <cell r="AT175">
            <v>13634</v>
          </cell>
          <cell r="AU175">
            <v>8938</v>
          </cell>
          <cell r="AV175">
            <v>11467</v>
          </cell>
          <cell r="AW175">
            <v>11467</v>
          </cell>
          <cell r="AX175">
            <v>11468</v>
          </cell>
          <cell r="AY175">
            <v>16710</v>
          </cell>
          <cell r="AZ175">
            <v>16710</v>
          </cell>
          <cell r="BA175">
            <v>16710</v>
          </cell>
          <cell r="BB175">
            <v>15943</v>
          </cell>
          <cell r="BC175">
            <v>13443</v>
          </cell>
          <cell r="BD175">
            <v>15943</v>
          </cell>
          <cell r="BE175">
            <v>9958</v>
          </cell>
          <cell r="BF175">
            <v>9958</v>
          </cell>
          <cell r="BG175">
            <v>9958</v>
          </cell>
          <cell r="BH175">
            <v>9958</v>
          </cell>
          <cell r="BI175">
            <v>9958</v>
          </cell>
          <cell r="BJ175">
            <v>9958</v>
          </cell>
          <cell r="BK175">
            <v>9958</v>
          </cell>
          <cell r="BL175">
            <v>9958</v>
          </cell>
          <cell r="BM175">
            <v>9958</v>
          </cell>
          <cell r="BN175">
            <v>9958</v>
          </cell>
          <cell r="BO175">
            <v>9958</v>
          </cell>
          <cell r="BP175">
            <v>9958</v>
          </cell>
          <cell r="BQ175">
            <v>15000</v>
          </cell>
          <cell r="BR175">
            <v>14000</v>
          </cell>
          <cell r="BS175">
            <v>18000</v>
          </cell>
          <cell r="BT175">
            <v>18000</v>
          </cell>
          <cell r="BU175">
            <v>18000</v>
          </cell>
          <cell r="BV175">
            <v>18000</v>
          </cell>
          <cell r="BW175">
            <v>13000</v>
          </cell>
          <cell r="BX175">
            <v>10500</v>
          </cell>
          <cell r="BY175">
            <v>11500</v>
          </cell>
          <cell r="BZ175">
            <v>12000</v>
          </cell>
          <cell r="CA175">
            <v>12000</v>
          </cell>
          <cell r="CB175">
            <v>12000</v>
          </cell>
          <cell r="CC175">
            <v>15755</v>
          </cell>
          <cell r="CD175">
            <v>15755</v>
          </cell>
          <cell r="CE175">
            <v>15755</v>
          </cell>
          <cell r="CF175">
            <v>21085</v>
          </cell>
          <cell r="CG175">
            <v>18255</v>
          </cell>
          <cell r="CH175">
            <v>18255</v>
          </cell>
          <cell r="CI175">
            <v>18255</v>
          </cell>
          <cell r="CJ175">
            <v>18255</v>
          </cell>
          <cell r="CK175">
            <v>11090</v>
          </cell>
          <cell r="CL175">
            <v>11090</v>
          </cell>
          <cell r="CM175">
            <v>16747</v>
          </cell>
          <cell r="CN175">
            <v>10861</v>
          </cell>
          <cell r="CO175">
            <v>12468</v>
          </cell>
          <cell r="CP175">
            <v>12468</v>
          </cell>
          <cell r="CQ175">
            <v>12468</v>
          </cell>
          <cell r="CR175">
            <v>12083</v>
          </cell>
          <cell r="CS175">
            <v>19610</v>
          </cell>
          <cell r="CT175">
            <v>14610</v>
          </cell>
          <cell r="CU175">
            <v>17027</v>
          </cell>
          <cell r="CV175">
            <v>17027</v>
          </cell>
          <cell r="CW175">
            <v>17027</v>
          </cell>
          <cell r="CX175">
            <v>17027</v>
          </cell>
          <cell r="CY175">
            <v>15628</v>
          </cell>
          <cell r="CZ175">
            <v>16000</v>
          </cell>
          <cell r="DA175">
            <v>16000</v>
          </cell>
          <cell r="DB175">
            <v>15400</v>
          </cell>
          <cell r="DC175">
            <v>15400</v>
          </cell>
          <cell r="DD175">
            <v>15400</v>
          </cell>
          <cell r="DE175">
            <v>15400</v>
          </cell>
          <cell r="DF175">
            <v>15400</v>
          </cell>
          <cell r="DG175">
            <v>14110</v>
          </cell>
          <cell r="DH175">
            <v>17215</v>
          </cell>
          <cell r="DI175">
            <v>17215</v>
          </cell>
          <cell r="DJ175">
            <v>12215</v>
          </cell>
          <cell r="DK175">
            <v>12215</v>
          </cell>
          <cell r="DL175">
            <v>12215</v>
          </cell>
          <cell r="DM175">
            <v>10140</v>
          </cell>
          <cell r="DN175">
            <v>10140</v>
          </cell>
          <cell r="DO175">
            <v>15140</v>
          </cell>
          <cell r="DP175">
            <v>15140</v>
          </cell>
          <cell r="DQ175">
            <v>15140</v>
          </cell>
          <cell r="DR175">
            <v>15140</v>
          </cell>
          <cell r="DS175">
            <v>15140</v>
          </cell>
          <cell r="DT175">
            <v>15140</v>
          </cell>
          <cell r="DU175">
            <v>11823</v>
          </cell>
          <cell r="DV175">
            <v>11823</v>
          </cell>
          <cell r="DW175">
            <v>11823</v>
          </cell>
          <cell r="DX175">
            <v>15290</v>
          </cell>
          <cell r="DY175">
            <v>15290</v>
          </cell>
          <cell r="DZ175">
            <v>15290</v>
          </cell>
          <cell r="EA175">
            <v>16020</v>
          </cell>
          <cell r="EB175">
            <v>14320</v>
          </cell>
          <cell r="EC175">
            <v>13095</v>
          </cell>
          <cell r="ED175">
            <v>6980</v>
          </cell>
          <cell r="EE175">
            <v>6980</v>
          </cell>
          <cell r="EF175">
            <v>6980</v>
          </cell>
          <cell r="EG175">
            <v>6980</v>
          </cell>
          <cell r="EH175">
            <v>4480</v>
          </cell>
          <cell r="EI175">
            <v>8205</v>
          </cell>
          <cell r="EJ175">
            <v>13165</v>
          </cell>
          <cell r="EK175">
            <v>13165</v>
          </cell>
          <cell r="EL175">
            <v>10165</v>
          </cell>
          <cell r="EM175">
            <v>10165</v>
          </cell>
          <cell r="EN175">
            <v>10165</v>
          </cell>
          <cell r="EO175">
            <v>7685</v>
          </cell>
          <cell r="EP175">
            <v>7685</v>
          </cell>
          <cell r="EQ175">
            <v>7685</v>
          </cell>
          <cell r="ER175">
            <v>7685</v>
          </cell>
          <cell r="ES175">
            <v>4985</v>
          </cell>
          <cell r="ET175">
            <v>4985</v>
          </cell>
          <cell r="EU175">
            <v>4985</v>
          </cell>
          <cell r="EV175">
            <v>4985</v>
          </cell>
          <cell r="EW175">
            <v>4985</v>
          </cell>
          <cell r="EX175">
            <v>10158</v>
          </cell>
          <cell r="EY175">
            <v>5232</v>
          </cell>
          <cell r="EZ175">
            <v>5232</v>
          </cell>
          <cell r="FA175">
            <v>5232</v>
          </cell>
          <cell r="FB175">
            <v>5232</v>
          </cell>
          <cell r="FC175">
            <v>5232</v>
          </cell>
          <cell r="FD175">
            <v>4362</v>
          </cell>
          <cell r="FE175">
            <v>6067</v>
          </cell>
          <cell r="FF175">
            <v>5752</v>
          </cell>
          <cell r="FG175">
            <v>5752</v>
          </cell>
          <cell r="FH175">
            <v>5752</v>
          </cell>
          <cell r="FI175">
            <v>5752</v>
          </cell>
          <cell r="FJ175">
            <v>5752</v>
          </cell>
          <cell r="FK175">
            <v>5752</v>
          </cell>
          <cell r="FL175">
            <v>5752</v>
          </cell>
          <cell r="FM175">
            <v>5752</v>
          </cell>
          <cell r="FN175">
            <v>5752</v>
          </cell>
          <cell r="FO175">
            <v>6795</v>
          </cell>
          <cell r="FP175">
            <v>6795</v>
          </cell>
          <cell r="FQ175">
            <v>6795</v>
          </cell>
          <cell r="FR175">
            <v>4795</v>
          </cell>
          <cell r="FS175">
            <v>6323</v>
          </cell>
          <cell r="FT175">
            <v>6323</v>
          </cell>
          <cell r="FU175">
            <v>6323</v>
          </cell>
          <cell r="FV175">
            <v>6323</v>
          </cell>
          <cell r="FW175">
            <v>6323</v>
          </cell>
          <cell r="FX175">
            <v>6323</v>
          </cell>
          <cell r="FY175">
            <v>6793</v>
          </cell>
          <cell r="FZ175">
            <v>7223</v>
          </cell>
          <cell r="GA175">
            <v>5923</v>
          </cell>
          <cell r="GB175">
            <v>7423</v>
          </cell>
          <cell r="GC175">
            <v>7423</v>
          </cell>
          <cell r="GD175">
            <v>7423</v>
          </cell>
          <cell r="GE175">
            <v>5953</v>
          </cell>
          <cell r="GF175">
            <v>5000</v>
          </cell>
          <cell r="GG175">
            <v>7299</v>
          </cell>
          <cell r="GH175">
            <v>4955</v>
          </cell>
          <cell r="GI175">
            <v>7188</v>
          </cell>
          <cell r="GJ175">
            <v>7188</v>
          </cell>
          <cell r="GK175">
            <v>7188</v>
          </cell>
          <cell r="GL175">
            <v>6837</v>
          </cell>
          <cell r="GM175">
            <v>6837</v>
          </cell>
          <cell r="GN175">
            <v>6837</v>
          </cell>
          <cell r="GO175">
            <v>7137</v>
          </cell>
          <cell r="GP175">
            <v>7520</v>
          </cell>
          <cell r="GQ175">
            <v>7520</v>
          </cell>
          <cell r="GR175">
            <v>7520</v>
          </cell>
          <cell r="GS175">
            <v>6337</v>
          </cell>
          <cell r="GW175">
            <v>10655</v>
          </cell>
          <cell r="GX175" t="e">
            <v>#DIV/0!</v>
          </cell>
          <cell r="GY175" t="e">
            <v>#DIV/0!</v>
          </cell>
          <cell r="GZ175" t="e">
            <v>#DIV/0!</v>
          </cell>
        </row>
        <row r="176">
          <cell r="A176">
            <v>10657</v>
          </cell>
          <cell r="B176">
            <v>7</v>
          </cell>
          <cell r="C176" t="str">
            <v>ARCO @ EDDY</v>
          </cell>
          <cell r="D176">
            <v>36076</v>
          </cell>
          <cell r="E176" t="str">
            <v>R</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cell r="BF176">
            <v>0</v>
          </cell>
          <cell r="BG176">
            <v>0</v>
          </cell>
          <cell r="BH176">
            <v>0</v>
          </cell>
          <cell r="BI176">
            <v>0</v>
          </cell>
          <cell r="BJ176">
            <v>0</v>
          </cell>
          <cell r="BK176">
            <v>0</v>
          </cell>
          <cell r="BL176">
            <v>0</v>
          </cell>
          <cell r="BM176">
            <v>0</v>
          </cell>
          <cell r="BN176">
            <v>0</v>
          </cell>
          <cell r="BO176">
            <v>0</v>
          </cell>
          <cell r="BP176">
            <v>0</v>
          </cell>
          <cell r="BQ176">
            <v>0</v>
          </cell>
          <cell r="BR176">
            <v>0</v>
          </cell>
          <cell r="BS176">
            <v>0</v>
          </cell>
          <cell r="BT176">
            <v>0</v>
          </cell>
          <cell r="BU176">
            <v>0</v>
          </cell>
          <cell r="BV176">
            <v>0</v>
          </cell>
          <cell r="BW176">
            <v>0</v>
          </cell>
          <cell r="BX176">
            <v>0</v>
          </cell>
          <cell r="BY176">
            <v>0</v>
          </cell>
          <cell r="BZ176">
            <v>0</v>
          </cell>
          <cell r="CA176">
            <v>0</v>
          </cell>
          <cell r="CB176">
            <v>0</v>
          </cell>
          <cell r="CC176">
            <v>0</v>
          </cell>
          <cell r="CD176">
            <v>0</v>
          </cell>
          <cell r="CE176">
            <v>0</v>
          </cell>
          <cell r="CF176">
            <v>0</v>
          </cell>
          <cell r="CG176">
            <v>0</v>
          </cell>
          <cell r="CH176">
            <v>0</v>
          </cell>
          <cell r="CI176">
            <v>0</v>
          </cell>
          <cell r="CJ176">
            <v>0</v>
          </cell>
          <cell r="CK176">
            <v>0</v>
          </cell>
          <cell r="CL176">
            <v>0</v>
          </cell>
          <cell r="CM176">
            <v>0</v>
          </cell>
          <cell r="CN176">
            <v>0</v>
          </cell>
          <cell r="CO176">
            <v>0</v>
          </cell>
          <cell r="CP176">
            <v>0</v>
          </cell>
          <cell r="CQ176">
            <v>0</v>
          </cell>
          <cell r="CR176">
            <v>0</v>
          </cell>
          <cell r="CS176">
            <v>0</v>
          </cell>
          <cell r="CT176">
            <v>0</v>
          </cell>
          <cell r="CU176">
            <v>0</v>
          </cell>
          <cell r="CV176">
            <v>0</v>
          </cell>
          <cell r="CW176">
            <v>0</v>
          </cell>
          <cell r="CX176">
            <v>0</v>
          </cell>
          <cell r="CY176">
            <v>0</v>
          </cell>
          <cell r="CZ176">
            <v>0</v>
          </cell>
          <cell r="DA176">
            <v>0</v>
          </cell>
          <cell r="DB176">
            <v>0</v>
          </cell>
          <cell r="DC176">
            <v>0</v>
          </cell>
          <cell r="DD176">
            <v>0</v>
          </cell>
          <cell r="DE176">
            <v>0</v>
          </cell>
          <cell r="DF176">
            <v>0</v>
          </cell>
          <cell r="DG176">
            <v>0</v>
          </cell>
          <cell r="DH176">
            <v>0</v>
          </cell>
          <cell r="DI176">
            <v>0</v>
          </cell>
          <cell r="DJ176">
            <v>0</v>
          </cell>
          <cell r="DK176">
            <v>0</v>
          </cell>
          <cell r="DL176">
            <v>0</v>
          </cell>
          <cell r="DM176">
            <v>0</v>
          </cell>
          <cell r="DN176">
            <v>0</v>
          </cell>
          <cell r="DO176">
            <v>0</v>
          </cell>
          <cell r="DP176">
            <v>0</v>
          </cell>
          <cell r="DQ176">
            <v>0</v>
          </cell>
          <cell r="DR176">
            <v>0</v>
          </cell>
          <cell r="DS176">
            <v>0</v>
          </cell>
          <cell r="DT176">
            <v>0</v>
          </cell>
          <cell r="DU176">
            <v>0</v>
          </cell>
          <cell r="DV176">
            <v>0</v>
          </cell>
          <cell r="DW176">
            <v>0</v>
          </cell>
          <cell r="DX176">
            <v>0</v>
          </cell>
          <cell r="DY176">
            <v>0</v>
          </cell>
          <cell r="DZ176">
            <v>0</v>
          </cell>
          <cell r="EA176">
            <v>0</v>
          </cell>
          <cell r="EB176">
            <v>0</v>
          </cell>
          <cell r="EC176">
            <v>0</v>
          </cell>
          <cell r="ED176">
            <v>0</v>
          </cell>
          <cell r="EE176">
            <v>0</v>
          </cell>
          <cell r="EF176">
            <v>0</v>
          </cell>
          <cell r="EG176">
            <v>0</v>
          </cell>
          <cell r="EH176">
            <v>0</v>
          </cell>
          <cell r="EI176">
            <v>0</v>
          </cell>
          <cell r="EJ176">
            <v>0</v>
          </cell>
          <cell r="EK176">
            <v>0</v>
          </cell>
          <cell r="EL176">
            <v>0</v>
          </cell>
          <cell r="EM176">
            <v>0</v>
          </cell>
          <cell r="EN176">
            <v>0</v>
          </cell>
          <cell r="EO176">
            <v>0</v>
          </cell>
          <cell r="EP176">
            <v>0</v>
          </cell>
          <cell r="EQ176">
            <v>0</v>
          </cell>
          <cell r="ER176">
            <v>0</v>
          </cell>
          <cell r="ES176">
            <v>0</v>
          </cell>
          <cell r="ET176">
            <v>0</v>
          </cell>
          <cell r="EU176">
            <v>0</v>
          </cell>
          <cell r="EV176">
            <v>0</v>
          </cell>
          <cell r="EW176">
            <v>0</v>
          </cell>
          <cell r="EX176">
            <v>0</v>
          </cell>
          <cell r="EY176">
            <v>0</v>
          </cell>
          <cell r="EZ176">
            <v>0</v>
          </cell>
          <cell r="FA176">
            <v>0</v>
          </cell>
          <cell r="FB176">
            <v>0</v>
          </cell>
          <cell r="FC176">
            <v>0</v>
          </cell>
          <cell r="FD176">
            <v>0</v>
          </cell>
          <cell r="FE176">
            <v>0</v>
          </cell>
          <cell r="FF176">
            <v>0</v>
          </cell>
          <cell r="FG176">
            <v>0</v>
          </cell>
          <cell r="FH176">
            <v>0</v>
          </cell>
          <cell r="FI176">
            <v>0</v>
          </cell>
          <cell r="FJ176">
            <v>0</v>
          </cell>
          <cell r="FK176">
            <v>0</v>
          </cell>
          <cell r="FL176">
            <v>0</v>
          </cell>
          <cell r="FM176">
            <v>0</v>
          </cell>
          <cell r="FN176">
            <v>0</v>
          </cell>
          <cell r="FO176">
            <v>0</v>
          </cell>
          <cell r="FP176">
            <v>0</v>
          </cell>
          <cell r="FQ176">
            <v>0</v>
          </cell>
          <cell r="FR176">
            <v>0</v>
          </cell>
          <cell r="FS176">
            <v>0</v>
          </cell>
          <cell r="FT176">
            <v>0</v>
          </cell>
          <cell r="FU176">
            <v>0</v>
          </cell>
          <cell r="FV176">
            <v>0</v>
          </cell>
          <cell r="FW176">
            <v>0</v>
          </cell>
          <cell r="FX176">
            <v>0</v>
          </cell>
          <cell r="FY176">
            <v>0</v>
          </cell>
          <cell r="FZ176">
            <v>0</v>
          </cell>
          <cell r="GA176">
            <v>0</v>
          </cell>
          <cell r="GB176">
            <v>0</v>
          </cell>
          <cell r="GC176">
            <v>0</v>
          </cell>
          <cell r="GD176">
            <v>0</v>
          </cell>
          <cell r="GE176">
            <v>0</v>
          </cell>
          <cell r="GF176">
            <v>0</v>
          </cell>
          <cell r="GG176">
            <v>0</v>
          </cell>
          <cell r="GH176">
            <v>0</v>
          </cell>
          <cell r="GI176">
            <v>0</v>
          </cell>
          <cell r="GJ176">
            <v>0</v>
          </cell>
          <cell r="GK176">
            <v>0</v>
          </cell>
          <cell r="GL176">
            <v>0</v>
          </cell>
          <cell r="GM176">
            <v>0</v>
          </cell>
          <cell r="GN176">
            <v>0</v>
          </cell>
          <cell r="GO176">
            <v>0</v>
          </cell>
          <cell r="GP176">
            <v>0</v>
          </cell>
          <cell r="GQ176">
            <v>0</v>
          </cell>
          <cell r="GR176">
            <v>0</v>
          </cell>
          <cell r="GS176">
            <v>0</v>
          </cell>
          <cell r="GW176">
            <v>10657</v>
          </cell>
          <cell r="GX176" t="e">
            <v>#DIV/0!</v>
          </cell>
          <cell r="GY176" t="e">
            <v>#DIV/0!</v>
          </cell>
          <cell r="GZ176" t="e">
            <v>#DIV/0!</v>
          </cell>
        </row>
        <row r="177">
          <cell r="A177">
            <v>10687</v>
          </cell>
          <cell r="B177">
            <v>5</v>
          </cell>
          <cell r="C177" t="str">
            <v>TWISTER @ WASHITA</v>
          </cell>
          <cell r="D177">
            <v>14153</v>
          </cell>
          <cell r="E177" t="str">
            <v>R</v>
          </cell>
          <cell r="F177">
            <v>3292</v>
          </cell>
          <cell r="G177">
            <v>3292</v>
          </cell>
          <cell r="H177">
            <v>3292</v>
          </cell>
          <cell r="I177">
            <v>3292</v>
          </cell>
          <cell r="J177">
            <v>3292</v>
          </cell>
          <cell r="K177">
            <v>3292</v>
          </cell>
          <cell r="L177">
            <v>3292</v>
          </cell>
          <cell r="M177">
            <v>3292</v>
          </cell>
          <cell r="N177">
            <v>3292</v>
          </cell>
          <cell r="O177">
            <v>3292</v>
          </cell>
          <cell r="P177">
            <v>3292</v>
          </cell>
          <cell r="Q177">
            <v>3292</v>
          </cell>
          <cell r="R177">
            <v>3292</v>
          </cell>
          <cell r="S177">
            <v>3292</v>
          </cell>
          <cell r="T177">
            <v>3345</v>
          </cell>
          <cell r="U177">
            <v>3345</v>
          </cell>
          <cell r="V177">
            <v>3345</v>
          </cell>
          <cell r="W177">
            <v>3345</v>
          </cell>
          <cell r="X177">
            <v>3345</v>
          </cell>
          <cell r="Y177">
            <v>3345</v>
          </cell>
          <cell r="Z177">
            <v>3345</v>
          </cell>
          <cell r="AA177">
            <v>3345</v>
          </cell>
          <cell r="AB177">
            <v>3345</v>
          </cell>
          <cell r="AC177">
            <v>3344</v>
          </cell>
          <cell r="AD177">
            <v>3344</v>
          </cell>
          <cell r="AE177">
            <v>3344</v>
          </cell>
          <cell r="AF177">
            <v>3344</v>
          </cell>
          <cell r="AG177">
            <v>3344</v>
          </cell>
          <cell r="AH177">
            <v>3344</v>
          </cell>
          <cell r="AI177">
            <v>3344</v>
          </cell>
          <cell r="AJ177">
            <v>3344</v>
          </cell>
          <cell r="AK177">
            <v>3344</v>
          </cell>
          <cell r="AL177">
            <v>3344</v>
          </cell>
          <cell r="AM177">
            <v>3344</v>
          </cell>
          <cell r="AN177">
            <v>3344</v>
          </cell>
          <cell r="AO177">
            <v>3344</v>
          </cell>
          <cell r="AP177">
            <v>3344</v>
          </cell>
          <cell r="AQ177">
            <v>3344</v>
          </cell>
          <cell r="AR177">
            <v>3344</v>
          </cell>
          <cell r="AS177">
            <v>3344</v>
          </cell>
          <cell r="AT177">
            <v>3344</v>
          </cell>
          <cell r="AU177">
            <v>3344</v>
          </cell>
          <cell r="AV177">
            <v>3344</v>
          </cell>
          <cell r="AW177">
            <v>3345</v>
          </cell>
          <cell r="AX177">
            <v>3343</v>
          </cell>
          <cell r="AY177">
            <v>3670</v>
          </cell>
          <cell r="AZ177">
            <v>3670</v>
          </cell>
          <cell r="BA177">
            <v>3670</v>
          </cell>
          <cell r="BB177">
            <v>3670</v>
          </cell>
          <cell r="BC177">
            <v>3670</v>
          </cell>
          <cell r="BD177">
            <v>3670</v>
          </cell>
          <cell r="BE177">
            <v>3670</v>
          </cell>
          <cell r="BF177">
            <v>3000</v>
          </cell>
          <cell r="BG177">
            <v>3000</v>
          </cell>
          <cell r="BH177">
            <v>3000</v>
          </cell>
          <cell r="BI177">
            <v>3000</v>
          </cell>
          <cell r="BJ177">
            <v>3000</v>
          </cell>
          <cell r="BK177">
            <v>3000</v>
          </cell>
          <cell r="BL177">
            <v>3000</v>
          </cell>
          <cell r="BM177">
            <v>3000</v>
          </cell>
          <cell r="BN177">
            <v>3000</v>
          </cell>
          <cell r="BO177">
            <v>3000</v>
          </cell>
          <cell r="BP177">
            <v>3000</v>
          </cell>
          <cell r="BQ177">
            <v>3604</v>
          </cell>
          <cell r="BR177">
            <v>3604</v>
          </cell>
          <cell r="BS177">
            <v>3604</v>
          </cell>
          <cell r="BT177">
            <v>3604</v>
          </cell>
          <cell r="BU177">
            <v>3604</v>
          </cell>
          <cell r="BV177">
            <v>3604</v>
          </cell>
          <cell r="BW177">
            <v>3604</v>
          </cell>
          <cell r="BX177">
            <v>3604</v>
          </cell>
          <cell r="BY177">
            <v>3604</v>
          </cell>
          <cell r="BZ177">
            <v>3604</v>
          </cell>
          <cell r="CA177">
            <v>3604</v>
          </cell>
          <cell r="CB177">
            <v>3604</v>
          </cell>
          <cell r="CC177">
            <v>3657</v>
          </cell>
          <cell r="CD177">
            <v>3657</v>
          </cell>
          <cell r="CE177">
            <v>3657</v>
          </cell>
          <cell r="CF177">
            <v>3657</v>
          </cell>
          <cell r="CG177">
            <v>3657</v>
          </cell>
          <cell r="CH177">
            <v>3657</v>
          </cell>
          <cell r="CI177">
            <v>3657</v>
          </cell>
          <cell r="CJ177">
            <v>3657</v>
          </cell>
          <cell r="CK177">
            <v>3657</v>
          </cell>
          <cell r="CL177">
            <v>3657</v>
          </cell>
          <cell r="CM177">
            <v>3657</v>
          </cell>
          <cell r="CN177">
            <v>3657</v>
          </cell>
          <cell r="CO177">
            <v>3657</v>
          </cell>
          <cell r="CP177">
            <v>3657</v>
          </cell>
          <cell r="CQ177">
            <v>3657</v>
          </cell>
          <cell r="CR177">
            <v>3657</v>
          </cell>
          <cell r="CS177">
            <v>3657</v>
          </cell>
          <cell r="CT177">
            <v>3657</v>
          </cell>
          <cell r="CU177">
            <v>3657</v>
          </cell>
          <cell r="CV177">
            <v>3657</v>
          </cell>
          <cell r="CW177">
            <v>3657</v>
          </cell>
          <cell r="CX177">
            <v>3657</v>
          </cell>
          <cell r="CY177">
            <v>3657</v>
          </cell>
          <cell r="CZ177">
            <v>3657</v>
          </cell>
          <cell r="DA177">
            <v>3657</v>
          </cell>
          <cell r="DB177">
            <v>3657</v>
          </cell>
          <cell r="DC177">
            <v>3657</v>
          </cell>
          <cell r="DD177">
            <v>3657</v>
          </cell>
          <cell r="DE177">
            <v>3657</v>
          </cell>
          <cell r="DF177">
            <v>3657</v>
          </cell>
          <cell r="DG177">
            <v>3657</v>
          </cell>
          <cell r="DH177">
            <v>3762</v>
          </cell>
          <cell r="DI177">
            <v>3762</v>
          </cell>
          <cell r="DJ177">
            <v>3762</v>
          </cell>
          <cell r="DK177">
            <v>3762</v>
          </cell>
          <cell r="DL177">
            <v>3762</v>
          </cell>
          <cell r="DM177">
            <v>3762</v>
          </cell>
          <cell r="DN177">
            <v>3762</v>
          </cell>
          <cell r="DO177">
            <v>3762</v>
          </cell>
          <cell r="DP177">
            <v>3762</v>
          </cell>
          <cell r="DQ177">
            <v>3762</v>
          </cell>
          <cell r="DR177">
            <v>3762</v>
          </cell>
          <cell r="DS177">
            <v>3762</v>
          </cell>
          <cell r="DT177">
            <v>3762</v>
          </cell>
          <cell r="DU177">
            <v>3762</v>
          </cell>
          <cell r="DV177">
            <v>3762</v>
          </cell>
          <cell r="DW177">
            <v>3762</v>
          </cell>
          <cell r="DX177">
            <v>3762</v>
          </cell>
          <cell r="DY177">
            <v>3762</v>
          </cell>
          <cell r="DZ177">
            <v>3762</v>
          </cell>
          <cell r="EA177">
            <v>3762</v>
          </cell>
          <cell r="EB177">
            <v>3762</v>
          </cell>
          <cell r="EC177">
            <v>3762</v>
          </cell>
          <cell r="ED177">
            <v>3762</v>
          </cell>
          <cell r="EE177">
            <v>3762</v>
          </cell>
          <cell r="EF177">
            <v>3762</v>
          </cell>
          <cell r="EG177">
            <v>3762</v>
          </cell>
          <cell r="EH177">
            <v>3762</v>
          </cell>
          <cell r="EI177">
            <v>3762</v>
          </cell>
          <cell r="EJ177">
            <v>3866</v>
          </cell>
          <cell r="EK177">
            <v>3866</v>
          </cell>
          <cell r="EL177">
            <v>3866</v>
          </cell>
          <cell r="EM177">
            <v>3866</v>
          </cell>
          <cell r="EN177">
            <v>3866</v>
          </cell>
          <cell r="EO177">
            <v>3866</v>
          </cell>
          <cell r="EP177">
            <v>3866</v>
          </cell>
          <cell r="EQ177">
            <v>3866</v>
          </cell>
          <cell r="ER177">
            <v>3866</v>
          </cell>
          <cell r="ES177">
            <v>3866</v>
          </cell>
          <cell r="ET177">
            <v>3866</v>
          </cell>
          <cell r="EU177">
            <v>3866</v>
          </cell>
          <cell r="EV177">
            <v>3866</v>
          </cell>
          <cell r="EW177">
            <v>3866</v>
          </cell>
          <cell r="EX177">
            <v>3866</v>
          </cell>
          <cell r="EY177">
            <v>3866</v>
          </cell>
          <cell r="EZ177">
            <v>3866</v>
          </cell>
          <cell r="FA177">
            <v>3866</v>
          </cell>
          <cell r="FB177">
            <v>3866</v>
          </cell>
          <cell r="FC177">
            <v>3866</v>
          </cell>
          <cell r="FD177">
            <v>3866</v>
          </cell>
          <cell r="FE177">
            <v>3866</v>
          </cell>
          <cell r="FF177">
            <v>3866</v>
          </cell>
          <cell r="FG177">
            <v>3866</v>
          </cell>
          <cell r="FH177">
            <v>3866</v>
          </cell>
          <cell r="FI177">
            <v>3866</v>
          </cell>
          <cell r="FJ177">
            <v>3866</v>
          </cell>
          <cell r="FK177">
            <v>3866</v>
          </cell>
          <cell r="FL177">
            <v>3866</v>
          </cell>
          <cell r="FM177">
            <v>3866</v>
          </cell>
          <cell r="FN177">
            <v>3866</v>
          </cell>
          <cell r="FO177">
            <v>2085</v>
          </cell>
          <cell r="FP177">
            <v>2085</v>
          </cell>
          <cell r="FQ177">
            <v>4171</v>
          </cell>
          <cell r="FR177">
            <v>4171</v>
          </cell>
          <cell r="FS177">
            <v>4171</v>
          </cell>
          <cell r="FT177">
            <v>4171</v>
          </cell>
          <cell r="FU177">
            <v>4171</v>
          </cell>
          <cell r="FV177">
            <v>4171</v>
          </cell>
          <cell r="FW177">
            <v>4171</v>
          </cell>
          <cell r="FX177">
            <v>4171</v>
          </cell>
          <cell r="FY177">
            <v>4171</v>
          </cell>
          <cell r="FZ177">
            <v>4171</v>
          </cell>
          <cell r="GA177">
            <v>4171</v>
          </cell>
          <cell r="GB177">
            <v>4171</v>
          </cell>
          <cell r="GC177">
            <v>4171</v>
          </cell>
          <cell r="GD177">
            <v>4171</v>
          </cell>
          <cell r="GE177">
            <v>4171</v>
          </cell>
          <cell r="GF177">
            <v>4171</v>
          </cell>
          <cell r="GG177">
            <v>4171</v>
          </cell>
          <cell r="GH177">
            <v>4171</v>
          </cell>
          <cell r="GI177">
            <v>4171</v>
          </cell>
          <cell r="GJ177">
            <v>4171</v>
          </cell>
          <cell r="GK177">
            <v>4171</v>
          </cell>
          <cell r="GL177">
            <v>4171</v>
          </cell>
          <cell r="GM177">
            <v>4171</v>
          </cell>
          <cell r="GN177">
            <v>4171</v>
          </cell>
          <cell r="GO177">
            <v>4171</v>
          </cell>
          <cell r="GP177">
            <v>4171</v>
          </cell>
          <cell r="GQ177">
            <v>4171</v>
          </cell>
          <cell r="GR177">
            <v>4171</v>
          </cell>
          <cell r="GS177">
            <v>4171</v>
          </cell>
          <cell r="GW177">
            <v>10687</v>
          </cell>
          <cell r="GX177" t="e">
            <v>#DIV/0!</v>
          </cell>
          <cell r="GY177" t="e">
            <v>#DIV/0!</v>
          </cell>
          <cell r="GZ177" t="e">
            <v>#DIV/0!</v>
          </cell>
        </row>
        <row r="178">
          <cell r="A178">
            <v>10701</v>
          </cell>
          <cell r="B178">
            <v>27</v>
          </cell>
          <cell r="C178" t="str">
            <v>ACME @ HOT SPRING</v>
          </cell>
          <cell r="D178">
            <v>13176</v>
          </cell>
          <cell r="E178" t="str">
            <v>D</v>
          </cell>
          <cell r="F178">
            <v>2500</v>
          </cell>
          <cell r="G178">
            <v>2500</v>
          </cell>
          <cell r="H178">
            <v>2300</v>
          </cell>
          <cell r="I178">
            <v>2300</v>
          </cell>
          <cell r="J178">
            <v>2300</v>
          </cell>
          <cell r="K178">
            <v>2300</v>
          </cell>
          <cell r="L178">
            <v>2500</v>
          </cell>
          <cell r="M178">
            <v>2500</v>
          </cell>
          <cell r="N178">
            <v>2500</v>
          </cell>
          <cell r="O178">
            <v>2500</v>
          </cell>
          <cell r="P178">
            <v>2500</v>
          </cell>
          <cell r="Q178">
            <v>2500</v>
          </cell>
          <cell r="R178">
            <v>2500</v>
          </cell>
          <cell r="S178">
            <v>2500</v>
          </cell>
          <cell r="T178">
            <v>2500</v>
          </cell>
          <cell r="U178">
            <v>2500</v>
          </cell>
          <cell r="V178">
            <v>2500</v>
          </cell>
          <cell r="W178">
            <v>2500</v>
          </cell>
          <cell r="X178">
            <v>2500</v>
          </cell>
          <cell r="Y178">
            <v>2500</v>
          </cell>
          <cell r="Z178">
            <v>2500</v>
          </cell>
          <cell r="AA178">
            <v>2500</v>
          </cell>
          <cell r="AB178">
            <v>2500</v>
          </cell>
          <cell r="AC178">
            <v>2500</v>
          </cell>
          <cell r="AD178">
            <v>2500</v>
          </cell>
          <cell r="AE178">
            <v>2500</v>
          </cell>
          <cell r="AF178">
            <v>2500</v>
          </cell>
          <cell r="AG178">
            <v>2500</v>
          </cell>
          <cell r="AH178">
            <v>2500</v>
          </cell>
          <cell r="AI178">
            <v>2500</v>
          </cell>
          <cell r="AJ178">
            <v>2500</v>
          </cell>
          <cell r="AK178">
            <v>2500</v>
          </cell>
          <cell r="AL178">
            <v>2500</v>
          </cell>
          <cell r="AM178">
            <v>2500</v>
          </cell>
          <cell r="AN178">
            <v>2500</v>
          </cell>
          <cell r="AO178">
            <v>2500</v>
          </cell>
          <cell r="AP178">
            <v>2500</v>
          </cell>
          <cell r="AQ178">
            <v>2500</v>
          </cell>
          <cell r="AR178">
            <v>2500</v>
          </cell>
          <cell r="AS178">
            <v>2500</v>
          </cell>
          <cell r="AT178">
            <v>2500</v>
          </cell>
          <cell r="AU178">
            <v>2500</v>
          </cell>
          <cell r="AV178">
            <v>2500</v>
          </cell>
          <cell r="AW178">
            <v>2500</v>
          </cell>
          <cell r="AX178">
            <v>2500</v>
          </cell>
          <cell r="AY178">
            <v>2500</v>
          </cell>
          <cell r="AZ178">
            <v>2500</v>
          </cell>
          <cell r="BA178">
            <v>2500</v>
          </cell>
          <cell r="BB178">
            <v>2500</v>
          </cell>
          <cell r="BC178">
            <v>2500</v>
          </cell>
          <cell r="BD178">
            <v>2500</v>
          </cell>
          <cell r="BE178">
            <v>2500</v>
          </cell>
          <cell r="BF178">
            <v>2500</v>
          </cell>
          <cell r="BG178">
            <v>2500</v>
          </cell>
          <cell r="BH178">
            <v>2500</v>
          </cell>
          <cell r="BI178">
            <v>2500</v>
          </cell>
          <cell r="BJ178">
            <v>2500</v>
          </cell>
          <cell r="BK178">
            <v>2500</v>
          </cell>
          <cell r="BL178">
            <v>2500</v>
          </cell>
          <cell r="BM178">
            <v>2500</v>
          </cell>
          <cell r="BN178">
            <v>2500</v>
          </cell>
          <cell r="BO178">
            <v>2500</v>
          </cell>
          <cell r="BP178">
            <v>2500</v>
          </cell>
          <cell r="BQ178">
            <v>2500</v>
          </cell>
          <cell r="BR178">
            <v>2500</v>
          </cell>
          <cell r="BS178">
            <v>2500</v>
          </cell>
          <cell r="BT178">
            <v>2500</v>
          </cell>
          <cell r="BU178">
            <v>2500</v>
          </cell>
          <cell r="BV178">
            <v>2500</v>
          </cell>
          <cell r="BW178">
            <v>2500</v>
          </cell>
          <cell r="BX178">
            <v>2500</v>
          </cell>
          <cell r="BY178">
            <v>2500</v>
          </cell>
          <cell r="BZ178">
            <v>2500</v>
          </cell>
          <cell r="CA178">
            <v>2500</v>
          </cell>
          <cell r="CB178">
            <v>2500</v>
          </cell>
          <cell r="CC178">
            <v>2500</v>
          </cell>
          <cell r="CD178">
            <v>2500</v>
          </cell>
          <cell r="CE178">
            <v>2500</v>
          </cell>
          <cell r="CF178">
            <v>2500</v>
          </cell>
          <cell r="CG178">
            <v>2500</v>
          </cell>
          <cell r="CH178">
            <v>2500</v>
          </cell>
          <cell r="CI178">
            <v>2500</v>
          </cell>
          <cell r="CJ178">
            <v>2500</v>
          </cell>
          <cell r="CK178">
            <v>2500</v>
          </cell>
          <cell r="CL178">
            <v>2500</v>
          </cell>
          <cell r="CM178">
            <v>2500</v>
          </cell>
          <cell r="CN178">
            <v>2500</v>
          </cell>
          <cell r="CO178">
            <v>2500</v>
          </cell>
          <cell r="CP178">
            <v>2500</v>
          </cell>
          <cell r="CQ178">
            <v>2500</v>
          </cell>
          <cell r="CR178">
            <v>2500</v>
          </cell>
          <cell r="CS178">
            <v>2500</v>
          </cell>
          <cell r="CT178">
            <v>2500</v>
          </cell>
          <cell r="CU178">
            <v>2500</v>
          </cell>
          <cell r="CV178">
            <v>2500</v>
          </cell>
          <cell r="CW178">
            <v>2500</v>
          </cell>
          <cell r="CX178">
            <v>2500</v>
          </cell>
          <cell r="CY178">
            <v>2500</v>
          </cell>
          <cell r="CZ178">
            <v>2500</v>
          </cell>
          <cell r="DA178">
            <v>2500</v>
          </cell>
          <cell r="DB178">
            <v>2500</v>
          </cell>
          <cell r="DC178">
            <v>2500</v>
          </cell>
          <cell r="DD178">
            <v>2500</v>
          </cell>
          <cell r="DE178">
            <v>2500</v>
          </cell>
          <cell r="DF178">
            <v>2500</v>
          </cell>
          <cell r="DG178">
            <v>2500</v>
          </cell>
          <cell r="DH178">
            <v>2500</v>
          </cell>
          <cell r="DI178">
            <v>2500</v>
          </cell>
          <cell r="DJ178">
            <v>2500</v>
          </cell>
          <cell r="DK178">
            <v>2500</v>
          </cell>
          <cell r="DL178">
            <v>2500</v>
          </cell>
          <cell r="DM178">
            <v>2500</v>
          </cell>
          <cell r="DN178">
            <v>2500</v>
          </cell>
          <cell r="DO178">
            <v>2500</v>
          </cell>
          <cell r="DP178">
            <v>2500</v>
          </cell>
          <cell r="DQ178">
            <v>2500</v>
          </cell>
          <cell r="DR178">
            <v>2500</v>
          </cell>
          <cell r="DS178">
            <v>2500</v>
          </cell>
          <cell r="DT178">
            <v>2500</v>
          </cell>
          <cell r="DU178">
            <v>2500</v>
          </cell>
          <cell r="DV178">
            <v>2500</v>
          </cell>
          <cell r="DW178">
            <v>2500</v>
          </cell>
          <cell r="DX178">
            <v>2500</v>
          </cell>
          <cell r="DY178">
            <v>2500</v>
          </cell>
          <cell r="DZ178">
            <v>2500</v>
          </cell>
          <cell r="EA178">
            <v>2500</v>
          </cell>
          <cell r="EB178">
            <v>2500</v>
          </cell>
          <cell r="EC178">
            <v>2500</v>
          </cell>
          <cell r="ED178">
            <v>2500</v>
          </cell>
          <cell r="EE178">
            <v>2500</v>
          </cell>
          <cell r="EF178">
            <v>2500</v>
          </cell>
          <cell r="EG178">
            <v>2500</v>
          </cell>
          <cell r="EH178">
            <v>2500</v>
          </cell>
          <cell r="EI178">
            <v>2500</v>
          </cell>
          <cell r="EJ178">
            <v>2500</v>
          </cell>
          <cell r="EK178">
            <v>2500</v>
          </cell>
          <cell r="EL178">
            <v>2500</v>
          </cell>
          <cell r="EM178">
            <v>2500</v>
          </cell>
          <cell r="EN178">
            <v>2500</v>
          </cell>
          <cell r="EO178">
            <v>2500</v>
          </cell>
          <cell r="EP178">
            <v>2500</v>
          </cell>
          <cell r="EQ178">
            <v>2500</v>
          </cell>
          <cell r="ER178">
            <v>2500</v>
          </cell>
          <cell r="ES178">
            <v>2500</v>
          </cell>
          <cell r="ET178">
            <v>2500</v>
          </cell>
          <cell r="EU178">
            <v>2500</v>
          </cell>
          <cell r="EV178">
            <v>2500</v>
          </cell>
          <cell r="EW178">
            <v>2500</v>
          </cell>
          <cell r="EX178">
            <v>2500</v>
          </cell>
          <cell r="EY178">
            <v>2500</v>
          </cell>
          <cell r="EZ178">
            <v>2500</v>
          </cell>
          <cell r="FA178">
            <v>2500</v>
          </cell>
          <cell r="FB178">
            <v>2500</v>
          </cell>
          <cell r="FC178">
            <v>2500</v>
          </cell>
          <cell r="FD178">
            <v>2500</v>
          </cell>
          <cell r="FE178">
            <v>2500</v>
          </cell>
          <cell r="FF178">
            <v>2800</v>
          </cell>
          <cell r="FG178">
            <v>2800</v>
          </cell>
          <cell r="FH178">
            <v>2800</v>
          </cell>
          <cell r="FI178">
            <v>2800</v>
          </cell>
          <cell r="FJ178">
            <v>2800</v>
          </cell>
          <cell r="FK178">
            <v>2800</v>
          </cell>
          <cell r="FL178">
            <v>2800</v>
          </cell>
          <cell r="FM178">
            <v>2800</v>
          </cell>
          <cell r="FN178">
            <v>2800</v>
          </cell>
          <cell r="FO178">
            <v>2800</v>
          </cell>
          <cell r="FP178">
            <v>2800</v>
          </cell>
          <cell r="FQ178">
            <v>2800</v>
          </cell>
          <cell r="FR178">
            <v>2800</v>
          </cell>
          <cell r="FS178">
            <v>2800</v>
          </cell>
          <cell r="FT178">
            <v>2800</v>
          </cell>
          <cell r="FU178">
            <v>2800</v>
          </cell>
          <cell r="FV178">
            <v>2800</v>
          </cell>
          <cell r="FW178">
            <v>2800</v>
          </cell>
          <cell r="FX178">
            <v>2800</v>
          </cell>
          <cell r="FY178">
            <v>2800</v>
          </cell>
          <cell r="FZ178">
            <v>2800</v>
          </cell>
          <cell r="GA178">
            <v>2800</v>
          </cell>
          <cell r="GB178">
            <v>2800</v>
          </cell>
          <cell r="GC178">
            <v>2800</v>
          </cell>
          <cell r="GD178">
            <v>2800</v>
          </cell>
          <cell r="GE178">
            <v>2800</v>
          </cell>
          <cell r="GF178">
            <v>2800</v>
          </cell>
          <cell r="GG178">
            <v>2200</v>
          </cell>
          <cell r="GH178">
            <v>2800</v>
          </cell>
          <cell r="GI178">
            <v>2800</v>
          </cell>
          <cell r="GJ178">
            <v>2800</v>
          </cell>
          <cell r="GK178">
            <v>2800</v>
          </cell>
          <cell r="GL178">
            <v>2800</v>
          </cell>
          <cell r="GM178">
            <v>2800</v>
          </cell>
          <cell r="GN178">
            <v>2800</v>
          </cell>
          <cell r="GO178">
            <v>2800</v>
          </cell>
          <cell r="GP178">
            <v>2800</v>
          </cell>
          <cell r="GQ178">
            <v>2800</v>
          </cell>
          <cell r="GR178">
            <v>2800</v>
          </cell>
          <cell r="GS178">
            <v>2800</v>
          </cell>
          <cell r="GW178">
            <v>10701</v>
          </cell>
          <cell r="GX178" t="e">
            <v>#DIV/0!</v>
          </cell>
          <cell r="GY178" t="e">
            <v>#DIV/0!</v>
          </cell>
          <cell r="GZ178" t="e">
            <v>#DIV/0!</v>
          </cell>
        </row>
        <row r="179">
          <cell r="A179">
            <v>10704</v>
          </cell>
          <cell r="B179">
            <v>6</v>
          </cell>
          <cell r="C179" t="str">
            <v>MCLEOD @ HUTCHINSON</v>
          </cell>
          <cell r="D179">
            <v>1582</v>
          </cell>
          <cell r="E179" t="str">
            <v>D</v>
          </cell>
          <cell r="F179">
            <v>392</v>
          </cell>
          <cell r="G179">
            <v>392</v>
          </cell>
          <cell r="H179">
            <v>392</v>
          </cell>
          <cell r="I179">
            <v>392</v>
          </cell>
          <cell r="J179">
            <v>392</v>
          </cell>
          <cell r="K179">
            <v>392</v>
          </cell>
          <cell r="L179">
            <v>392</v>
          </cell>
          <cell r="M179">
            <v>392</v>
          </cell>
          <cell r="N179">
            <v>392</v>
          </cell>
          <cell r="O179">
            <v>392</v>
          </cell>
          <cell r="P179">
            <v>392</v>
          </cell>
          <cell r="Q179">
            <v>392</v>
          </cell>
          <cell r="R179">
            <v>392</v>
          </cell>
          <cell r="S179">
            <v>392</v>
          </cell>
          <cell r="T179">
            <v>393</v>
          </cell>
          <cell r="U179">
            <v>393</v>
          </cell>
          <cell r="V179">
            <v>393</v>
          </cell>
          <cell r="W179">
            <v>393</v>
          </cell>
          <cell r="X179">
            <v>393</v>
          </cell>
          <cell r="Y179">
            <v>393</v>
          </cell>
          <cell r="Z179">
            <v>393</v>
          </cell>
          <cell r="AA179">
            <v>393</v>
          </cell>
          <cell r="AB179">
            <v>393</v>
          </cell>
          <cell r="AC179">
            <v>393</v>
          </cell>
          <cell r="AD179">
            <v>198</v>
          </cell>
          <cell r="AE179">
            <v>198</v>
          </cell>
          <cell r="AF179">
            <v>198</v>
          </cell>
          <cell r="AG179">
            <v>198</v>
          </cell>
          <cell r="AH179">
            <v>198</v>
          </cell>
          <cell r="AI179">
            <v>198</v>
          </cell>
          <cell r="AJ179">
            <v>198</v>
          </cell>
          <cell r="AK179">
            <v>198</v>
          </cell>
          <cell r="AL179">
            <v>198</v>
          </cell>
          <cell r="AM179">
            <v>198</v>
          </cell>
          <cell r="AN179">
            <v>198</v>
          </cell>
          <cell r="AO179">
            <v>198</v>
          </cell>
          <cell r="AP179">
            <v>20</v>
          </cell>
          <cell r="AQ179">
            <v>20</v>
          </cell>
          <cell r="AR179">
            <v>20</v>
          </cell>
          <cell r="AS179">
            <v>20</v>
          </cell>
          <cell r="AT179">
            <v>20</v>
          </cell>
          <cell r="AU179">
            <v>20</v>
          </cell>
          <cell r="AV179">
            <v>20</v>
          </cell>
          <cell r="AW179">
            <v>20</v>
          </cell>
          <cell r="AX179">
            <v>20</v>
          </cell>
          <cell r="AY179">
            <v>119</v>
          </cell>
          <cell r="AZ179">
            <v>119</v>
          </cell>
          <cell r="BA179">
            <v>119</v>
          </cell>
          <cell r="BB179">
            <v>1582</v>
          </cell>
          <cell r="BC179">
            <v>119</v>
          </cell>
          <cell r="BD179">
            <v>119</v>
          </cell>
          <cell r="BE179">
            <v>119</v>
          </cell>
          <cell r="BF179">
            <v>119</v>
          </cell>
          <cell r="BG179">
            <v>119</v>
          </cell>
          <cell r="BH179">
            <v>119</v>
          </cell>
          <cell r="BI179">
            <v>22</v>
          </cell>
          <cell r="BJ179">
            <v>22</v>
          </cell>
          <cell r="BK179">
            <v>22</v>
          </cell>
          <cell r="BL179">
            <v>22</v>
          </cell>
          <cell r="BM179">
            <v>22</v>
          </cell>
          <cell r="BN179">
            <v>22</v>
          </cell>
          <cell r="BO179">
            <v>22</v>
          </cell>
          <cell r="BP179">
            <v>22</v>
          </cell>
          <cell r="BQ179">
            <v>1</v>
          </cell>
          <cell r="BR179">
            <v>0</v>
          </cell>
          <cell r="BS179">
            <v>0</v>
          </cell>
          <cell r="BT179">
            <v>0</v>
          </cell>
          <cell r="BU179">
            <v>0</v>
          </cell>
          <cell r="BV179">
            <v>0</v>
          </cell>
          <cell r="BW179">
            <v>0</v>
          </cell>
          <cell r="BX179">
            <v>0</v>
          </cell>
          <cell r="BY179">
            <v>0</v>
          </cell>
          <cell r="BZ179">
            <v>0</v>
          </cell>
          <cell r="CA179">
            <v>0</v>
          </cell>
          <cell r="CB179">
            <v>0</v>
          </cell>
          <cell r="CC179">
            <v>0</v>
          </cell>
          <cell r="CD179">
            <v>0</v>
          </cell>
          <cell r="CE179">
            <v>0</v>
          </cell>
          <cell r="CF179">
            <v>0</v>
          </cell>
          <cell r="CG179">
            <v>0</v>
          </cell>
          <cell r="CH179">
            <v>66</v>
          </cell>
          <cell r="CI179">
            <v>66</v>
          </cell>
          <cell r="CJ179">
            <v>66</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v>0</v>
          </cell>
          <cell r="CY179">
            <v>0</v>
          </cell>
          <cell r="CZ179">
            <v>0</v>
          </cell>
          <cell r="DA179">
            <v>0</v>
          </cell>
          <cell r="DB179">
            <v>0</v>
          </cell>
          <cell r="DC179">
            <v>0</v>
          </cell>
          <cell r="DD179">
            <v>0</v>
          </cell>
          <cell r="DE179">
            <v>0</v>
          </cell>
          <cell r="DF179">
            <v>0</v>
          </cell>
          <cell r="DG179">
            <v>0</v>
          </cell>
          <cell r="DH179">
            <v>0</v>
          </cell>
          <cell r="DI179">
            <v>0</v>
          </cell>
          <cell r="DJ179">
            <v>0</v>
          </cell>
          <cell r="DK179">
            <v>0</v>
          </cell>
          <cell r="DL179">
            <v>0</v>
          </cell>
          <cell r="DM179">
            <v>0</v>
          </cell>
          <cell r="DN179">
            <v>0</v>
          </cell>
          <cell r="DO179">
            <v>0</v>
          </cell>
          <cell r="DP179">
            <v>0</v>
          </cell>
          <cell r="DQ179">
            <v>0</v>
          </cell>
          <cell r="DR179">
            <v>0</v>
          </cell>
          <cell r="DS179">
            <v>0</v>
          </cell>
          <cell r="DT179">
            <v>0</v>
          </cell>
          <cell r="DU179">
            <v>0</v>
          </cell>
          <cell r="DV179">
            <v>0</v>
          </cell>
          <cell r="DW179">
            <v>0</v>
          </cell>
          <cell r="DX179">
            <v>0</v>
          </cell>
          <cell r="DY179">
            <v>0</v>
          </cell>
          <cell r="DZ179">
            <v>0</v>
          </cell>
          <cell r="EA179">
            <v>0</v>
          </cell>
          <cell r="EB179">
            <v>0</v>
          </cell>
          <cell r="EC179">
            <v>0</v>
          </cell>
          <cell r="ED179">
            <v>0</v>
          </cell>
          <cell r="EE179">
            <v>0</v>
          </cell>
          <cell r="EF179">
            <v>0</v>
          </cell>
          <cell r="EG179">
            <v>0</v>
          </cell>
          <cell r="EH179">
            <v>0</v>
          </cell>
          <cell r="EI179">
            <v>0</v>
          </cell>
          <cell r="EJ179">
            <v>1</v>
          </cell>
          <cell r="EK179">
            <v>235</v>
          </cell>
          <cell r="EL179">
            <v>1</v>
          </cell>
          <cell r="EM179">
            <v>1</v>
          </cell>
          <cell r="EN179">
            <v>1</v>
          </cell>
          <cell r="EO179">
            <v>1</v>
          </cell>
          <cell r="EP179">
            <v>1</v>
          </cell>
          <cell r="EQ179">
            <v>1</v>
          </cell>
          <cell r="ER179">
            <v>1</v>
          </cell>
          <cell r="ES179">
            <v>1</v>
          </cell>
          <cell r="ET179">
            <v>1</v>
          </cell>
          <cell r="EU179">
            <v>1</v>
          </cell>
          <cell r="EV179">
            <v>1</v>
          </cell>
          <cell r="EW179">
            <v>1</v>
          </cell>
          <cell r="EX179">
            <v>1</v>
          </cell>
          <cell r="EY179">
            <v>1</v>
          </cell>
          <cell r="EZ179">
            <v>1</v>
          </cell>
          <cell r="FA179">
            <v>1</v>
          </cell>
          <cell r="FB179">
            <v>1</v>
          </cell>
          <cell r="FC179">
            <v>1</v>
          </cell>
          <cell r="FD179">
            <v>0</v>
          </cell>
          <cell r="FE179">
            <v>0</v>
          </cell>
          <cell r="FF179">
            <v>0</v>
          </cell>
          <cell r="FG179">
            <v>0</v>
          </cell>
          <cell r="FH179">
            <v>0</v>
          </cell>
          <cell r="FI179">
            <v>0</v>
          </cell>
          <cell r="FJ179">
            <v>0</v>
          </cell>
          <cell r="FK179">
            <v>0</v>
          </cell>
          <cell r="FL179">
            <v>0</v>
          </cell>
          <cell r="FM179">
            <v>0</v>
          </cell>
          <cell r="FN179">
            <v>0</v>
          </cell>
          <cell r="FO179">
            <v>1</v>
          </cell>
          <cell r="FP179">
            <v>1</v>
          </cell>
          <cell r="FQ179">
            <v>1</v>
          </cell>
          <cell r="FR179">
            <v>0</v>
          </cell>
          <cell r="FS179">
            <v>294</v>
          </cell>
          <cell r="FT179">
            <v>0</v>
          </cell>
          <cell r="FU179">
            <v>0</v>
          </cell>
          <cell r="FV179">
            <v>0</v>
          </cell>
          <cell r="FW179">
            <v>0</v>
          </cell>
          <cell r="FX179">
            <v>0</v>
          </cell>
          <cell r="FY179">
            <v>0</v>
          </cell>
          <cell r="FZ179">
            <v>0</v>
          </cell>
          <cell r="GA179">
            <v>0</v>
          </cell>
          <cell r="GB179">
            <v>0</v>
          </cell>
          <cell r="GC179">
            <v>0</v>
          </cell>
          <cell r="GD179">
            <v>0</v>
          </cell>
          <cell r="GE179">
            <v>0</v>
          </cell>
          <cell r="GF179">
            <v>0</v>
          </cell>
          <cell r="GG179">
            <v>0</v>
          </cell>
          <cell r="GH179">
            <v>0</v>
          </cell>
          <cell r="GI179">
            <v>0</v>
          </cell>
          <cell r="GJ179">
            <v>0</v>
          </cell>
          <cell r="GK179">
            <v>0</v>
          </cell>
          <cell r="GL179">
            <v>0</v>
          </cell>
          <cell r="GM179">
            <v>0</v>
          </cell>
          <cell r="GN179">
            <v>0</v>
          </cell>
          <cell r="GO179">
            <v>0</v>
          </cell>
          <cell r="GP179">
            <v>0</v>
          </cell>
          <cell r="GQ179">
            <v>0</v>
          </cell>
          <cell r="GR179">
            <v>0</v>
          </cell>
          <cell r="GS179">
            <v>0</v>
          </cell>
          <cell r="GW179">
            <v>10704</v>
          </cell>
          <cell r="GX179" t="e">
            <v>#DIV/0!</v>
          </cell>
          <cell r="GY179" t="e">
            <v>#DIV/0!</v>
          </cell>
          <cell r="GZ179" t="e">
            <v>#DIV/0!</v>
          </cell>
        </row>
        <row r="180">
          <cell r="A180">
            <v>10734</v>
          </cell>
          <cell r="B180">
            <v>5</v>
          </cell>
          <cell r="C180" t="str">
            <v>BROADHURST @ WASHITA</v>
          </cell>
          <cell r="D180">
            <v>3303</v>
          </cell>
          <cell r="E180" t="str">
            <v>R</v>
          </cell>
          <cell r="F180">
            <v>93</v>
          </cell>
          <cell r="G180">
            <v>93</v>
          </cell>
          <cell r="H180">
            <v>93</v>
          </cell>
          <cell r="I180">
            <v>93</v>
          </cell>
          <cell r="J180">
            <v>93</v>
          </cell>
          <cell r="K180">
            <v>93</v>
          </cell>
          <cell r="L180">
            <v>93</v>
          </cell>
          <cell r="M180">
            <v>93</v>
          </cell>
          <cell r="N180">
            <v>93</v>
          </cell>
          <cell r="O180">
            <v>93</v>
          </cell>
          <cell r="P180">
            <v>93</v>
          </cell>
          <cell r="Q180">
            <v>93</v>
          </cell>
          <cell r="R180">
            <v>93</v>
          </cell>
          <cell r="S180">
            <v>93</v>
          </cell>
          <cell r="T180">
            <v>93</v>
          </cell>
          <cell r="U180">
            <v>93</v>
          </cell>
          <cell r="V180">
            <v>93</v>
          </cell>
          <cell r="W180">
            <v>93</v>
          </cell>
          <cell r="X180">
            <v>93</v>
          </cell>
          <cell r="Y180">
            <v>93</v>
          </cell>
          <cell r="Z180">
            <v>93</v>
          </cell>
          <cell r="AA180">
            <v>93</v>
          </cell>
          <cell r="AB180">
            <v>93</v>
          </cell>
          <cell r="AC180">
            <v>93</v>
          </cell>
          <cell r="AD180">
            <v>93</v>
          </cell>
          <cell r="AE180">
            <v>93</v>
          </cell>
          <cell r="AF180">
            <v>93</v>
          </cell>
          <cell r="AG180">
            <v>93</v>
          </cell>
          <cell r="AH180">
            <v>93</v>
          </cell>
          <cell r="AI180">
            <v>93</v>
          </cell>
          <cell r="AJ180">
            <v>93</v>
          </cell>
          <cell r="AK180">
            <v>93</v>
          </cell>
          <cell r="AL180">
            <v>93</v>
          </cell>
          <cell r="AM180">
            <v>93</v>
          </cell>
          <cell r="AN180">
            <v>93</v>
          </cell>
          <cell r="AO180">
            <v>93</v>
          </cell>
          <cell r="AP180">
            <v>93</v>
          </cell>
          <cell r="AQ180">
            <v>93</v>
          </cell>
          <cell r="AR180">
            <v>93</v>
          </cell>
          <cell r="AS180">
            <v>93</v>
          </cell>
          <cell r="AT180">
            <v>93</v>
          </cell>
          <cell r="AU180">
            <v>93</v>
          </cell>
          <cell r="AV180">
            <v>93</v>
          </cell>
          <cell r="AW180">
            <v>93</v>
          </cell>
          <cell r="AX180">
            <v>93</v>
          </cell>
          <cell r="AY180">
            <v>93</v>
          </cell>
          <cell r="AZ180">
            <v>93</v>
          </cell>
          <cell r="BA180">
            <v>93</v>
          </cell>
          <cell r="BB180">
            <v>93</v>
          </cell>
          <cell r="BC180">
            <v>93</v>
          </cell>
          <cell r="BD180">
            <v>93</v>
          </cell>
          <cell r="BE180">
            <v>93</v>
          </cell>
          <cell r="BF180">
            <v>93</v>
          </cell>
          <cell r="BG180">
            <v>93</v>
          </cell>
          <cell r="BH180">
            <v>93</v>
          </cell>
          <cell r="BI180">
            <v>93</v>
          </cell>
          <cell r="BJ180">
            <v>93</v>
          </cell>
          <cell r="BK180">
            <v>93</v>
          </cell>
          <cell r="BL180">
            <v>93</v>
          </cell>
          <cell r="BM180">
            <v>93</v>
          </cell>
          <cell r="BN180">
            <v>93</v>
          </cell>
          <cell r="BO180">
            <v>93</v>
          </cell>
          <cell r="BP180">
            <v>93</v>
          </cell>
          <cell r="BQ180">
            <v>93</v>
          </cell>
          <cell r="BR180">
            <v>93</v>
          </cell>
          <cell r="BS180">
            <v>93</v>
          </cell>
          <cell r="BT180">
            <v>93</v>
          </cell>
          <cell r="BU180">
            <v>93</v>
          </cell>
          <cell r="BV180">
            <v>93</v>
          </cell>
          <cell r="BW180">
            <v>93</v>
          </cell>
          <cell r="BX180">
            <v>93</v>
          </cell>
          <cell r="BY180">
            <v>93</v>
          </cell>
          <cell r="BZ180">
            <v>93</v>
          </cell>
          <cell r="CA180">
            <v>93</v>
          </cell>
          <cell r="CB180">
            <v>93</v>
          </cell>
          <cell r="CC180">
            <v>52</v>
          </cell>
          <cell r="CD180">
            <v>52</v>
          </cell>
          <cell r="CE180">
            <v>52</v>
          </cell>
          <cell r="CF180">
            <v>52</v>
          </cell>
          <cell r="CG180">
            <v>52</v>
          </cell>
          <cell r="CH180">
            <v>52</v>
          </cell>
          <cell r="CI180">
            <v>52</v>
          </cell>
          <cell r="CJ180">
            <v>52</v>
          </cell>
          <cell r="CK180">
            <v>52</v>
          </cell>
          <cell r="CL180">
            <v>52</v>
          </cell>
          <cell r="CM180">
            <v>52</v>
          </cell>
          <cell r="CN180">
            <v>52</v>
          </cell>
          <cell r="CO180">
            <v>52</v>
          </cell>
          <cell r="CP180">
            <v>52</v>
          </cell>
          <cell r="CQ180">
            <v>52</v>
          </cell>
          <cell r="CR180">
            <v>52</v>
          </cell>
          <cell r="CS180">
            <v>52</v>
          </cell>
          <cell r="CT180">
            <v>52</v>
          </cell>
          <cell r="CU180">
            <v>52</v>
          </cell>
          <cell r="CV180">
            <v>52</v>
          </cell>
          <cell r="CW180">
            <v>52</v>
          </cell>
          <cell r="CX180">
            <v>52</v>
          </cell>
          <cell r="CY180">
            <v>52</v>
          </cell>
          <cell r="CZ180">
            <v>52</v>
          </cell>
          <cell r="DA180">
            <v>52</v>
          </cell>
          <cell r="DB180">
            <v>52</v>
          </cell>
          <cell r="DC180">
            <v>52</v>
          </cell>
          <cell r="DD180">
            <v>52</v>
          </cell>
          <cell r="DE180">
            <v>52</v>
          </cell>
          <cell r="DF180">
            <v>52</v>
          </cell>
          <cell r="DG180">
            <v>52</v>
          </cell>
          <cell r="DH180">
            <v>62</v>
          </cell>
          <cell r="DI180">
            <v>62</v>
          </cell>
          <cell r="DJ180">
            <v>62</v>
          </cell>
          <cell r="DK180">
            <v>62</v>
          </cell>
          <cell r="DL180">
            <v>62</v>
          </cell>
          <cell r="DM180">
            <v>62</v>
          </cell>
          <cell r="DN180">
            <v>62</v>
          </cell>
          <cell r="DO180">
            <v>62</v>
          </cell>
          <cell r="DP180">
            <v>62</v>
          </cell>
          <cell r="DQ180">
            <v>62</v>
          </cell>
          <cell r="DR180">
            <v>62</v>
          </cell>
          <cell r="DS180">
            <v>62</v>
          </cell>
          <cell r="DT180">
            <v>62</v>
          </cell>
          <cell r="DU180">
            <v>62</v>
          </cell>
          <cell r="DV180">
            <v>62</v>
          </cell>
          <cell r="DW180">
            <v>62</v>
          </cell>
          <cell r="DX180">
            <v>62</v>
          </cell>
          <cell r="DY180">
            <v>62</v>
          </cell>
          <cell r="DZ180">
            <v>62</v>
          </cell>
          <cell r="EA180">
            <v>62</v>
          </cell>
          <cell r="EB180">
            <v>62</v>
          </cell>
          <cell r="EC180">
            <v>62</v>
          </cell>
          <cell r="ED180">
            <v>62</v>
          </cell>
          <cell r="EE180">
            <v>62</v>
          </cell>
          <cell r="EF180">
            <v>62</v>
          </cell>
          <cell r="EG180">
            <v>62</v>
          </cell>
          <cell r="EH180">
            <v>62</v>
          </cell>
          <cell r="EI180">
            <v>62</v>
          </cell>
          <cell r="EJ180">
            <v>62</v>
          </cell>
          <cell r="EK180">
            <v>62</v>
          </cell>
          <cell r="EL180">
            <v>62</v>
          </cell>
          <cell r="EM180">
            <v>62</v>
          </cell>
          <cell r="EN180">
            <v>62</v>
          </cell>
          <cell r="EO180">
            <v>62</v>
          </cell>
          <cell r="EP180">
            <v>62</v>
          </cell>
          <cell r="EQ180">
            <v>62</v>
          </cell>
          <cell r="ER180">
            <v>62</v>
          </cell>
          <cell r="ES180">
            <v>62</v>
          </cell>
          <cell r="ET180">
            <v>62</v>
          </cell>
          <cell r="EU180">
            <v>62</v>
          </cell>
          <cell r="EV180">
            <v>62</v>
          </cell>
          <cell r="EW180">
            <v>62</v>
          </cell>
          <cell r="EX180">
            <v>62</v>
          </cell>
          <cell r="EY180">
            <v>62</v>
          </cell>
          <cell r="EZ180">
            <v>62</v>
          </cell>
          <cell r="FA180">
            <v>62</v>
          </cell>
          <cell r="FB180">
            <v>62</v>
          </cell>
          <cell r="FC180">
            <v>62</v>
          </cell>
          <cell r="FD180">
            <v>62</v>
          </cell>
          <cell r="FE180">
            <v>62</v>
          </cell>
          <cell r="FF180">
            <v>62</v>
          </cell>
          <cell r="FG180">
            <v>62</v>
          </cell>
          <cell r="FH180">
            <v>62</v>
          </cell>
          <cell r="FI180">
            <v>62</v>
          </cell>
          <cell r="FJ180">
            <v>62</v>
          </cell>
          <cell r="FK180">
            <v>62</v>
          </cell>
          <cell r="FL180">
            <v>62</v>
          </cell>
          <cell r="FM180">
            <v>62</v>
          </cell>
          <cell r="FN180">
            <v>62</v>
          </cell>
          <cell r="FO180">
            <v>67</v>
          </cell>
          <cell r="FP180">
            <v>67</v>
          </cell>
          <cell r="FQ180">
            <v>67</v>
          </cell>
          <cell r="FR180">
            <v>67</v>
          </cell>
          <cell r="FS180">
            <v>67</v>
          </cell>
          <cell r="FT180">
            <v>67</v>
          </cell>
          <cell r="FU180">
            <v>67</v>
          </cell>
          <cell r="FV180">
            <v>67</v>
          </cell>
          <cell r="FW180">
            <v>67</v>
          </cell>
          <cell r="FX180">
            <v>67</v>
          </cell>
          <cell r="FY180">
            <v>67</v>
          </cell>
          <cell r="FZ180">
            <v>67</v>
          </cell>
          <cell r="GA180">
            <v>67</v>
          </cell>
          <cell r="GB180">
            <v>67</v>
          </cell>
          <cell r="GC180">
            <v>67</v>
          </cell>
          <cell r="GD180">
            <v>67</v>
          </cell>
          <cell r="GE180">
            <v>67</v>
          </cell>
          <cell r="GF180">
            <v>67</v>
          </cell>
          <cell r="GG180">
            <v>67</v>
          </cell>
          <cell r="GH180">
            <v>67</v>
          </cell>
          <cell r="GI180">
            <v>67</v>
          </cell>
          <cell r="GJ180">
            <v>67</v>
          </cell>
          <cell r="GK180">
            <v>67</v>
          </cell>
          <cell r="GL180">
            <v>67</v>
          </cell>
          <cell r="GM180">
            <v>67</v>
          </cell>
          <cell r="GN180">
            <v>67</v>
          </cell>
          <cell r="GO180">
            <v>67</v>
          </cell>
          <cell r="GP180">
            <v>67</v>
          </cell>
          <cell r="GQ180">
            <v>67</v>
          </cell>
          <cell r="GR180">
            <v>67</v>
          </cell>
          <cell r="GS180">
            <v>67</v>
          </cell>
          <cell r="GW180">
            <v>10734</v>
          </cell>
          <cell r="GX180" t="e">
            <v>#DIV/0!</v>
          </cell>
          <cell r="GY180" t="e">
            <v>#DIV/0!</v>
          </cell>
          <cell r="GZ180" t="e">
            <v>#DIV/0!</v>
          </cell>
        </row>
        <row r="181">
          <cell r="A181">
            <v>10751</v>
          </cell>
          <cell r="B181">
            <v>36</v>
          </cell>
          <cell r="C181" t="str">
            <v>CROSROAD @ LAKE</v>
          </cell>
          <cell r="D181">
            <v>144497</v>
          </cell>
          <cell r="E181" t="str">
            <v>D</v>
          </cell>
          <cell r="F181">
            <v>70983</v>
          </cell>
          <cell r="G181">
            <v>74983</v>
          </cell>
          <cell r="H181">
            <v>70983</v>
          </cell>
          <cell r="I181">
            <v>70983</v>
          </cell>
          <cell r="J181">
            <v>70983</v>
          </cell>
          <cell r="K181">
            <v>70983</v>
          </cell>
          <cell r="L181">
            <v>70983</v>
          </cell>
          <cell r="M181">
            <v>70983</v>
          </cell>
          <cell r="N181">
            <v>70983</v>
          </cell>
          <cell r="O181">
            <v>70983</v>
          </cell>
          <cell r="P181">
            <v>70983</v>
          </cell>
          <cell r="Q181">
            <v>70983</v>
          </cell>
          <cell r="R181">
            <v>70983</v>
          </cell>
          <cell r="S181">
            <v>70983</v>
          </cell>
          <cell r="T181">
            <v>88908</v>
          </cell>
          <cell r="U181">
            <v>88908</v>
          </cell>
          <cell r="V181">
            <v>88908</v>
          </cell>
          <cell r="W181">
            <v>88908</v>
          </cell>
          <cell r="X181">
            <v>88821</v>
          </cell>
          <cell r="Y181">
            <v>88908</v>
          </cell>
          <cell r="Z181">
            <v>88908</v>
          </cell>
          <cell r="AA181">
            <v>88908</v>
          </cell>
          <cell r="AB181">
            <v>88908</v>
          </cell>
          <cell r="AC181">
            <v>88908</v>
          </cell>
          <cell r="AD181">
            <v>88908</v>
          </cell>
          <cell r="AE181">
            <v>88908</v>
          </cell>
          <cell r="AF181">
            <v>88908</v>
          </cell>
          <cell r="AG181">
            <v>88908</v>
          </cell>
          <cell r="AH181">
            <v>88910</v>
          </cell>
          <cell r="AI181">
            <v>93920</v>
          </cell>
          <cell r="AJ181">
            <v>93920</v>
          </cell>
          <cell r="AK181">
            <v>93920</v>
          </cell>
          <cell r="AL181">
            <v>93920</v>
          </cell>
          <cell r="AM181">
            <v>93920</v>
          </cell>
          <cell r="AN181">
            <v>93920</v>
          </cell>
          <cell r="AO181">
            <v>93920</v>
          </cell>
          <cell r="AP181">
            <v>93920</v>
          </cell>
          <cell r="AQ181">
            <v>93920</v>
          </cell>
          <cell r="AR181">
            <v>93920</v>
          </cell>
          <cell r="AS181">
            <v>93920</v>
          </cell>
          <cell r="AT181">
            <v>93920</v>
          </cell>
          <cell r="AU181">
            <v>93920</v>
          </cell>
          <cell r="AV181">
            <v>93920</v>
          </cell>
          <cell r="AW181">
            <v>93920</v>
          </cell>
          <cell r="AX181">
            <v>94555</v>
          </cell>
          <cell r="AY181">
            <v>86558</v>
          </cell>
          <cell r="AZ181">
            <v>86558</v>
          </cell>
          <cell r="BA181">
            <v>86558</v>
          </cell>
          <cell r="BB181">
            <v>91058</v>
          </cell>
          <cell r="BC181">
            <v>90758</v>
          </cell>
          <cell r="BD181">
            <v>95332</v>
          </cell>
          <cell r="BE181">
            <v>90458</v>
          </cell>
          <cell r="BF181">
            <v>90458</v>
          </cell>
          <cell r="BG181">
            <v>90458</v>
          </cell>
          <cell r="BH181">
            <v>90458</v>
          </cell>
          <cell r="BI181">
            <v>90158</v>
          </cell>
          <cell r="BJ181">
            <v>96492</v>
          </cell>
          <cell r="BK181">
            <v>88758</v>
          </cell>
          <cell r="BL181">
            <v>86358</v>
          </cell>
          <cell r="BM181">
            <v>86458</v>
          </cell>
          <cell r="BN181">
            <v>86458</v>
          </cell>
          <cell r="BO181">
            <v>86458</v>
          </cell>
          <cell r="BP181">
            <v>86458</v>
          </cell>
          <cell r="BQ181">
            <v>86758</v>
          </cell>
          <cell r="BR181">
            <v>87458</v>
          </cell>
          <cell r="BS181">
            <v>89758</v>
          </cell>
          <cell r="BT181">
            <v>82058</v>
          </cell>
          <cell r="BU181">
            <v>82058</v>
          </cell>
          <cell r="BV181">
            <v>82058</v>
          </cell>
          <cell r="BW181">
            <v>81958</v>
          </cell>
          <cell r="BX181">
            <v>87258</v>
          </cell>
          <cell r="BY181">
            <v>86958</v>
          </cell>
          <cell r="BZ181">
            <v>92932</v>
          </cell>
          <cell r="CA181">
            <v>90532</v>
          </cell>
          <cell r="CB181">
            <v>95532</v>
          </cell>
          <cell r="CC181">
            <v>86478</v>
          </cell>
          <cell r="CD181">
            <v>84135</v>
          </cell>
          <cell r="CE181">
            <v>84135</v>
          </cell>
          <cell r="CF181">
            <v>76509</v>
          </cell>
          <cell r="CG181">
            <v>91539</v>
          </cell>
          <cell r="CH181">
            <v>91539</v>
          </cell>
          <cell r="CI181">
            <v>91539</v>
          </cell>
          <cell r="CJ181">
            <v>91539</v>
          </cell>
          <cell r="CK181">
            <v>74060</v>
          </cell>
          <cell r="CL181">
            <v>91539</v>
          </cell>
          <cell r="CM181">
            <v>79913</v>
          </cell>
          <cell r="CN181">
            <v>81539</v>
          </cell>
          <cell r="CO181">
            <v>81498</v>
          </cell>
          <cell r="CP181">
            <v>81498</v>
          </cell>
          <cell r="CQ181">
            <v>81498</v>
          </cell>
          <cell r="CR181">
            <v>81539</v>
          </cell>
          <cell r="CS181">
            <v>76265</v>
          </cell>
          <cell r="CT181">
            <v>81539</v>
          </cell>
          <cell r="CU181">
            <v>81539</v>
          </cell>
          <cell r="CV181">
            <v>81398</v>
          </cell>
          <cell r="CW181">
            <v>81333</v>
          </cell>
          <cell r="CX181">
            <v>81539</v>
          </cell>
          <cell r="CY181">
            <v>81339</v>
          </cell>
          <cell r="CZ181">
            <v>87539</v>
          </cell>
          <cell r="DA181">
            <v>81539</v>
          </cell>
          <cell r="DB181">
            <v>80348</v>
          </cell>
          <cell r="DC181">
            <v>67046</v>
          </cell>
          <cell r="DD181">
            <v>71390</v>
          </cell>
          <cell r="DE181">
            <v>67679</v>
          </cell>
          <cell r="DF181">
            <v>54020</v>
          </cell>
          <cell r="DG181">
            <v>54020</v>
          </cell>
          <cell r="DH181">
            <v>73504</v>
          </cell>
          <cell r="DI181">
            <v>69041</v>
          </cell>
          <cell r="DJ181">
            <v>78376</v>
          </cell>
          <cell r="DK181">
            <v>78376</v>
          </cell>
          <cell r="DL181">
            <v>78376</v>
          </cell>
          <cell r="DM181">
            <v>63123</v>
          </cell>
          <cell r="DN181">
            <v>72163</v>
          </cell>
          <cell r="DO181">
            <v>64887</v>
          </cell>
          <cell r="DP181">
            <v>65417</v>
          </cell>
          <cell r="DQ181">
            <v>65417</v>
          </cell>
          <cell r="DR181">
            <v>65417</v>
          </cell>
          <cell r="DS181">
            <v>65417</v>
          </cell>
          <cell r="DT181">
            <v>74216</v>
          </cell>
          <cell r="DU181">
            <v>84357</v>
          </cell>
          <cell r="DV181">
            <v>77416</v>
          </cell>
          <cell r="DW181">
            <v>78632</v>
          </cell>
          <cell r="DX181">
            <v>59366</v>
          </cell>
          <cell r="DY181">
            <v>59364</v>
          </cell>
          <cell r="DZ181">
            <v>59364</v>
          </cell>
          <cell r="EA181">
            <v>59082</v>
          </cell>
          <cell r="EB181">
            <v>59482</v>
          </cell>
          <cell r="EC181">
            <v>56703</v>
          </cell>
          <cell r="ED181">
            <v>74069</v>
          </cell>
          <cell r="EE181">
            <v>64423</v>
          </cell>
          <cell r="EF181">
            <v>64423</v>
          </cell>
          <cell r="EG181">
            <v>64423</v>
          </cell>
          <cell r="EH181">
            <v>75061</v>
          </cell>
          <cell r="EI181">
            <v>64718</v>
          </cell>
          <cell r="EJ181">
            <v>53646</v>
          </cell>
          <cell r="EK181">
            <v>50542</v>
          </cell>
          <cell r="EL181">
            <v>50742</v>
          </cell>
          <cell r="EM181">
            <v>50742</v>
          </cell>
          <cell r="EN181">
            <v>50742</v>
          </cell>
          <cell r="EO181">
            <v>50643</v>
          </cell>
          <cell r="EP181">
            <v>54854</v>
          </cell>
          <cell r="EQ181">
            <v>48079</v>
          </cell>
          <cell r="ER181">
            <v>46806</v>
          </cell>
          <cell r="ES181">
            <v>35469</v>
          </cell>
          <cell r="ET181">
            <v>35469</v>
          </cell>
          <cell r="EU181">
            <v>35469</v>
          </cell>
          <cell r="EV181">
            <v>33466</v>
          </cell>
          <cell r="EW181">
            <v>35765</v>
          </cell>
          <cell r="EX181">
            <v>32048</v>
          </cell>
          <cell r="EY181">
            <v>45765</v>
          </cell>
          <cell r="EZ181">
            <v>45765</v>
          </cell>
          <cell r="FA181">
            <v>45765</v>
          </cell>
          <cell r="FB181">
            <v>45765</v>
          </cell>
          <cell r="FC181">
            <v>45765</v>
          </cell>
          <cell r="FD181">
            <v>45765</v>
          </cell>
          <cell r="FE181">
            <v>47765</v>
          </cell>
          <cell r="FF181">
            <v>45765</v>
          </cell>
          <cell r="FG181">
            <v>45745</v>
          </cell>
          <cell r="FH181">
            <v>45745</v>
          </cell>
          <cell r="FI181">
            <v>45745</v>
          </cell>
          <cell r="FJ181">
            <v>35695</v>
          </cell>
          <cell r="FK181">
            <v>35751</v>
          </cell>
          <cell r="FL181">
            <v>55771</v>
          </cell>
          <cell r="FM181">
            <v>43513</v>
          </cell>
          <cell r="FN181">
            <v>43513</v>
          </cell>
          <cell r="FO181">
            <v>77050</v>
          </cell>
          <cell r="FP181">
            <v>77050</v>
          </cell>
          <cell r="FQ181">
            <v>77050</v>
          </cell>
          <cell r="FR181">
            <v>79751</v>
          </cell>
          <cell r="FS181">
            <v>74751</v>
          </cell>
          <cell r="FT181">
            <v>50955</v>
          </cell>
          <cell r="FU181">
            <v>50955</v>
          </cell>
          <cell r="FV181">
            <v>50955</v>
          </cell>
          <cell r="FW181">
            <v>44721</v>
          </cell>
          <cell r="FX181">
            <v>44721</v>
          </cell>
          <cell r="FY181">
            <v>44721</v>
          </cell>
          <cell r="FZ181">
            <v>54741</v>
          </cell>
          <cell r="GA181">
            <v>74323</v>
          </cell>
          <cell r="GB181">
            <v>67751</v>
          </cell>
          <cell r="GC181">
            <v>67751</v>
          </cell>
          <cell r="GD181">
            <v>67751</v>
          </cell>
          <cell r="GE181">
            <v>53012</v>
          </cell>
          <cell r="GF181">
            <v>60516</v>
          </cell>
          <cell r="GG181">
            <v>56625</v>
          </cell>
          <cell r="GH181">
            <v>49249</v>
          </cell>
          <cell r="GI181">
            <v>69333</v>
          </cell>
          <cell r="GJ181">
            <v>69333</v>
          </cell>
          <cell r="GK181">
            <v>69333</v>
          </cell>
          <cell r="GL181">
            <v>80345</v>
          </cell>
          <cell r="GM181">
            <v>80345</v>
          </cell>
          <cell r="GN181">
            <v>90345</v>
          </cell>
          <cell r="GO181">
            <v>63033</v>
          </cell>
          <cell r="GP181">
            <v>84333</v>
          </cell>
          <cell r="GQ181">
            <v>84333</v>
          </cell>
          <cell r="GR181">
            <v>84333</v>
          </cell>
          <cell r="GS181">
            <v>79333</v>
          </cell>
          <cell r="GW181">
            <v>10751</v>
          </cell>
          <cell r="GX181" t="e">
            <v>#DIV/0!</v>
          </cell>
          <cell r="GY181" t="e">
            <v>#DIV/0!</v>
          </cell>
          <cell r="GZ181" t="e">
            <v>#DIV/0!</v>
          </cell>
        </row>
        <row r="182">
          <cell r="A182">
            <v>10755</v>
          </cell>
          <cell r="B182">
            <v>9</v>
          </cell>
          <cell r="C182" t="str">
            <v>ALLISON @ LEA</v>
          </cell>
          <cell r="D182">
            <v>3708</v>
          </cell>
          <cell r="E182" t="str">
            <v>R</v>
          </cell>
          <cell r="F182">
            <v>600</v>
          </cell>
          <cell r="G182">
            <v>600</v>
          </cell>
          <cell r="H182">
            <v>650</v>
          </cell>
          <cell r="I182">
            <v>650</v>
          </cell>
          <cell r="J182">
            <v>650</v>
          </cell>
          <cell r="K182">
            <v>650</v>
          </cell>
          <cell r="L182">
            <v>650</v>
          </cell>
          <cell r="M182">
            <v>650</v>
          </cell>
          <cell r="N182">
            <v>650</v>
          </cell>
          <cell r="O182">
            <v>650</v>
          </cell>
          <cell r="P182">
            <v>650</v>
          </cell>
          <cell r="Q182">
            <v>650</v>
          </cell>
          <cell r="R182">
            <v>650</v>
          </cell>
          <cell r="S182">
            <v>650</v>
          </cell>
          <cell r="T182">
            <v>620</v>
          </cell>
          <cell r="U182">
            <v>620</v>
          </cell>
          <cell r="V182">
            <v>620</v>
          </cell>
          <cell r="W182">
            <v>620</v>
          </cell>
          <cell r="X182">
            <v>620</v>
          </cell>
          <cell r="Y182">
            <v>620</v>
          </cell>
          <cell r="Z182">
            <v>620</v>
          </cell>
          <cell r="AA182">
            <v>620</v>
          </cell>
          <cell r="AB182">
            <v>620</v>
          </cell>
          <cell r="AC182">
            <v>620</v>
          </cell>
          <cell r="AD182">
            <v>620</v>
          </cell>
          <cell r="AE182">
            <v>620</v>
          </cell>
          <cell r="AF182">
            <v>620</v>
          </cell>
          <cell r="AG182">
            <v>700</v>
          </cell>
          <cell r="AH182">
            <v>700</v>
          </cell>
          <cell r="AI182">
            <v>700</v>
          </cell>
          <cell r="AJ182">
            <v>700</v>
          </cell>
          <cell r="AK182">
            <v>700</v>
          </cell>
          <cell r="AL182">
            <v>700</v>
          </cell>
          <cell r="AM182">
            <v>700</v>
          </cell>
          <cell r="AN182">
            <v>700</v>
          </cell>
          <cell r="AO182">
            <v>700</v>
          </cell>
          <cell r="AP182">
            <v>700</v>
          </cell>
          <cell r="AQ182">
            <v>700</v>
          </cell>
          <cell r="AR182">
            <v>700</v>
          </cell>
          <cell r="AS182">
            <v>700</v>
          </cell>
          <cell r="AT182">
            <v>700</v>
          </cell>
          <cell r="AU182">
            <v>700</v>
          </cell>
          <cell r="AV182">
            <v>700</v>
          </cell>
          <cell r="AW182">
            <v>700</v>
          </cell>
          <cell r="AX182">
            <v>700</v>
          </cell>
          <cell r="AY182">
            <v>680</v>
          </cell>
          <cell r="AZ182">
            <v>680</v>
          </cell>
          <cell r="BA182">
            <v>680</v>
          </cell>
          <cell r="BB182">
            <v>680</v>
          </cell>
          <cell r="BC182">
            <v>680</v>
          </cell>
          <cell r="BD182">
            <v>680</v>
          </cell>
          <cell r="BE182">
            <v>749</v>
          </cell>
          <cell r="BF182">
            <v>749</v>
          </cell>
          <cell r="BG182">
            <v>749</v>
          </cell>
          <cell r="BH182">
            <v>749</v>
          </cell>
          <cell r="BI182">
            <v>749</v>
          </cell>
          <cell r="BJ182">
            <v>749</v>
          </cell>
          <cell r="BK182">
            <v>680</v>
          </cell>
          <cell r="BL182">
            <v>680</v>
          </cell>
          <cell r="BM182">
            <v>680</v>
          </cell>
          <cell r="BN182">
            <v>680</v>
          </cell>
          <cell r="BO182">
            <v>680</v>
          </cell>
          <cell r="BP182">
            <v>680</v>
          </cell>
          <cell r="BQ182">
            <v>680</v>
          </cell>
          <cell r="BR182">
            <v>680</v>
          </cell>
          <cell r="BS182">
            <v>680</v>
          </cell>
          <cell r="BT182">
            <v>680</v>
          </cell>
          <cell r="BU182">
            <v>680</v>
          </cell>
          <cell r="BV182">
            <v>680</v>
          </cell>
          <cell r="BW182">
            <v>680</v>
          </cell>
          <cell r="BX182">
            <v>680</v>
          </cell>
          <cell r="BY182">
            <v>680</v>
          </cell>
          <cell r="BZ182">
            <v>680</v>
          </cell>
          <cell r="CA182">
            <v>680</v>
          </cell>
          <cell r="CB182">
            <v>680</v>
          </cell>
          <cell r="CC182">
            <v>833</v>
          </cell>
          <cell r="CD182">
            <v>833</v>
          </cell>
          <cell r="CE182">
            <v>833</v>
          </cell>
          <cell r="CF182">
            <v>833</v>
          </cell>
          <cell r="CG182">
            <v>833</v>
          </cell>
          <cell r="CH182">
            <v>833</v>
          </cell>
          <cell r="CI182">
            <v>833</v>
          </cell>
          <cell r="CJ182">
            <v>833</v>
          </cell>
          <cell r="CK182">
            <v>833</v>
          </cell>
          <cell r="CL182">
            <v>833</v>
          </cell>
          <cell r="CM182">
            <v>833</v>
          </cell>
          <cell r="CN182">
            <v>725</v>
          </cell>
          <cell r="CO182">
            <v>725</v>
          </cell>
          <cell r="CP182">
            <v>725</v>
          </cell>
          <cell r="CQ182">
            <v>725</v>
          </cell>
          <cell r="CR182">
            <v>725</v>
          </cell>
          <cell r="CS182">
            <v>600</v>
          </cell>
          <cell r="CT182">
            <v>600</v>
          </cell>
          <cell r="CU182">
            <v>600</v>
          </cell>
          <cell r="CV182">
            <v>600</v>
          </cell>
          <cell r="CW182">
            <v>600</v>
          </cell>
          <cell r="CX182">
            <v>600</v>
          </cell>
          <cell r="CY182">
            <v>600</v>
          </cell>
          <cell r="CZ182">
            <v>600</v>
          </cell>
          <cell r="DA182">
            <v>600</v>
          </cell>
          <cell r="DB182">
            <v>600</v>
          </cell>
          <cell r="DC182">
            <v>600</v>
          </cell>
          <cell r="DD182">
            <v>600</v>
          </cell>
          <cell r="DE182">
            <v>600</v>
          </cell>
          <cell r="DF182">
            <v>600</v>
          </cell>
          <cell r="DG182">
            <v>600</v>
          </cell>
          <cell r="DH182">
            <v>540</v>
          </cell>
          <cell r="DI182">
            <v>540</v>
          </cell>
          <cell r="DJ182">
            <v>540</v>
          </cell>
          <cell r="DK182">
            <v>540</v>
          </cell>
          <cell r="DL182">
            <v>540</v>
          </cell>
          <cell r="DM182">
            <v>540</v>
          </cell>
          <cell r="DN182">
            <v>540</v>
          </cell>
          <cell r="DO182">
            <v>540</v>
          </cell>
          <cell r="DP182">
            <v>540</v>
          </cell>
          <cell r="DQ182">
            <v>540</v>
          </cell>
          <cell r="DR182">
            <v>540</v>
          </cell>
          <cell r="DS182">
            <v>540</v>
          </cell>
          <cell r="DT182">
            <v>540</v>
          </cell>
          <cell r="DU182">
            <v>650</v>
          </cell>
          <cell r="DV182">
            <v>650</v>
          </cell>
          <cell r="DW182">
            <v>650</v>
          </cell>
          <cell r="DX182">
            <v>650</v>
          </cell>
          <cell r="DY182">
            <v>650</v>
          </cell>
          <cell r="DZ182">
            <v>650</v>
          </cell>
          <cell r="EA182">
            <v>650</v>
          </cell>
          <cell r="EB182">
            <v>650</v>
          </cell>
          <cell r="EC182">
            <v>650</v>
          </cell>
          <cell r="ED182">
            <v>650</v>
          </cell>
          <cell r="EE182">
            <v>650</v>
          </cell>
          <cell r="EF182">
            <v>650</v>
          </cell>
          <cell r="EG182">
            <v>650</v>
          </cell>
          <cell r="EH182">
            <v>650</v>
          </cell>
          <cell r="EI182">
            <v>650</v>
          </cell>
          <cell r="EJ182">
            <v>625</v>
          </cell>
          <cell r="EK182">
            <v>625</v>
          </cell>
          <cell r="EL182">
            <v>625</v>
          </cell>
          <cell r="EM182">
            <v>625</v>
          </cell>
          <cell r="EN182">
            <v>625</v>
          </cell>
          <cell r="EO182">
            <v>625</v>
          </cell>
          <cell r="EP182">
            <v>625</v>
          </cell>
          <cell r="EQ182">
            <v>625</v>
          </cell>
          <cell r="ER182">
            <v>625</v>
          </cell>
          <cell r="ES182">
            <v>625</v>
          </cell>
          <cell r="ET182">
            <v>625</v>
          </cell>
          <cell r="EU182">
            <v>625</v>
          </cell>
          <cell r="EV182">
            <v>625</v>
          </cell>
          <cell r="EW182">
            <v>625</v>
          </cell>
          <cell r="EX182">
            <v>625</v>
          </cell>
          <cell r="EY182">
            <v>625</v>
          </cell>
          <cell r="EZ182">
            <v>625</v>
          </cell>
          <cell r="FA182">
            <v>625</v>
          </cell>
          <cell r="FB182">
            <v>625</v>
          </cell>
          <cell r="FC182">
            <v>625</v>
          </cell>
          <cell r="FD182">
            <v>625</v>
          </cell>
          <cell r="FE182">
            <v>625</v>
          </cell>
          <cell r="FF182">
            <v>625</v>
          </cell>
          <cell r="FG182">
            <v>625</v>
          </cell>
          <cell r="FH182">
            <v>625</v>
          </cell>
          <cell r="FI182">
            <v>625</v>
          </cell>
          <cell r="FJ182">
            <v>625</v>
          </cell>
          <cell r="FK182">
            <v>625</v>
          </cell>
          <cell r="FL182">
            <v>625</v>
          </cell>
          <cell r="FM182">
            <v>625</v>
          </cell>
          <cell r="FN182">
            <v>625</v>
          </cell>
          <cell r="FO182">
            <v>640</v>
          </cell>
          <cell r="FP182">
            <v>640</v>
          </cell>
          <cell r="FQ182">
            <v>640</v>
          </cell>
          <cell r="FR182">
            <v>640</v>
          </cell>
          <cell r="FS182">
            <v>640</v>
          </cell>
          <cell r="FT182">
            <v>640</v>
          </cell>
          <cell r="FU182">
            <v>640</v>
          </cell>
          <cell r="FV182">
            <v>640</v>
          </cell>
          <cell r="FW182">
            <v>640</v>
          </cell>
          <cell r="FX182">
            <v>640</v>
          </cell>
          <cell r="FY182">
            <v>640</v>
          </cell>
          <cell r="FZ182">
            <v>640</v>
          </cell>
          <cell r="GA182">
            <v>640</v>
          </cell>
          <cell r="GB182">
            <v>640</v>
          </cell>
          <cell r="GC182">
            <v>640</v>
          </cell>
          <cell r="GD182">
            <v>640</v>
          </cell>
          <cell r="GE182">
            <v>640</v>
          </cell>
          <cell r="GF182">
            <v>640</v>
          </cell>
          <cell r="GG182">
            <v>640</v>
          </cell>
          <cell r="GH182">
            <v>640</v>
          </cell>
          <cell r="GI182">
            <v>640</v>
          </cell>
          <cell r="GJ182">
            <v>640</v>
          </cell>
          <cell r="GK182">
            <v>640</v>
          </cell>
          <cell r="GL182">
            <v>640</v>
          </cell>
          <cell r="GM182">
            <v>640</v>
          </cell>
          <cell r="GN182">
            <v>640</v>
          </cell>
          <cell r="GO182">
            <v>640</v>
          </cell>
          <cell r="GP182">
            <v>640</v>
          </cell>
          <cell r="GQ182">
            <v>640</v>
          </cell>
          <cell r="GR182">
            <v>640</v>
          </cell>
          <cell r="GS182">
            <v>640</v>
          </cell>
          <cell r="GW182">
            <v>10755</v>
          </cell>
          <cell r="GX182" t="e">
            <v>#DIV/0!</v>
          </cell>
          <cell r="GY182" t="e">
            <v>#DIV/0!</v>
          </cell>
          <cell r="GZ182" t="e">
            <v>#DIV/0!</v>
          </cell>
        </row>
        <row r="183">
          <cell r="A183">
            <v>10762</v>
          </cell>
          <cell r="B183">
            <v>9</v>
          </cell>
          <cell r="C183" t="str">
            <v>AGAVE @ LEA</v>
          </cell>
          <cell r="D183">
            <v>9255</v>
          </cell>
          <cell r="E183" t="str">
            <v>R</v>
          </cell>
          <cell r="F183">
            <v>204</v>
          </cell>
          <cell r="G183">
            <v>204</v>
          </cell>
          <cell r="H183">
            <v>204</v>
          </cell>
          <cell r="I183">
            <v>204</v>
          </cell>
          <cell r="J183">
            <v>204</v>
          </cell>
          <cell r="K183">
            <v>204</v>
          </cell>
          <cell r="L183">
            <v>204</v>
          </cell>
          <cell r="M183">
            <v>204</v>
          </cell>
          <cell r="N183">
            <v>204</v>
          </cell>
          <cell r="O183">
            <v>204</v>
          </cell>
          <cell r="P183">
            <v>204</v>
          </cell>
          <cell r="Q183">
            <v>204</v>
          </cell>
          <cell r="R183">
            <v>204</v>
          </cell>
          <cell r="S183">
            <v>204</v>
          </cell>
          <cell r="T183">
            <v>153</v>
          </cell>
          <cell r="U183">
            <v>153</v>
          </cell>
          <cell r="V183">
            <v>153</v>
          </cell>
          <cell r="W183">
            <v>153</v>
          </cell>
          <cell r="X183">
            <v>153</v>
          </cell>
          <cell r="Y183">
            <v>153</v>
          </cell>
          <cell r="Z183">
            <v>153</v>
          </cell>
          <cell r="AA183">
            <v>153</v>
          </cell>
          <cell r="AB183">
            <v>153</v>
          </cell>
          <cell r="AC183">
            <v>153</v>
          </cell>
          <cell r="AD183">
            <v>153</v>
          </cell>
          <cell r="AE183">
            <v>153</v>
          </cell>
          <cell r="AF183">
            <v>153</v>
          </cell>
          <cell r="AG183">
            <v>153</v>
          </cell>
          <cell r="AH183">
            <v>153</v>
          </cell>
          <cell r="AI183">
            <v>153</v>
          </cell>
          <cell r="AJ183">
            <v>153</v>
          </cell>
          <cell r="AK183">
            <v>153</v>
          </cell>
          <cell r="AL183">
            <v>153</v>
          </cell>
          <cell r="AM183">
            <v>153</v>
          </cell>
          <cell r="AN183">
            <v>153</v>
          </cell>
          <cell r="AO183">
            <v>153</v>
          </cell>
          <cell r="AP183">
            <v>153</v>
          </cell>
          <cell r="AQ183">
            <v>153</v>
          </cell>
          <cell r="AR183">
            <v>153</v>
          </cell>
          <cell r="AS183">
            <v>153</v>
          </cell>
          <cell r="AT183">
            <v>153</v>
          </cell>
          <cell r="AU183">
            <v>153</v>
          </cell>
          <cell r="AV183">
            <v>153</v>
          </cell>
          <cell r="AW183">
            <v>153</v>
          </cell>
          <cell r="AX183">
            <v>153</v>
          </cell>
          <cell r="AY183">
            <v>102</v>
          </cell>
          <cell r="AZ183">
            <v>102</v>
          </cell>
          <cell r="BA183">
            <v>102</v>
          </cell>
          <cell r="BB183">
            <v>102</v>
          </cell>
          <cell r="BC183">
            <v>102</v>
          </cell>
          <cell r="BD183">
            <v>102</v>
          </cell>
          <cell r="BE183">
            <v>102</v>
          </cell>
          <cell r="BF183">
            <v>102</v>
          </cell>
          <cell r="BG183">
            <v>102</v>
          </cell>
          <cell r="BH183">
            <v>102</v>
          </cell>
          <cell r="BI183">
            <v>102</v>
          </cell>
          <cell r="BJ183">
            <v>102</v>
          </cell>
          <cell r="BK183">
            <v>102</v>
          </cell>
          <cell r="BL183">
            <v>102</v>
          </cell>
          <cell r="BM183">
            <v>102</v>
          </cell>
          <cell r="BN183">
            <v>102</v>
          </cell>
          <cell r="BO183">
            <v>102</v>
          </cell>
          <cell r="BP183">
            <v>102</v>
          </cell>
          <cell r="BQ183">
            <v>102</v>
          </cell>
          <cell r="BR183">
            <v>102</v>
          </cell>
          <cell r="BS183">
            <v>102</v>
          </cell>
          <cell r="BT183">
            <v>102</v>
          </cell>
          <cell r="BU183">
            <v>102</v>
          </cell>
          <cell r="BV183">
            <v>102</v>
          </cell>
          <cell r="BW183">
            <v>102</v>
          </cell>
          <cell r="BX183">
            <v>102</v>
          </cell>
          <cell r="BY183">
            <v>102</v>
          </cell>
          <cell r="BZ183">
            <v>102</v>
          </cell>
          <cell r="CA183">
            <v>102</v>
          </cell>
          <cell r="CB183">
            <v>102</v>
          </cell>
          <cell r="CC183">
            <v>204</v>
          </cell>
          <cell r="CD183">
            <v>204</v>
          </cell>
          <cell r="CE183">
            <v>204</v>
          </cell>
          <cell r="CF183">
            <v>204</v>
          </cell>
          <cell r="CG183">
            <v>204</v>
          </cell>
          <cell r="CH183">
            <v>204</v>
          </cell>
          <cell r="CI183">
            <v>204</v>
          </cell>
          <cell r="CJ183">
            <v>204</v>
          </cell>
          <cell r="CK183">
            <v>204</v>
          </cell>
          <cell r="CL183">
            <v>204</v>
          </cell>
          <cell r="CM183">
            <v>204</v>
          </cell>
          <cell r="CN183">
            <v>204</v>
          </cell>
          <cell r="CO183">
            <v>204</v>
          </cell>
          <cell r="CP183">
            <v>204</v>
          </cell>
          <cell r="CQ183">
            <v>204</v>
          </cell>
          <cell r="CR183">
            <v>204</v>
          </cell>
          <cell r="CS183">
            <v>204</v>
          </cell>
          <cell r="CT183">
            <v>204</v>
          </cell>
          <cell r="CU183">
            <v>306</v>
          </cell>
          <cell r="CV183">
            <v>306</v>
          </cell>
          <cell r="CW183">
            <v>306</v>
          </cell>
          <cell r="CX183">
            <v>300</v>
          </cell>
          <cell r="CY183">
            <v>300</v>
          </cell>
          <cell r="CZ183">
            <v>300</v>
          </cell>
          <cell r="DA183">
            <v>300</v>
          </cell>
          <cell r="DB183">
            <v>300</v>
          </cell>
          <cell r="DC183">
            <v>300</v>
          </cell>
          <cell r="DD183">
            <v>300</v>
          </cell>
          <cell r="DE183">
            <v>300</v>
          </cell>
          <cell r="DF183">
            <v>300</v>
          </cell>
          <cell r="DG183">
            <v>300</v>
          </cell>
          <cell r="DH183">
            <v>150</v>
          </cell>
          <cell r="DI183">
            <v>150</v>
          </cell>
          <cell r="DJ183">
            <v>150</v>
          </cell>
          <cell r="DK183">
            <v>150</v>
          </cell>
          <cell r="DL183">
            <v>150</v>
          </cell>
          <cell r="DM183">
            <v>150</v>
          </cell>
          <cell r="DN183">
            <v>150</v>
          </cell>
          <cell r="DO183">
            <v>150</v>
          </cell>
          <cell r="DP183">
            <v>150</v>
          </cell>
          <cell r="DQ183">
            <v>150</v>
          </cell>
          <cell r="DR183">
            <v>150</v>
          </cell>
          <cell r="DS183">
            <v>150</v>
          </cell>
          <cell r="DT183">
            <v>150</v>
          </cell>
          <cell r="DU183">
            <v>150</v>
          </cell>
          <cell r="DV183">
            <v>150</v>
          </cell>
          <cell r="DW183">
            <v>150</v>
          </cell>
          <cell r="DX183">
            <v>150</v>
          </cell>
          <cell r="DY183">
            <v>150</v>
          </cell>
          <cell r="DZ183">
            <v>150</v>
          </cell>
          <cell r="EA183">
            <v>300</v>
          </cell>
          <cell r="EB183">
            <v>300</v>
          </cell>
          <cell r="EC183">
            <v>300</v>
          </cell>
          <cell r="ED183">
            <v>300</v>
          </cell>
          <cell r="EE183">
            <v>300</v>
          </cell>
          <cell r="EF183">
            <v>300</v>
          </cell>
          <cell r="EG183">
            <v>300</v>
          </cell>
          <cell r="EH183">
            <v>300</v>
          </cell>
          <cell r="EI183">
            <v>300</v>
          </cell>
          <cell r="EJ183">
            <v>306</v>
          </cell>
          <cell r="EK183">
            <v>306</v>
          </cell>
          <cell r="EL183">
            <v>306</v>
          </cell>
          <cell r="EM183">
            <v>306</v>
          </cell>
          <cell r="EN183">
            <v>306</v>
          </cell>
          <cell r="EO183">
            <v>306</v>
          </cell>
          <cell r="EP183">
            <v>306</v>
          </cell>
          <cell r="EQ183">
            <v>306</v>
          </cell>
          <cell r="ER183">
            <v>306</v>
          </cell>
          <cell r="ES183">
            <v>306</v>
          </cell>
          <cell r="ET183">
            <v>306</v>
          </cell>
          <cell r="EU183">
            <v>306</v>
          </cell>
          <cell r="EV183">
            <v>306</v>
          </cell>
          <cell r="EW183">
            <v>306</v>
          </cell>
          <cell r="EX183">
            <v>306</v>
          </cell>
          <cell r="EY183">
            <v>306</v>
          </cell>
          <cell r="EZ183">
            <v>306</v>
          </cell>
          <cell r="FA183">
            <v>306</v>
          </cell>
          <cell r="FB183">
            <v>306</v>
          </cell>
          <cell r="FC183">
            <v>306</v>
          </cell>
          <cell r="FD183">
            <v>306</v>
          </cell>
          <cell r="FE183">
            <v>306</v>
          </cell>
          <cell r="FF183">
            <v>0</v>
          </cell>
          <cell r="FG183">
            <v>306</v>
          </cell>
          <cell r="FH183">
            <v>306</v>
          </cell>
          <cell r="FI183">
            <v>306</v>
          </cell>
          <cell r="FJ183">
            <v>306</v>
          </cell>
          <cell r="FK183">
            <v>306</v>
          </cell>
          <cell r="FL183">
            <v>306</v>
          </cell>
          <cell r="FM183">
            <v>306</v>
          </cell>
          <cell r="FN183">
            <v>306</v>
          </cell>
          <cell r="FO183">
            <v>306</v>
          </cell>
          <cell r="FP183">
            <v>306</v>
          </cell>
          <cell r="FQ183">
            <v>306</v>
          </cell>
          <cell r="FR183">
            <v>306</v>
          </cell>
          <cell r="FS183">
            <v>306</v>
          </cell>
          <cell r="FT183">
            <v>306</v>
          </cell>
          <cell r="FU183">
            <v>306</v>
          </cell>
          <cell r="FV183">
            <v>306</v>
          </cell>
          <cell r="FW183">
            <v>306</v>
          </cell>
          <cell r="FX183">
            <v>306</v>
          </cell>
          <cell r="FY183">
            <v>306</v>
          </cell>
          <cell r="FZ183">
            <v>306</v>
          </cell>
          <cell r="GA183">
            <v>306</v>
          </cell>
          <cell r="GB183">
            <v>306</v>
          </cell>
          <cell r="GC183">
            <v>306</v>
          </cell>
          <cell r="GD183">
            <v>306</v>
          </cell>
          <cell r="GE183">
            <v>306</v>
          </cell>
          <cell r="GF183">
            <v>306</v>
          </cell>
          <cell r="GG183">
            <v>306</v>
          </cell>
          <cell r="GH183">
            <v>306</v>
          </cell>
          <cell r="GI183">
            <v>306</v>
          </cell>
          <cell r="GJ183">
            <v>306</v>
          </cell>
          <cell r="GK183">
            <v>306</v>
          </cell>
          <cell r="GL183">
            <v>306</v>
          </cell>
          <cell r="GM183">
            <v>306</v>
          </cell>
          <cell r="GN183">
            <v>306</v>
          </cell>
          <cell r="GO183">
            <v>306</v>
          </cell>
          <cell r="GP183">
            <v>306</v>
          </cell>
          <cell r="GQ183">
            <v>306</v>
          </cell>
          <cell r="GR183">
            <v>306</v>
          </cell>
          <cell r="GS183">
            <v>306</v>
          </cell>
          <cell r="GW183">
            <v>10762</v>
          </cell>
          <cell r="GX183" t="e">
            <v>#DIV/0!</v>
          </cell>
          <cell r="GY183" t="e">
            <v>#DIV/0!</v>
          </cell>
          <cell r="GZ183" t="e">
            <v>#DIV/0!</v>
          </cell>
        </row>
        <row r="184">
          <cell r="A184">
            <v>10769</v>
          </cell>
          <cell r="B184">
            <v>17</v>
          </cell>
          <cell r="C184" t="str">
            <v>LONE STR @ LAMAR</v>
          </cell>
          <cell r="D184">
            <v>72232</v>
          </cell>
          <cell r="E184" t="str">
            <v>D</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cell r="AN184">
            <v>0</v>
          </cell>
          <cell r="AO184">
            <v>0</v>
          </cell>
          <cell r="AP184">
            <v>0</v>
          </cell>
          <cell r="AQ184">
            <v>0</v>
          </cell>
          <cell r="AR184">
            <v>0</v>
          </cell>
          <cell r="AS184">
            <v>0</v>
          </cell>
          <cell r="AT184">
            <v>0</v>
          </cell>
          <cell r="AU184">
            <v>0</v>
          </cell>
          <cell r="AV184">
            <v>0</v>
          </cell>
          <cell r="AW184">
            <v>0</v>
          </cell>
          <cell r="AX184">
            <v>0</v>
          </cell>
          <cell r="AY184">
            <v>0</v>
          </cell>
          <cell r="AZ184">
            <v>0</v>
          </cell>
          <cell r="BA184">
            <v>0</v>
          </cell>
          <cell r="BB184">
            <v>0</v>
          </cell>
          <cell r="BC184">
            <v>0</v>
          </cell>
          <cell r="BD184">
            <v>0</v>
          </cell>
          <cell r="BE184">
            <v>0</v>
          </cell>
          <cell r="BF184">
            <v>0</v>
          </cell>
          <cell r="BG184">
            <v>0</v>
          </cell>
          <cell r="BH184">
            <v>0</v>
          </cell>
          <cell r="BI184">
            <v>0</v>
          </cell>
          <cell r="BJ184">
            <v>0</v>
          </cell>
          <cell r="BK184">
            <v>0</v>
          </cell>
          <cell r="BL184">
            <v>0</v>
          </cell>
          <cell r="BM184">
            <v>0</v>
          </cell>
          <cell r="BN184">
            <v>0</v>
          </cell>
          <cell r="BO184">
            <v>0</v>
          </cell>
          <cell r="BP184">
            <v>0</v>
          </cell>
          <cell r="BQ184">
            <v>0</v>
          </cell>
          <cell r="BR184">
            <v>0</v>
          </cell>
          <cell r="BS184">
            <v>0</v>
          </cell>
          <cell r="BT184">
            <v>0</v>
          </cell>
          <cell r="BU184">
            <v>0</v>
          </cell>
          <cell r="BV184">
            <v>0</v>
          </cell>
          <cell r="BW184">
            <v>0</v>
          </cell>
          <cell r="BX184">
            <v>0</v>
          </cell>
          <cell r="BY184">
            <v>0</v>
          </cell>
          <cell r="BZ184">
            <v>0</v>
          </cell>
          <cell r="CA184">
            <v>0</v>
          </cell>
          <cell r="CB184">
            <v>0</v>
          </cell>
          <cell r="CC184">
            <v>0</v>
          </cell>
          <cell r="CD184">
            <v>0</v>
          </cell>
          <cell r="CE184">
            <v>0</v>
          </cell>
          <cell r="CF184">
            <v>5000</v>
          </cell>
          <cell r="CG184">
            <v>5000</v>
          </cell>
          <cell r="CH184">
            <v>0</v>
          </cell>
          <cell r="CI184">
            <v>0</v>
          </cell>
          <cell r="CJ184">
            <v>0</v>
          </cell>
          <cell r="CK184">
            <v>0</v>
          </cell>
          <cell r="CL184">
            <v>5000</v>
          </cell>
          <cell r="CM184">
            <v>0</v>
          </cell>
          <cell r="CN184">
            <v>0</v>
          </cell>
          <cell r="CO184">
            <v>0</v>
          </cell>
          <cell r="CP184">
            <v>0</v>
          </cell>
          <cell r="CQ184">
            <v>0</v>
          </cell>
          <cell r="CR184">
            <v>0</v>
          </cell>
          <cell r="CS184">
            <v>0</v>
          </cell>
          <cell r="CT184">
            <v>0</v>
          </cell>
          <cell r="CU184">
            <v>0</v>
          </cell>
          <cell r="CV184">
            <v>0</v>
          </cell>
          <cell r="CW184">
            <v>0</v>
          </cell>
          <cell r="CX184">
            <v>0</v>
          </cell>
          <cell r="CY184">
            <v>0</v>
          </cell>
          <cell r="CZ184">
            <v>0</v>
          </cell>
          <cell r="DA184">
            <v>0</v>
          </cell>
          <cell r="DB184">
            <v>0</v>
          </cell>
          <cell r="DC184">
            <v>0</v>
          </cell>
          <cell r="DD184">
            <v>0</v>
          </cell>
          <cell r="DE184">
            <v>0</v>
          </cell>
          <cell r="DF184">
            <v>0</v>
          </cell>
          <cell r="DG184">
            <v>0</v>
          </cell>
          <cell r="DH184">
            <v>17000</v>
          </cell>
          <cell r="DI184">
            <v>12000</v>
          </cell>
          <cell r="DJ184">
            <v>12000</v>
          </cell>
          <cell r="DK184">
            <v>12000</v>
          </cell>
          <cell r="DL184">
            <v>12000</v>
          </cell>
          <cell r="DM184">
            <v>12000</v>
          </cell>
          <cell r="DN184">
            <v>12000</v>
          </cell>
          <cell r="DO184">
            <v>12000</v>
          </cell>
          <cell r="DP184">
            <v>12000</v>
          </cell>
          <cell r="DQ184">
            <v>12000</v>
          </cell>
          <cell r="DR184">
            <v>12000</v>
          </cell>
          <cell r="DS184">
            <v>12000</v>
          </cell>
          <cell r="DT184">
            <v>12000</v>
          </cell>
          <cell r="DU184">
            <v>12000</v>
          </cell>
          <cell r="DV184">
            <v>12000</v>
          </cell>
          <cell r="DW184">
            <v>12000</v>
          </cell>
          <cell r="DX184">
            <v>12000</v>
          </cell>
          <cell r="DY184">
            <v>12000</v>
          </cell>
          <cell r="DZ184">
            <v>12000</v>
          </cell>
          <cell r="EA184">
            <v>12000</v>
          </cell>
          <cell r="EB184">
            <v>12000</v>
          </cell>
          <cell r="EC184">
            <v>12000</v>
          </cell>
          <cell r="ED184">
            <v>12000</v>
          </cell>
          <cell r="EE184">
            <v>0</v>
          </cell>
          <cell r="EF184">
            <v>0</v>
          </cell>
          <cell r="EG184">
            <v>10000</v>
          </cell>
          <cell r="EH184">
            <v>10000</v>
          </cell>
          <cell r="EI184">
            <v>10000</v>
          </cell>
          <cell r="EJ184">
            <v>10000</v>
          </cell>
          <cell r="EK184">
            <v>10000</v>
          </cell>
          <cell r="EL184">
            <v>10000</v>
          </cell>
          <cell r="EM184">
            <v>10000</v>
          </cell>
          <cell r="EN184">
            <v>10000</v>
          </cell>
          <cell r="EO184">
            <v>10000</v>
          </cell>
          <cell r="EP184">
            <v>10000</v>
          </cell>
          <cell r="EQ184">
            <v>10000</v>
          </cell>
          <cell r="ER184">
            <v>10000</v>
          </cell>
          <cell r="ES184">
            <v>10000</v>
          </cell>
          <cell r="ET184">
            <v>10000</v>
          </cell>
          <cell r="EU184">
            <v>10000</v>
          </cell>
          <cell r="EV184">
            <v>15000</v>
          </cell>
          <cell r="EW184">
            <v>20000</v>
          </cell>
          <cell r="EX184">
            <v>15000</v>
          </cell>
          <cell r="EY184">
            <v>10000</v>
          </cell>
          <cell r="EZ184">
            <v>10000</v>
          </cell>
          <cell r="FA184">
            <v>10000</v>
          </cell>
          <cell r="FB184">
            <v>10000</v>
          </cell>
          <cell r="FC184">
            <v>10000</v>
          </cell>
          <cell r="FD184">
            <v>10000</v>
          </cell>
          <cell r="FE184">
            <v>10000</v>
          </cell>
          <cell r="FF184">
            <v>10000</v>
          </cell>
          <cell r="FG184">
            <v>10000</v>
          </cell>
          <cell r="FH184">
            <v>10000</v>
          </cell>
          <cell r="FI184">
            <v>10000</v>
          </cell>
          <cell r="FJ184">
            <v>10000</v>
          </cell>
          <cell r="FK184">
            <v>15000</v>
          </cell>
          <cell r="FL184">
            <v>15000</v>
          </cell>
          <cell r="FM184">
            <v>20000</v>
          </cell>
          <cell r="FN184">
            <v>20000</v>
          </cell>
          <cell r="FO184">
            <v>20000</v>
          </cell>
          <cell r="FP184">
            <v>20000</v>
          </cell>
          <cell r="FQ184">
            <v>15000</v>
          </cell>
          <cell r="FR184">
            <v>15000</v>
          </cell>
          <cell r="FS184">
            <v>20000</v>
          </cell>
          <cell r="FT184">
            <v>10000</v>
          </cell>
          <cell r="FU184">
            <v>10000</v>
          </cell>
          <cell r="FV184">
            <v>10000</v>
          </cell>
          <cell r="FW184">
            <v>10000</v>
          </cell>
          <cell r="FX184">
            <v>10000</v>
          </cell>
          <cell r="FY184">
            <v>20000</v>
          </cell>
          <cell r="FZ184">
            <v>10000</v>
          </cell>
          <cell r="GA184">
            <v>0</v>
          </cell>
          <cell r="GB184">
            <v>10000</v>
          </cell>
          <cell r="GC184">
            <v>10000</v>
          </cell>
          <cell r="GD184">
            <v>10000</v>
          </cell>
          <cell r="GE184">
            <v>10000</v>
          </cell>
          <cell r="GF184">
            <v>10000</v>
          </cell>
          <cell r="GG184">
            <v>20000</v>
          </cell>
          <cell r="GH184">
            <v>20000</v>
          </cell>
          <cell r="GI184">
            <v>10000</v>
          </cell>
          <cell r="GJ184">
            <v>10000</v>
          </cell>
          <cell r="GK184">
            <v>10000</v>
          </cell>
          <cell r="GL184">
            <v>10000</v>
          </cell>
          <cell r="GM184">
            <v>10000</v>
          </cell>
          <cell r="GN184">
            <v>10000</v>
          </cell>
          <cell r="GO184">
            <v>10000</v>
          </cell>
          <cell r="GP184">
            <v>10000</v>
          </cell>
          <cell r="GQ184">
            <v>10000</v>
          </cell>
          <cell r="GR184">
            <v>10000</v>
          </cell>
          <cell r="GS184">
            <v>10000</v>
          </cell>
          <cell r="GW184">
            <v>10769</v>
          </cell>
          <cell r="GX184" t="e">
            <v>#DIV/0!</v>
          </cell>
          <cell r="GY184" t="e">
            <v>#DIV/0!</v>
          </cell>
          <cell r="GZ184" t="e">
            <v>#DIV/0!</v>
          </cell>
        </row>
        <row r="185">
          <cell r="A185">
            <v>10788</v>
          </cell>
          <cell r="B185">
            <v>26</v>
          </cell>
          <cell r="C185" t="str">
            <v>MCFADDEN @ NACOGDOCHES</v>
          </cell>
          <cell r="D185">
            <v>9187</v>
          </cell>
          <cell r="E185" t="str">
            <v>R</v>
          </cell>
          <cell r="F185">
            <v>748</v>
          </cell>
          <cell r="G185">
            <v>748</v>
          </cell>
          <cell r="H185">
            <v>748</v>
          </cell>
          <cell r="I185">
            <v>748</v>
          </cell>
          <cell r="J185">
            <v>748</v>
          </cell>
          <cell r="K185">
            <v>748</v>
          </cell>
          <cell r="L185">
            <v>748</v>
          </cell>
          <cell r="M185">
            <v>748</v>
          </cell>
          <cell r="N185">
            <v>748</v>
          </cell>
          <cell r="O185">
            <v>748</v>
          </cell>
          <cell r="P185">
            <v>748</v>
          </cell>
          <cell r="Q185">
            <v>748</v>
          </cell>
          <cell r="R185">
            <v>748</v>
          </cell>
          <cell r="S185">
            <v>748</v>
          </cell>
          <cell r="T185">
            <v>700</v>
          </cell>
          <cell r="U185">
            <v>700</v>
          </cell>
          <cell r="V185">
            <v>700</v>
          </cell>
          <cell r="W185">
            <v>700</v>
          </cell>
          <cell r="X185">
            <v>700</v>
          </cell>
          <cell r="Y185">
            <v>700</v>
          </cell>
          <cell r="Z185">
            <v>700</v>
          </cell>
          <cell r="AA185">
            <v>700</v>
          </cell>
          <cell r="AB185">
            <v>700</v>
          </cell>
          <cell r="AC185">
            <v>700</v>
          </cell>
          <cell r="AD185">
            <v>700</v>
          </cell>
          <cell r="AE185">
            <v>700</v>
          </cell>
          <cell r="AF185">
            <v>700</v>
          </cell>
          <cell r="AG185">
            <v>700</v>
          </cell>
          <cell r="AH185">
            <v>700</v>
          </cell>
          <cell r="AI185">
            <v>700</v>
          </cell>
          <cell r="AJ185">
            <v>700</v>
          </cell>
          <cell r="AK185">
            <v>700</v>
          </cell>
          <cell r="AL185">
            <v>700</v>
          </cell>
          <cell r="AM185">
            <v>700</v>
          </cell>
          <cell r="AN185">
            <v>700</v>
          </cell>
          <cell r="AO185">
            <v>700</v>
          </cell>
          <cell r="AP185">
            <v>700</v>
          </cell>
          <cell r="AQ185">
            <v>700</v>
          </cell>
          <cell r="AR185">
            <v>700</v>
          </cell>
          <cell r="AS185">
            <v>700</v>
          </cell>
          <cell r="AT185">
            <v>700</v>
          </cell>
          <cell r="AU185">
            <v>700</v>
          </cell>
          <cell r="AV185">
            <v>700</v>
          </cell>
          <cell r="AW185">
            <v>1662</v>
          </cell>
          <cell r="AX185">
            <v>1662</v>
          </cell>
          <cell r="AY185">
            <v>750</v>
          </cell>
          <cell r="AZ185">
            <v>750</v>
          </cell>
          <cell r="BA185">
            <v>750</v>
          </cell>
          <cell r="BB185">
            <v>750</v>
          </cell>
          <cell r="BC185">
            <v>750</v>
          </cell>
          <cell r="BD185">
            <v>750</v>
          </cell>
          <cell r="BE185">
            <v>750</v>
          </cell>
          <cell r="BF185">
            <v>750</v>
          </cell>
          <cell r="BG185">
            <v>750</v>
          </cell>
          <cell r="BH185">
            <v>750</v>
          </cell>
          <cell r="BI185">
            <v>750</v>
          </cell>
          <cell r="BJ185">
            <v>811</v>
          </cell>
          <cell r="BK185">
            <v>811</v>
          </cell>
          <cell r="BL185">
            <v>811</v>
          </cell>
          <cell r="BM185">
            <v>811</v>
          </cell>
          <cell r="BN185">
            <v>811</v>
          </cell>
          <cell r="BO185">
            <v>811</v>
          </cell>
          <cell r="BP185">
            <v>811</v>
          </cell>
          <cell r="BQ185">
            <v>811</v>
          </cell>
          <cell r="BR185">
            <v>811</v>
          </cell>
          <cell r="BS185">
            <v>811</v>
          </cell>
          <cell r="BT185">
            <v>811</v>
          </cell>
          <cell r="BU185">
            <v>811</v>
          </cell>
          <cell r="BV185">
            <v>811</v>
          </cell>
          <cell r="BW185">
            <v>811</v>
          </cell>
          <cell r="BX185">
            <v>811</v>
          </cell>
          <cell r="BY185">
            <v>811</v>
          </cell>
          <cell r="BZ185">
            <v>811</v>
          </cell>
          <cell r="CA185">
            <v>811</v>
          </cell>
          <cell r="CB185">
            <v>811</v>
          </cell>
          <cell r="CC185">
            <v>889</v>
          </cell>
          <cell r="CD185">
            <v>889</v>
          </cell>
          <cell r="CE185">
            <v>889</v>
          </cell>
          <cell r="CF185">
            <v>889</v>
          </cell>
          <cell r="CG185">
            <v>889</v>
          </cell>
          <cell r="CH185">
            <v>889</v>
          </cell>
          <cell r="CI185">
            <v>889</v>
          </cell>
          <cell r="CJ185">
            <v>889</v>
          </cell>
          <cell r="CK185">
            <v>889</v>
          </cell>
          <cell r="CL185">
            <v>889</v>
          </cell>
          <cell r="CM185">
            <v>889</v>
          </cell>
          <cell r="CN185">
            <v>889</v>
          </cell>
          <cell r="CO185">
            <v>889</v>
          </cell>
          <cell r="CP185">
            <v>889</v>
          </cell>
          <cell r="CQ185">
            <v>889</v>
          </cell>
          <cell r="CR185">
            <v>889</v>
          </cell>
          <cell r="CS185">
            <v>889</v>
          </cell>
          <cell r="CT185">
            <v>889</v>
          </cell>
          <cell r="CU185">
            <v>889</v>
          </cell>
          <cell r="CV185">
            <v>889</v>
          </cell>
          <cell r="CW185">
            <v>889</v>
          </cell>
          <cell r="CX185">
            <v>889</v>
          </cell>
          <cell r="CY185">
            <v>889</v>
          </cell>
          <cell r="CZ185">
            <v>889</v>
          </cell>
          <cell r="DA185">
            <v>889</v>
          </cell>
          <cell r="DB185">
            <v>889</v>
          </cell>
          <cell r="DC185">
            <v>889</v>
          </cell>
          <cell r="DD185">
            <v>889</v>
          </cell>
          <cell r="DE185">
            <v>889</v>
          </cell>
          <cell r="DF185">
            <v>889</v>
          </cell>
          <cell r="DG185">
            <v>889</v>
          </cell>
          <cell r="DH185">
            <v>954</v>
          </cell>
          <cell r="DI185">
            <v>954</v>
          </cell>
          <cell r="DJ185">
            <v>954</v>
          </cell>
          <cell r="DK185">
            <v>954</v>
          </cell>
          <cell r="DL185">
            <v>954</v>
          </cell>
          <cell r="DM185">
            <v>954</v>
          </cell>
          <cell r="DN185">
            <v>954</v>
          </cell>
          <cell r="DO185">
            <v>954</v>
          </cell>
          <cell r="DP185">
            <v>954</v>
          </cell>
          <cell r="DQ185">
            <v>954</v>
          </cell>
          <cell r="DR185">
            <v>954</v>
          </cell>
          <cell r="DS185">
            <v>954</v>
          </cell>
          <cell r="DT185">
            <v>954</v>
          </cell>
          <cell r="DU185">
            <v>954</v>
          </cell>
          <cell r="DV185">
            <v>954</v>
          </cell>
          <cell r="DW185">
            <v>954</v>
          </cell>
          <cell r="DX185">
            <v>954</v>
          </cell>
          <cell r="DY185">
            <v>954</v>
          </cell>
          <cell r="DZ185">
            <v>954</v>
          </cell>
          <cell r="EA185">
            <v>954</v>
          </cell>
          <cell r="EB185">
            <v>954</v>
          </cell>
          <cell r="EC185">
            <v>954</v>
          </cell>
          <cell r="ED185">
            <v>954</v>
          </cell>
          <cell r="EE185">
            <v>954</v>
          </cell>
          <cell r="EF185">
            <v>954</v>
          </cell>
          <cell r="EG185">
            <v>954</v>
          </cell>
          <cell r="EH185">
            <v>954</v>
          </cell>
          <cell r="EI185">
            <v>954</v>
          </cell>
          <cell r="EJ185">
            <v>2500</v>
          </cell>
          <cell r="EK185">
            <v>2500</v>
          </cell>
          <cell r="EL185">
            <v>2500</v>
          </cell>
          <cell r="EM185">
            <v>2500</v>
          </cell>
          <cell r="EN185">
            <v>2500</v>
          </cell>
          <cell r="EO185">
            <v>954</v>
          </cell>
          <cell r="EP185">
            <v>954</v>
          </cell>
          <cell r="EQ185">
            <v>954</v>
          </cell>
          <cell r="ER185">
            <v>954</v>
          </cell>
          <cell r="ES185">
            <v>954</v>
          </cell>
          <cell r="ET185">
            <v>954</v>
          </cell>
          <cell r="EU185">
            <v>954</v>
          </cell>
          <cell r="EV185">
            <v>954</v>
          </cell>
          <cell r="EW185">
            <v>954</v>
          </cell>
          <cell r="EX185">
            <v>954</v>
          </cell>
          <cell r="EY185">
            <v>954</v>
          </cell>
          <cell r="EZ185">
            <v>954</v>
          </cell>
          <cell r="FA185">
            <v>954</v>
          </cell>
          <cell r="FB185">
            <v>954</v>
          </cell>
          <cell r="FC185">
            <v>954</v>
          </cell>
          <cell r="FD185">
            <v>954</v>
          </cell>
          <cell r="FE185">
            <v>954</v>
          </cell>
          <cell r="FF185">
            <v>954</v>
          </cell>
          <cell r="FG185">
            <v>954</v>
          </cell>
          <cell r="FH185">
            <v>954</v>
          </cell>
          <cell r="FI185">
            <v>954</v>
          </cell>
          <cell r="FJ185">
            <v>954</v>
          </cell>
          <cell r="FK185">
            <v>648</v>
          </cell>
          <cell r="FL185">
            <v>648</v>
          </cell>
          <cell r="FM185">
            <v>954</v>
          </cell>
          <cell r="FN185">
            <v>954</v>
          </cell>
          <cell r="FO185">
            <v>1</v>
          </cell>
          <cell r="FP185">
            <v>1</v>
          </cell>
          <cell r="FQ185">
            <v>1</v>
          </cell>
          <cell r="FR185">
            <v>1</v>
          </cell>
          <cell r="FS185">
            <v>1119</v>
          </cell>
          <cell r="FT185">
            <v>1119</v>
          </cell>
          <cell r="FU185">
            <v>1119</v>
          </cell>
          <cell r="FV185">
            <v>1119</v>
          </cell>
          <cell r="FW185">
            <v>1119</v>
          </cell>
          <cell r="FX185">
            <v>1119</v>
          </cell>
          <cell r="FY185">
            <v>1119</v>
          </cell>
          <cell r="FZ185">
            <v>1119</v>
          </cell>
          <cell r="GA185">
            <v>1119</v>
          </cell>
          <cell r="GB185">
            <v>1119</v>
          </cell>
          <cell r="GC185">
            <v>1119</v>
          </cell>
          <cell r="GD185">
            <v>1119</v>
          </cell>
          <cell r="GE185">
            <v>1119</v>
          </cell>
          <cell r="GF185">
            <v>1119</v>
          </cell>
          <cell r="GG185">
            <v>1119</v>
          </cell>
          <cell r="GH185">
            <v>1119</v>
          </cell>
          <cell r="GI185">
            <v>1119</v>
          </cell>
          <cell r="GJ185">
            <v>1119</v>
          </cell>
          <cell r="GK185">
            <v>1119</v>
          </cell>
          <cell r="GL185">
            <v>1119</v>
          </cell>
          <cell r="GM185">
            <v>1119</v>
          </cell>
          <cell r="GN185">
            <v>1119</v>
          </cell>
          <cell r="GO185">
            <v>1119</v>
          </cell>
          <cell r="GP185">
            <v>1119</v>
          </cell>
          <cell r="GQ185">
            <v>1119</v>
          </cell>
          <cell r="GR185">
            <v>1119</v>
          </cell>
          <cell r="GS185">
            <v>1119</v>
          </cell>
          <cell r="GW185">
            <v>10788</v>
          </cell>
          <cell r="GX185" t="e">
            <v>#DIV/0!</v>
          </cell>
          <cell r="GY185" t="e">
            <v>#DIV/0!</v>
          </cell>
          <cell r="GZ185" t="e">
            <v>#DIV/0!</v>
          </cell>
        </row>
        <row r="186">
          <cell r="A186">
            <v>10789</v>
          </cell>
          <cell r="B186">
            <v>22</v>
          </cell>
          <cell r="C186" t="str">
            <v>LONE STR @ FORT BEND</v>
          </cell>
          <cell r="D186">
            <v>52500</v>
          </cell>
          <cell r="E186" t="str">
            <v>R</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cell r="AO186">
            <v>0</v>
          </cell>
          <cell r="AP186">
            <v>0</v>
          </cell>
          <cell r="AQ186">
            <v>0</v>
          </cell>
          <cell r="AR186">
            <v>0</v>
          </cell>
          <cell r="AS186">
            <v>0</v>
          </cell>
          <cell r="AT186">
            <v>0</v>
          </cell>
          <cell r="AU186">
            <v>0</v>
          </cell>
          <cell r="AV186">
            <v>0</v>
          </cell>
          <cell r="AW186">
            <v>0</v>
          </cell>
          <cell r="AX186">
            <v>0</v>
          </cell>
          <cell r="AY186">
            <v>0</v>
          </cell>
          <cell r="AZ186">
            <v>0</v>
          </cell>
          <cell r="BA186">
            <v>0</v>
          </cell>
          <cell r="BB186">
            <v>0</v>
          </cell>
          <cell r="BC186">
            <v>0</v>
          </cell>
          <cell r="BD186">
            <v>0</v>
          </cell>
          <cell r="BE186">
            <v>0</v>
          </cell>
          <cell r="BF186">
            <v>0</v>
          </cell>
          <cell r="BG186">
            <v>0</v>
          </cell>
          <cell r="BH186">
            <v>0</v>
          </cell>
          <cell r="BI186">
            <v>0</v>
          </cell>
          <cell r="BJ186">
            <v>0</v>
          </cell>
          <cell r="BK186">
            <v>0</v>
          </cell>
          <cell r="BL186">
            <v>0</v>
          </cell>
          <cell r="BM186">
            <v>0</v>
          </cell>
          <cell r="BN186">
            <v>0</v>
          </cell>
          <cell r="BO186">
            <v>0</v>
          </cell>
          <cell r="BP186">
            <v>0</v>
          </cell>
          <cell r="BQ186">
            <v>0</v>
          </cell>
          <cell r="BR186">
            <v>0</v>
          </cell>
          <cell r="BS186">
            <v>0</v>
          </cell>
          <cell r="BT186">
            <v>0</v>
          </cell>
          <cell r="BU186">
            <v>0</v>
          </cell>
          <cell r="BV186">
            <v>0</v>
          </cell>
          <cell r="BW186">
            <v>0</v>
          </cell>
          <cell r="BX186">
            <v>0</v>
          </cell>
          <cell r="BY186">
            <v>0</v>
          </cell>
          <cell r="BZ186">
            <v>0</v>
          </cell>
          <cell r="CA186">
            <v>0</v>
          </cell>
          <cell r="CB186">
            <v>0</v>
          </cell>
          <cell r="CC186">
            <v>0</v>
          </cell>
          <cell r="CD186">
            <v>0</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0</v>
          </cell>
          <cell r="CX186">
            <v>0</v>
          </cell>
          <cell r="CY186">
            <v>0</v>
          </cell>
          <cell r="CZ186">
            <v>0</v>
          </cell>
          <cell r="DA186">
            <v>0</v>
          </cell>
          <cell r="DB186">
            <v>0</v>
          </cell>
          <cell r="DC186">
            <v>0</v>
          </cell>
          <cell r="DD186">
            <v>0</v>
          </cell>
          <cell r="DE186">
            <v>0</v>
          </cell>
          <cell r="DF186">
            <v>0</v>
          </cell>
          <cell r="DG186">
            <v>0</v>
          </cell>
          <cell r="DH186">
            <v>0</v>
          </cell>
          <cell r="DI186">
            <v>0</v>
          </cell>
          <cell r="DJ186">
            <v>0</v>
          </cell>
          <cell r="DK186">
            <v>0</v>
          </cell>
          <cell r="DL186">
            <v>0</v>
          </cell>
          <cell r="DM186">
            <v>0</v>
          </cell>
          <cell r="DN186">
            <v>0</v>
          </cell>
          <cell r="DO186">
            <v>0</v>
          </cell>
          <cell r="DP186">
            <v>0</v>
          </cell>
          <cell r="DQ186">
            <v>0</v>
          </cell>
          <cell r="DR186">
            <v>0</v>
          </cell>
          <cell r="DS186">
            <v>0</v>
          </cell>
          <cell r="DT186">
            <v>0</v>
          </cell>
          <cell r="DU186">
            <v>0</v>
          </cell>
          <cell r="DV186">
            <v>0</v>
          </cell>
          <cell r="DW186">
            <v>0</v>
          </cell>
          <cell r="DX186">
            <v>0</v>
          </cell>
          <cell r="DY186">
            <v>0</v>
          </cell>
          <cell r="DZ186">
            <v>0</v>
          </cell>
          <cell r="EA186">
            <v>0</v>
          </cell>
          <cell r="EB186">
            <v>0</v>
          </cell>
          <cell r="EC186">
            <v>0</v>
          </cell>
          <cell r="ED186">
            <v>0</v>
          </cell>
          <cell r="EE186">
            <v>0</v>
          </cell>
          <cell r="EF186">
            <v>0</v>
          </cell>
          <cell r="EG186">
            <v>0</v>
          </cell>
          <cell r="EH186">
            <v>0</v>
          </cell>
          <cell r="EI186">
            <v>0</v>
          </cell>
          <cell r="EJ186">
            <v>0</v>
          </cell>
          <cell r="EK186">
            <v>0</v>
          </cell>
          <cell r="EL186">
            <v>0</v>
          </cell>
          <cell r="EM186">
            <v>0</v>
          </cell>
          <cell r="EN186">
            <v>0</v>
          </cell>
          <cell r="EO186">
            <v>0</v>
          </cell>
          <cell r="EP186">
            <v>0</v>
          </cell>
          <cell r="EQ186">
            <v>0</v>
          </cell>
          <cell r="ER186">
            <v>0</v>
          </cell>
          <cell r="ES186">
            <v>0</v>
          </cell>
          <cell r="ET186">
            <v>0</v>
          </cell>
          <cell r="EU186">
            <v>0</v>
          </cell>
          <cell r="EV186">
            <v>0</v>
          </cell>
          <cell r="EW186">
            <v>0</v>
          </cell>
          <cell r="EX186">
            <v>0</v>
          </cell>
          <cell r="EY186">
            <v>0</v>
          </cell>
          <cell r="EZ186">
            <v>0</v>
          </cell>
          <cell r="FA186">
            <v>0</v>
          </cell>
          <cell r="FB186">
            <v>0</v>
          </cell>
          <cell r="FC186">
            <v>0</v>
          </cell>
          <cell r="FD186">
            <v>0</v>
          </cell>
          <cell r="FE186">
            <v>0</v>
          </cell>
          <cell r="FF186">
            <v>0</v>
          </cell>
          <cell r="FG186">
            <v>0</v>
          </cell>
          <cell r="FH186">
            <v>0</v>
          </cell>
          <cell r="FI186">
            <v>0</v>
          </cell>
          <cell r="FJ186">
            <v>0</v>
          </cell>
          <cell r="FK186">
            <v>0</v>
          </cell>
          <cell r="FL186">
            <v>0</v>
          </cell>
          <cell r="FM186">
            <v>0</v>
          </cell>
          <cell r="FN186">
            <v>0</v>
          </cell>
          <cell r="FO186">
            <v>0</v>
          </cell>
          <cell r="FP186">
            <v>0</v>
          </cell>
          <cell r="FQ186">
            <v>0</v>
          </cell>
          <cell r="FR186">
            <v>0</v>
          </cell>
          <cell r="FS186">
            <v>0</v>
          </cell>
          <cell r="FT186">
            <v>0</v>
          </cell>
          <cell r="FU186">
            <v>0</v>
          </cell>
          <cell r="FV186">
            <v>0</v>
          </cell>
          <cell r="FW186">
            <v>0</v>
          </cell>
          <cell r="FX186">
            <v>0</v>
          </cell>
          <cell r="FY186">
            <v>0</v>
          </cell>
          <cell r="FZ186">
            <v>0</v>
          </cell>
          <cell r="GA186">
            <v>0</v>
          </cell>
          <cell r="GB186">
            <v>0</v>
          </cell>
          <cell r="GC186">
            <v>0</v>
          </cell>
          <cell r="GD186">
            <v>0</v>
          </cell>
          <cell r="GE186">
            <v>0</v>
          </cell>
          <cell r="GF186">
            <v>0</v>
          </cell>
          <cell r="GG186">
            <v>0</v>
          </cell>
          <cell r="GH186">
            <v>0</v>
          </cell>
          <cell r="GI186">
            <v>0</v>
          </cell>
          <cell r="GJ186">
            <v>0</v>
          </cell>
          <cell r="GK186">
            <v>0</v>
          </cell>
          <cell r="GL186">
            <v>0</v>
          </cell>
          <cell r="GM186">
            <v>0</v>
          </cell>
          <cell r="GN186">
            <v>0</v>
          </cell>
          <cell r="GO186">
            <v>0</v>
          </cell>
          <cell r="GP186">
            <v>0</v>
          </cell>
          <cell r="GQ186">
            <v>0</v>
          </cell>
          <cell r="GR186">
            <v>0</v>
          </cell>
          <cell r="GS186">
            <v>0</v>
          </cell>
          <cell r="GW186">
            <v>10789</v>
          </cell>
          <cell r="GX186" t="e">
            <v>#DIV/0!</v>
          </cell>
          <cell r="GY186" t="e">
            <v>#DIV/0!</v>
          </cell>
          <cell r="GZ186" t="e">
            <v>#DIV/0!</v>
          </cell>
        </row>
        <row r="187">
          <cell r="A187">
            <v>10849</v>
          </cell>
          <cell r="B187">
            <v>5</v>
          </cell>
          <cell r="C187" t="str">
            <v>H&amp;PES @ KIOWA</v>
          </cell>
          <cell r="D187">
            <v>33600</v>
          </cell>
          <cell r="E187" t="str">
            <v>R</v>
          </cell>
          <cell r="F187">
            <v>16592</v>
          </cell>
          <cell r="G187">
            <v>16592</v>
          </cell>
          <cell r="H187">
            <v>17034</v>
          </cell>
          <cell r="I187">
            <v>14969</v>
          </cell>
          <cell r="J187">
            <v>14969</v>
          </cell>
          <cell r="K187">
            <v>14969</v>
          </cell>
          <cell r="L187">
            <v>16504</v>
          </cell>
          <cell r="M187">
            <v>18294</v>
          </cell>
          <cell r="N187">
            <v>18294</v>
          </cell>
          <cell r="O187">
            <v>19294</v>
          </cell>
          <cell r="P187">
            <v>18294</v>
          </cell>
          <cell r="Q187">
            <v>18294</v>
          </cell>
          <cell r="R187">
            <v>18294</v>
          </cell>
          <cell r="S187">
            <v>18294</v>
          </cell>
          <cell r="T187">
            <v>17775</v>
          </cell>
          <cell r="U187">
            <v>17775</v>
          </cell>
          <cell r="V187">
            <v>17775</v>
          </cell>
          <cell r="W187">
            <v>17775</v>
          </cell>
          <cell r="X187">
            <v>17775</v>
          </cell>
          <cell r="Y187">
            <v>17775</v>
          </cell>
          <cell r="Z187">
            <v>17775</v>
          </cell>
          <cell r="AA187">
            <v>17775</v>
          </cell>
          <cell r="AB187">
            <v>18768</v>
          </cell>
          <cell r="AC187">
            <v>18768</v>
          </cell>
          <cell r="AD187">
            <v>18768</v>
          </cell>
          <cell r="AE187">
            <v>18768</v>
          </cell>
          <cell r="AF187">
            <v>18768</v>
          </cell>
          <cell r="AG187">
            <v>18768</v>
          </cell>
          <cell r="AH187">
            <v>18768</v>
          </cell>
          <cell r="AI187">
            <v>18768</v>
          </cell>
          <cell r="AJ187">
            <v>17783</v>
          </cell>
          <cell r="AK187">
            <v>17783</v>
          </cell>
          <cell r="AL187">
            <v>17783</v>
          </cell>
          <cell r="AM187">
            <v>17783</v>
          </cell>
          <cell r="AN187">
            <v>17783</v>
          </cell>
          <cell r="AO187">
            <v>18324</v>
          </cell>
          <cell r="AP187">
            <v>18324</v>
          </cell>
          <cell r="AQ187">
            <v>18622</v>
          </cell>
          <cell r="AR187">
            <v>18622</v>
          </cell>
          <cell r="AS187">
            <v>18622</v>
          </cell>
          <cell r="AT187">
            <v>18622</v>
          </cell>
          <cell r="AU187">
            <v>18622</v>
          </cell>
          <cell r="AV187">
            <v>18622</v>
          </cell>
          <cell r="AW187">
            <v>18622</v>
          </cell>
          <cell r="AX187">
            <v>18622</v>
          </cell>
          <cell r="AY187">
            <v>19176</v>
          </cell>
          <cell r="AZ187">
            <v>19176</v>
          </cell>
          <cell r="BA187">
            <v>19176</v>
          </cell>
          <cell r="BB187">
            <v>19176</v>
          </cell>
          <cell r="BC187">
            <v>19176</v>
          </cell>
          <cell r="BD187">
            <v>19176</v>
          </cell>
          <cell r="BE187">
            <v>19700</v>
          </cell>
          <cell r="BF187">
            <v>19700</v>
          </cell>
          <cell r="BG187">
            <v>19700</v>
          </cell>
          <cell r="BH187">
            <v>19700</v>
          </cell>
          <cell r="BI187">
            <v>19700</v>
          </cell>
          <cell r="BJ187">
            <v>19700</v>
          </cell>
          <cell r="BK187">
            <v>19700</v>
          </cell>
          <cell r="BL187">
            <v>19732</v>
          </cell>
          <cell r="BM187">
            <v>16732</v>
          </cell>
          <cell r="BN187">
            <v>16732</v>
          </cell>
          <cell r="BO187">
            <v>16732</v>
          </cell>
          <cell r="BP187">
            <v>16732</v>
          </cell>
          <cell r="BQ187">
            <v>19732</v>
          </cell>
          <cell r="BR187">
            <v>19732</v>
          </cell>
          <cell r="BS187">
            <v>19732</v>
          </cell>
          <cell r="BT187">
            <v>19732</v>
          </cell>
          <cell r="BU187">
            <v>19732</v>
          </cell>
          <cell r="BV187">
            <v>19732</v>
          </cell>
          <cell r="BW187">
            <v>19732</v>
          </cell>
          <cell r="BX187">
            <v>17232</v>
          </cell>
          <cell r="BY187">
            <v>17232</v>
          </cell>
          <cell r="BZ187">
            <v>17232</v>
          </cell>
          <cell r="CA187">
            <v>17232</v>
          </cell>
          <cell r="CB187">
            <v>17232</v>
          </cell>
          <cell r="CC187">
            <v>18621</v>
          </cell>
          <cell r="CD187">
            <v>21384</v>
          </cell>
          <cell r="CE187">
            <v>21384</v>
          </cell>
          <cell r="CF187">
            <v>21384</v>
          </cell>
          <cell r="CG187">
            <v>21384</v>
          </cell>
          <cell r="CH187">
            <v>21384</v>
          </cell>
          <cell r="CI187">
            <v>21384</v>
          </cell>
          <cell r="CJ187">
            <v>21384</v>
          </cell>
          <cell r="CK187">
            <v>19114</v>
          </cell>
          <cell r="CL187">
            <v>19114</v>
          </cell>
          <cell r="CM187">
            <v>19114</v>
          </cell>
          <cell r="CN187">
            <v>16964</v>
          </cell>
          <cell r="CO187">
            <v>16964</v>
          </cell>
          <cell r="CP187">
            <v>16964</v>
          </cell>
          <cell r="CQ187">
            <v>16964</v>
          </cell>
          <cell r="CR187">
            <v>16964</v>
          </cell>
          <cell r="CS187">
            <v>17371</v>
          </cell>
          <cell r="CT187">
            <v>17371</v>
          </cell>
          <cell r="CU187">
            <v>20191</v>
          </cell>
          <cell r="CV187">
            <v>22296</v>
          </cell>
          <cell r="CW187">
            <v>22296</v>
          </cell>
          <cell r="CX187">
            <v>22296</v>
          </cell>
          <cell r="CY187">
            <v>18857</v>
          </cell>
          <cell r="CZ187">
            <v>20685</v>
          </cell>
          <cell r="DA187">
            <v>20685</v>
          </cell>
          <cell r="DB187">
            <v>20285</v>
          </cell>
          <cell r="DC187">
            <v>21285</v>
          </cell>
          <cell r="DD187">
            <v>21285</v>
          </cell>
          <cell r="DE187">
            <v>21285</v>
          </cell>
          <cell r="DF187">
            <v>21285</v>
          </cell>
          <cell r="DG187">
            <v>20075</v>
          </cell>
          <cell r="DH187">
            <v>21686</v>
          </cell>
          <cell r="DI187">
            <v>21686</v>
          </cell>
          <cell r="DJ187">
            <v>21686</v>
          </cell>
          <cell r="DK187">
            <v>21686</v>
          </cell>
          <cell r="DL187">
            <v>21686</v>
          </cell>
          <cell r="DM187">
            <v>19761</v>
          </cell>
          <cell r="DN187">
            <v>18509</v>
          </cell>
          <cell r="DO187">
            <v>18509</v>
          </cell>
          <cell r="DP187">
            <v>18509</v>
          </cell>
          <cell r="DQ187">
            <v>18509</v>
          </cell>
          <cell r="DR187">
            <v>18509</v>
          </cell>
          <cell r="DS187">
            <v>18509</v>
          </cell>
          <cell r="DT187">
            <v>18509</v>
          </cell>
          <cell r="DU187">
            <v>17526</v>
          </cell>
          <cell r="DV187">
            <v>17526</v>
          </cell>
          <cell r="DW187">
            <v>17526</v>
          </cell>
          <cell r="DX187">
            <v>19530</v>
          </cell>
          <cell r="DY187">
            <v>19530</v>
          </cell>
          <cell r="DZ187">
            <v>19530</v>
          </cell>
          <cell r="EA187">
            <v>22327</v>
          </cell>
          <cell r="EB187">
            <v>20027</v>
          </cell>
          <cell r="EC187">
            <v>20027</v>
          </cell>
          <cell r="ED187">
            <v>23527</v>
          </cell>
          <cell r="EE187">
            <v>23527</v>
          </cell>
          <cell r="EF187">
            <v>23527</v>
          </cell>
          <cell r="EG187">
            <v>23527</v>
          </cell>
          <cell r="EH187">
            <v>23527</v>
          </cell>
          <cell r="EI187">
            <v>23527</v>
          </cell>
          <cell r="EJ187">
            <v>20907</v>
          </cell>
          <cell r="EK187">
            <v>25907</v>
          </cell>
          <cell r="EL187">
            <v>25907</v>
          </cell>
          <cell r="EM187">
            <v>25907</v>
          </cell>
          <cell r="EN187">
            <v>25907</v>
          </cell>
          <cell r="EO187">
            <v>21387</v>
          </cell>
          <cell r="EP187">
            <v>24987</v>
          </cell>
          <cell r="EQ187">
            <v>24987</v>
          </cell>
          <cell r="ER187">
            <v>24987</v>
          </cell>
          <cell r="ES187">
            <v>18987</v>
          </cell>
          <cell r="ET187">
            <v>18987</v>
          </cell>
          <cell r="EU187">
            <v>18987</v>
          </cell>
          <cell r="EV187">
            <v>22355</v>
          </cell>
          <cell r="EW187">
            <v>23414</v>
          </cell>
          <cell r="EX187">
            <v>24461</v>
          </cell>
          <cell r="EY187">
            <v>22922</v>
          </cell>
          <cell r="EZ187">
            <v>22922</v>
          </cell>
          <cell r="FA187">
            <v>22922</v>
          </cell>
          <cell r="FB187">
            <v>22922</v>
          </cell>
          <cell r="FC187">
            <v>24205</v>
          </cell>
          <cell r="FD187">
            <v>22855</v>
          </cell>
          <cell r="FE187">
            <v>25855</v>
          </cell>
          <cell r="FF187">
            <v>20855</v>
          </cell>
          <cell r="FG187">
            <v>19249</v>
          </cell>
          <cell r="FH187">
            <v>19249</v>
          </cell>
          <cell r="FI187">
            <v>19249</v>
          </cell>
          <cell r="FJ187">
            <v>19249</v>
          </cell>
          <cell r="FK187">
            <v>19249</v>
          </cell>
          <cell r="FL187">
            <v>19249</v>
          </cell>
          <cell r="FM187">
            <v>24249</v>
          </cell>
          <cell r="FN187">
            <v>24249</v>
          </cell>
          <cell r="FO187">
            <v>19554</v>
          </cell>
          <cell r="FP187">
            <v>19554</v>
          </cell>
          <cell r="FQ187">
            <v>19554</v>
          </cell>
          <cell r="FR187">
            <v>19554</v>
          </cell>
          <cell r="FS187">
            <v>25076</v>
          </cell>
          <cell r="FT187">
            <v>25076</v>
          </cell>
          <cell r="FU187">
            <v>25076</v>
          </cell>
          <cell r="FV187">
            <v>25076</v>
          </cell>
          <cell r="FW187">
            <v>25076</v>
          </cell>
          <cell r="FX187">
            <v>25076</v>
          </cell>
          <cell r="FY187">
            <v>25076</v>
          </cell>
          <cell r="FZ187">
            <v>25276</v>
          </cell>
          <cell r="GA187">
            <v>24576</v>
          </cell>
          <cell r="GB187">
            <v>27076</v>
          </cell>
          <cell r="GC187">
            <v>27076</v>
          </cell>
          <cell r="GD187">
            <v>27076</v>
          </cell>
          <cell r="GE187">
            <v>22628</v>
          </cell>
          <cell r="GF187">
            <v>22628</v>
          </cell>
          <cell r="GG187">
            <v>24724</v>
          </cell>
          <cell r="GH187">
            <v>24624</v>
          </cell>
          <cell r="GI187">
            <v>25249</v>
          </cell>
          <cell r="GJ187">
            <v>25249</v>
          </cell>
          <cell r="GK187">
            <v>25249</v>
          </cell>
          <cell r="GL187">
            <v>25249</v>
          </cell>
          <cell r="GM187">
            <v>25249</v>
          </cell>
          <cell r="GN187">
            <v>24049</v>
          </cell>
          <cell r="GO187">
            <v>24049</v>
          </cell>
          <cell r="GP187">
            <v>25349</v>
          </cell>
          <cell r="GQ187">
            <v>25349</v>
          </cell>
          <cell r="GR187">
            <v>25349</v>
          </cell>
          <cell r="GS187">
            <v>23349</v>
          </cell>
          <cell r="GW187">
            <v>10849</v>
          </cell>
          <cell r="GX187" t="e">
            <v>#DIV/0!</v>
          </cell>
          <cell r="GY187" t="e">
            <v>#DIV/0!</v>
          </cell>
          <cell r="GZ187" t="e">
            <v>#DIV/0!</v>
          </cell>
        </row>
        <row r="188">
          <cell r="A188">
            <v>10863</v>
          </cell>
          <cell r="B188">
            <v>26</v>
          </cell>
          <cell r="C188" t="str">
            <v>TEJAS @ HARRISON</v>
          </cell>
          <cell r="D188">
            <v>52109</v>
          </cell>
          <cell r="E188" t="str">
            <v>R</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cell r="AO188">
            <v>0</v>
          </cell>
          <cell r="AP188">
            <v>0</v>
          </cell>
          <cell r="AQ188">
            <v>0</v>
          </cell>
          <cell r="AR188">
            <v>0</v>
          </cell>
          <cell r="AS188">
            <v>0</v>
          </cell>
          <cell r="AT188">
            <v>0</v>
          </cell>
          <cell r="AU188">
            <v>0</v>
          </cell>
          <cell r="AV188">
            <v>0</v>
          </cell>
          <cell r="AW188">
            <v>0</v>
          </cell>
          <cell r="AX188">
            <v>0</v>
          </cell>
          <cell r="AY188">
            <v>0</v>
          </cell>
          <cell r="AZ188">
            <v>0</v>
          </cell>
          <cell r="BA188">
            <v>0</v>
          </cell>
          <cell r="BB188">
            <v>0</v>
          </cell>
          <cell r="BC188">
            <v>0</v>
          </cell>
          <cell r="BD188">
            <v>0</v>
          </cell>
          <cell r="BE188">
            <v>0</v>
          </cell>
          <cell r="BF188">
            <v>0</v>
          </cell>
          <cell r="BG188">
            <v>0</v>
          </cell>
          <cell r="BH188">
            <v>0</v>
          </cell>
          <cell r="BI188">
            <v>0</v>
          </cell>
          <cell r="BJ188">
            <v>0</v>
          </cell>
          <cell r="BK188">
            <v>0</v>
          </cell>
          <cell r="BL188">
            <v>0</v>
          </cell>
          <cell r="BM188">
            <v>0</v>
          </cell>
          <cell r="BN188">
            <v>0</v>
          </cell>
          <cell r="BO188">
            <v>0</v>
          </cell>
          <cell r="BP188">
            <v>0</v>
          </cell>
          <cell r="BQ188">
            <v>0</v>
          </cell>
          <cell r="BR188">
            <v>0</v>
          </cell>
          <cell r="BS188">
            <v>0</v>
          </cell>
          <cell r="BT188">
            <v>0</v>
          </cell>
          <cell r="BU188">
            <v>0</v>
          </cell>
          <cell r="BV188">
            <v>0</v>
          </cell>
          <cell r="BW188">
            <v>0</v>
          </cell>
          <cell r="BX188">
            <v>0</v>
          </cell>
          <cell r="BY188">
            <v>0</v>
          </cell>
          <cell r="BZ188">
            <v>0</v>
          </cell>
          <cell r="CA188">
            <v>0</v>
          </cell>
          <cell r="CB188">
            <v>0</v>
          </cell>
          <cell r="CC188">
            <v>0</v>
          </cell>
          <cell r="CD188">
            <v>0</v>
          </cell>
          <cell r="CE188">
            <v>0</v>
          </cell>
          <cell r="CF188">
            <v>0</v>
          </cell>
          <cell r="CG188">
            <v>0</v>
          </cell>
          <cell r="CH188">
            <v>0</v>
          </cell>
          <cell r="CI188">
            <v>0</v>
          </cell>
          <cell r="CJ188">
            <v>0</v>
          </cell>
          <cell r="CK188">
            <v>0</v>
          </cell>
          <cell r="CL188">
            <v>0</v>
          </cell>
          <cell r="CM188">
            <v>0</v>
          </cell>
          <cell r="CN188">
            <v>0</v>
          </cell>
          <cell r="CO188">
            <v>0</v>
          </cell>
          <cell r="CP188">
            <v>0</v>
          </cell>
          <cell r="CQ188">
            <v>0</v>
          </cell>
          <cell r="CR188">
            <v>0</v>
          </cell>
          <cell r="CS188">
            <v>0</v>
          </cell>
          <cell r="CT188">
            <v>0</v>
          </cell>
          <cell r="CU188">
            <v>0</v>
          </cell>
          <cell r="CV188">
            <v>0</v>
          </cell>
          <cell r="CW188">
            <v>0</v>
          </cell>
          <cell r="CX188">
            <v>0</v>
          </cell>
          <cell r="CY188">
            <v>0</v>
          </cell>
          <cell r="CZ188">
            <v>0</v>
          </cell>
          <cell r="DA188">
            <v>0</v>
          </cell>
          <cell r="DB188">
            <v>0</v>
          </cell>
          <cell r="DC188">
            <v>0</v>
          </cell>
          <cell r="DD188">
            <v>0</v>
          </cell>
          <cell r="DE188">
            <v>0</v>
          </cell>
          <cell r="DF188">
            <v>0</v>
          </cell>
          <cell r="DG188">
            <v>0</v>
          </cell>
          <cell r="DH188">
            <v>0</v>
          </cell>
          <cell r="DI188">
            <v>0</v>
          </cell>
          <cell r="DJ188">
            <v>0</v>
          </cell>
          <cell r="DK188">
            <v>0</v>
          </cell>
          <cell r="DL188">
            <v>0</v>
          </cell>
          <cell r="DM188">
            <v>0</v>
          </cell>
          <cell r="DN188">
            <v>0</v>
          </cell>
          <cell r="DO188">
            <v>0</v>
          </cell>
          <cell r="DP188">
            <v>0</v>
          </cell>
          <cell r="DQ188">
            <v>0</v>
          </cell>
          <cell r="DR188">
            <v>0</v>
          </cell>
          <cell r="DS188">
            <v>0</v>
          </cell>
          <cell r="DT188">
            <v>0</v>
          </cell>
          <cell r="DU188">
            <v>0</v>
          </cell>
          <cell r="DV188">
            <v>0</v>
          </cell>
          <cell r="DW188">
            <v>0</v>
          </cell>
          <cell r="DX188">
            <v>0</v>
          </cell>
          <cell r="DY188">
            <v>0</v>
          </cell>
          <cell r="DZ188">
            <v>0</v>
          </cell>
          <cell r="EA188">
            <v>0</v>
          </cell>
          <cell r="EB188">
            <v>0</v>
          </cell>
          <cell r="EC188">
            <v>0</v>
          </cell>
          <cell r="ED188">
            <v>0</v>
          </cell>
          <cell r="EE188">
            <v>0</v>
          </cell>
          <cell r="EF188">
            <v>0</v>
          </cell>
          <cell r="EG188">
            <v>0</v>
          </cell>
          <cell r="EH188">
            <v>0</v>
          </cell>
          <cell r="EI188">
            <v>0</v>
          </cell>
          <cell r="EJ188">
            <v>0</v>
          </cell>
          <cell r="EK188">
            <v>0</v>
          </cell>
          <cell r="EL188">
            <v>0</v>
          </cell>
          <cell r="EM188">
            <v>0</v>
          </cell>
          <cell r="EN188">
            <v>0</v>
          </cell>
          <cell r="EO188">
            <v>0</v>
          </cell>
          <cell r="EP188">
            <v>0</v>
          </cell>
          <cell r="EQ188">
            <v>0</v>
          </cell>
          <cell r="ER188">
            <v>0</v>
          </cell>
          <cell r="ES188">
            <v>0</v>
          </cell>
          <cell r="ET188">
            <v>0</v>
          </cell>
          <cell r="EU188">
            <v>0</v>
          </cell>
          <cell r="EV188">
            <v>0</v>
          </cell>
          <cell r="EW188">
            <v>0</v>
          </cell>
          <cell r="EX188">
            <v>0</v>
          </cell>
          <cell r="EY188">
            <v>0</v>
          </cell>
          <cell r="EZ188">
            <v>0</v>
          </cell>
          <cell r="FA188">
            <v>0</v>
          </cell>
          <cell r="FB188">
            <v>0</v>
          </cell>
          <cell r="FC188">
            <v>0</v>
          </cell>
          <cell r="FD188">
            <v>0</v>
          </cell>
          <cell r="FE188">
            <v>0</v>
          </cell>
          <cell r="FF188">
            <v>0</v>
          </cell>
          <cell r="FG188">
            <v>0</v>
          </cell>
          <cell r="FH188">
            <v>0</v>
          </cell>
          <cell r="FI188">
            <v>0</v>
          </cell>
          <cell r="FJ188">
            <v>0</v>
          </cell>
          <cell r="FK188">
            <v>0</v>
          </cell>
          <cell r="FL188">
            <v>0</v>
          </cell>
          <cell r="FM188">
            <v>0</v>
          </cell>
          <cell r="FN188">
            <v>0</v>
          </cell>
          <cell r="FO188">
            <v>0</v>
          </cell>
          <cell r="FP188">
            <v>0</v>
          </cell>
          <cell r="FQ188">
            <v>0</v>
          </cell>
          <cell r="FR188">
            <v>0</v>
          </cell>
          <cell r="FS188">
            <v>0</v>
          </cell>
          <cell r="FT188">
            <v>0</v>
          </cell>
          <cell r="FU188">
            <v>0</v>
          </cell>
          <cell r="FV188">
            <v>0</v>
          </cell>
          <cell r="FW188">
            <v>0</v>
          </cell>
          <cell r="FX188">
            <v>0</v>
          </cell>
          <cell r="FY188">
            <v>0</v>
          </cell>
          <cell r="FZ188">
            <v>0</v>
          </cell>
          <cell r="GA188">
            <v>0</v>
          </cell>
          <cell r="GB188">
            <v>0</v>
          </cell>
          <cell r="GC188">
            <v>0</v>
          </cell>
          <cell r="GD188">
            <v>0</v>
          </cell>
          <cell r="GE188">
            <v>0</v>
          </cell>
          <cell r="GF188">
            <v>0</v>
          </cell>
          <cell r="GG188">
            <v>0</v>
          </cell>
          <cell r="GH188">
            <v>0</v>
          </cell>
          <cell r="GI188">
            <v>0</v>
          </cell>
          <cell r="GJ188">
            <v>0</v>
          </cell>
          <cell r="GK188">
            <v>0</v>
          </cell>
          <cell r="GL188">
            <v>0</v>
          </cell>
          <cell r="GM188">
            <v>0</v>
          </cell>
          <cell r="GN188">
            <v>0</v>
          </cell>
          <cell r="GO188">
            <v>0</v>
          </cell>
          <cell r="GP188">
            <v>0</v>
          </cell>
          <cell r="GQ188">
            <v>0</v>
          </cell>
          <cell r="GR188">
            <v>0</v>
          </cell>
          <cell r="GS188">
            <v>0</v>
          </cell>
          <cell r="GW188">
            <v>10863</v>
          </cell>
          <cell r="GX188" t="e">
            <v>#DIV/0!</v>
          </cell>
          <cell r="GY188" t="e">
            <v>#DIV/0!</v>
          </cell>
          <cell r="GZ188" t="e">
            <v>#DIV/0!</v>
          </cell>
        </row>
        <row r="189">
          <cell r="A189">
            <v>10872</v>
          </cell>
          <cell r="B189">
            <v>5</v>
          </cell>
          <cell r="C189" t="str">
            <v>ONEOKFS @ WASHITA</v>
          </cell>
          <cell r="D189">
            <v>43902</v>
          </cell>
          <cell r="E189" t="str">
            <v>R</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cell r="AO189">
            <v>0</v>
          </cell>
          <cell r="AP189">
            <v>1517</v>
          </cell>
          <cell r="AQ189">
            <v>1517</v>
          </cell>
          <cell r="AR189">
            <v>1517</v>
          </cell>
          <cell r="AS189">
            <v>1517</v>
          </cell>
          <cell r="AT189">
            <v>1517</v>
          </cell>
          <cell r="AU189">
            <v>1517</v>
          </cell>
          <cell r="AV189">
            <v>1317</v>
          </cell>
          <cell r="AW189">
            <v>1317</v>
          </cell>
          <cell r="AX189">
            <v>3317</v>
          </cell>
          <cell r="AY189">
            <v>2517</v>
          </cell>
          <cell r="AZ189">
            <v>2517</v>
          </cell>
          <cell r="BA189">
            <v>2517</v>
          </cell>
          <cell r="BB189">
            <v>2217</v>
          </cell>
          <cell r="BC189">
            <v>2217</v>
          </cell>
          <cell r="BD189">
            <v>517</v>
          </cell>
          <cell r="BE189">
            <v>2217</v>
          </cell>
          <cell r="BF189">
            <v>6900</v>
          </cell>
          <cell r="BG189">
            <v>6900</v>
          </cell>
          <cell r="BH189">
            <v>6900</v>
          </cell>
          <cell r="BI189">
            <v>4900</v>
          </cell>
          <cell r="BJ189">
            <v>4900</v>
          </cell>
          <cell r="BK189">
            <v>4900</v>
          </cell>
          <cell r="BL189">
            <v>4900</v>
          </cell>
          <cell r="BM189">
            <v>5200</v>
          </cell>
          <cell r="BN189">
            <v>0</v>
          </cell>
          <cell r="BO189">
            <v>0</v>
          </cell>
          <cell r="BP189">
            <v>0</v>
          </cell>
          <cell r="BQ189">
            <v>0</v>
          </cell>
          <cell r="BR189">
            <v>0</v>
          </cell>
          <cell r="BS189">
            <v>0</v>
          </cell>
          <cell r="BT189">
            <v>0</v>
          </cell>
          <cell r="BU189">
            <v>0</v>
          </cell>
          <cell r="BV189">
            <v>0</v>
          </cell>
          <cell r="BW189">
            <v>0</v>
          </cell>
          <cell r="BX189">
            <v>0</v>
          </cell>
          <cell r="BY189">
            <v>0</v>
          </cell>
          <cell r="BZ189">
            <v>0</v>
          </cell>
          <cell r="CA189">
            <v>0</v>
          </cell>
          <cell r="CB189">
            <v>0</v>
          </cell>
          <cell r="CC189">
            <v>0</v>
          </cell>
          <cell r="CD189">
            <v>0</v>
          </cell>
          <cell r="CE189">
            <v>0</v>
          </cell>
          <cell r="CF189">
            <v>0</v>
          </cell>
          <cell r="CG189">
            <v>0</v>
          </cell>
          <cell r="CH189">
            <v>0</v>
          </cell>
          <cell r="CI189">
            <v>0</v>
          </cell>
          <cell r="CJ189">
            <v>0</v>
          </cell>
          <cell r="CK189">
            <v>0</v>
          </cell>
          <cell r="CL189">
            <v>0</v>
          </cell>
          <cell r="CM189">
            <v>0</v>
          </cell>
          <cell r="CN189">
            <v>0</v>
          </cell>
          <cell r="CO189">
            <v>0</v>
          </cell>
          <cell r="CP189">
            <v>0</v>
          </cell>
          <cell r="CQ189">
            <v>0</v>
          </cell>
          <cell r="CR189">
            <v>0</v>
          </cell>
          <cell r="CS189">
            <v>0</v>
          </cell>
          <cell r="CT189">
            <v>0</v>
          </cell>
          <cell r="CU189">
            <v>0</v>
          </cell>
          <cell r="CV189">
            <v>0</v>
          </cell>
          <cell r="CW189">
            <v>0</v>
          </cell>
          <cell r="CX189">
            <v>0</v>
          </cell>
          <cell r="CY189">
            <v>0</v>
          </cell>
          <cell r="CZ189">
            <v>0</v>
          </cell>
          <cell r="DA189">
            <v>0</v>
          </cell>
          <cell r="DB189">
            <v>0</v>
          </cell>
          <cell r="DC189">
            <v>0</v>
          </cell>
          <cell r="DD189">
            <v>0</v>
          </cell>
          <cell r="DE189">
            <v>0</v>
          </cell>
          <cell r="DF189">
            <v>0</v>
          </cell>
          <cell r="DG189">
            <v>0</v>
          </cell>
          <cell r="DH189">
            <v>0</v>
          </cell>
          <cell r="DI189">
            <v>0</v>
          </cell>
          <cell r="DJ189">
            <v>0</v>
          </cell>
          <cell r="DK189">
            <v>0</v>
          </cell>
          <cell r="DL189">
            <v>0</v>
          </cell>
          <cell r="DM189">
            <v>0</v>
          </cell>
          <cell r="DN189">
            <v>0</v>
          </cell>
          <cell r="DO189">
            <v>0</v>
          </cell>
          <cell r="DP189">
            <v>0</v>
          </cell>
          <cell r="DQ189">
            <v>0</v>
          </cell>
          <cell r="DR189">
            <v>0</v>
          </cell>
          <cell r="DS189">
            <v>0</v>
          </cell>
          <cell r="DT189">
            <v>0</v>
          </cell>
          <cell r="DU189">
            <v>0</v>
          </cell>
          <cell r="DV189">
            <v>0</v>
          </cell>
          <cell r="DW189">
            <v>0</v>
          </cell>
          <cell r="DX189">
            <v>0</v>
          </cell>
          <cell r="DY189">
            <v>0</v>
          </cell>
          <cell r="DZ189">
            <v>0</v>
          </cell>
          <cell r="EA189">
            <v>0</v>
          </cell>
          <cell r="EB189">
            <v>0</v>
          </cell>
          <cell r="EC189">
            <v>0</v>
          </cell>
          <cell r="ED189">
            <v>0</v>
          </cell>
          <cell r="EE189">
            <v>0</v>
          </cell>
          <cell r="EF189">
            <v>0</v>
          </cell>
          <cell r="EG189">
            <v>0</v>
          </cell>
          <cell r="EH189">
            <v>0</v>
          </cell>
          <cell r="EI189">
            <v>0</v>
          </cell>
          <cell r="EJ189">
            <v>0</v>
          </cell>
          <cell r="EK189">
            <v>0</v>
          </cell>
          <cell r="EL189">
            <v>0</v>
          </cell>
          <cell r="EM189">
            <v>0</v>
          </cell>
          <cell r="EN189">
            <v>0</v>
          </cell>
          <cell r="EO189">
            <v>0</v>
          </cell>
          <cell r="EP189">
            <v>0</v>
          </cell>
          <cell r="EQ189">
            <v>0</v>
          </cell>
          <cell r="ER189">
            <v>0</v>
          </cell>
          <cell r="ES189">
            <v>0</v>
          </cell>
          <cell r="ET189">
            <v>0</v>
          </cell>
          <cell r="EU189">
            <v>0</v>
          </cell>
          <cell r="EV189">
            <v>0</v>
          </cell>
          <cell r="EW189">
            <v>0</v>
          </cell>
          <cell r="EX189">
            <v>0</v>
          </cell>
          <cell r="EY189">
            <v>0</v>
          </cell>
          <cell r="EZ189">
            <v>0</v>
          </cell>
          <cell r="FA189">
            <v>0</v>
          </cell>
          <cell r="FB189">
            <v>0</v>
          </cell>
          <cell r="FC189">
            <v>0</v>
          </cell>
          <cell r="FD189">
            <v>0</v>
          </cell>
          <cell r="FE189">
            <v>0</v>
          </cell>
          <cell r="FF189">
            <v>0</v>
          </cell>
          <cell r="FG189">
            <v>0</v>
          </cell>
          <cell r="FH189">
            <v>0</v>
          </cell>
          <cell r="FI189">
            <v>0</v>
          </cell>
          <cell r="FJ189">
            <v>0</v>
          </cell>
          <cell r="FK189">
            <v>0</v>
          </cell>
          <cell r="FL189">
            <v>0</v>
          </cell>
          <cell r="FM189">
            <v>0</v>
          </cell>
          <cell r="FN189">
            <v>0</v>
          </cell>
          <cell r="FO189">
            <v>0</v>
          </cell>
          <cell r="FP189">
            <v>0</v>
          </cell>
          <cell r="FQ189">
            <v>0</v>
          </cell>
          <cell r="FR189">
            <v>0</v>
          </cell>
          <cell r="FS189">
            <v>0</v>
          </cell>
          <cell r="FT189">
            <v>0</v>
          </cell>
          <cell r="FU189">
            <v>0</v>
          </cell>
          <cell r="FV189">
            <v>0</v>
          </cell>
          <cell r="FW189">
            <v>0</v>
          </cell>
          <cell r="FX189">
            <v>0</v>
          </cell>
          <cell r="FY189">
            <v>0</v>
          </cell>
          <cell r="FZ189">
            <v>0</v>
          </cell>
          <cell r="GA189">
            <v>0</v>
          </cell>
          <cell r="GB189">
            <v>0</v>
          </cell>
          <cell r="GC189">
            <v>0</v>
          </cell>
          <cell r="GD189">
            <v>0</v>
          </cell>
          <cell r="GE189">
            <v>0</v>
          </cell>
          <cell r="GF189">
            <v>0</v>
          </cell>
          <cell r="GG189">
            <v>0</v>
          </cell>
          <cell r="GH189">
            <v>0</v>
          </cell>
          <cell r="GI189">
            <v>0</v>
          </cell>
          <cell r="GJ189">
            <v>0</v>
          </cell>
          <cell r="GK189">
            <v>0</v>
          </cell>
          <cell r="GL189">
            <v>0</v>
          </cell>
          <cell r="GM189">
            <v>0</v>
          </cell>
          <cell r="GN189">
            <v>0</v>
          </cell>
          <cell r="GO189">
            <v>0</v>
          </cell>
          <cell r="GP189">
            <v>0</v>
          </cell>
          <cell r="GQ189">
            <v>0</v>
          </cell>
          <cell r="GR189">
            <v>0</v>
          </cell>
          <cell r="GS189">
            <v>0</v>
          </cell>
          <cell r="GW189">
            <v>10872</v>
          </cell>
          <cell r="GX189" t="e">
            <v>#DIV/0!</v>
          </cell>
          <cell r="GY189" t="e">
            <v>#DIV/0!</v>
          </cell>
          <cell r="GZ189" t="e">
            <v>#DIV/0!</v>
          </cell>
        </row>
        <row r="190">
          <cell r="A190">
            <v>10896</v>
          </cell>
          <cell r="B190">
            <v>26</v>
          </cell>
          <cell r="C190" t="str">
            <v>HPL @ POLK</v>
          </cell>
          <cell r="D190">
            <v>50000</v>
          </cell>
          <cell r="E190" t="str">
            <v>R</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0</v>
          </cell>
          <cell r="AL190">
            <v>0</v>
          </cell>
          <cell r="AM190">
            <v>0</v>
          </cell>
          <cell r="AN190">
            <v>0</v>
          </cell>
          <cell r="AO190">
            <v>0</v>
          </cell>
          <cell r="AP190">
            <v>0</v>
          </cell>
          <cell r="AQ190">
            <v>0</v>
          </cell>
          <cell r="AR190">
            <v>0</v>
          </cell>
          <cell r="AS190">
            <v>0</v>
          </cell>
          <cell r="AT190">
            <v>0</v>
          </cell>
          <cell r="AU190">
            <v>0</v>
          </cell>
          <cell r="AV190">
            <v>0</v>
          </cell>
          <cell r="AW190">
            <v>0</v>
          </cell>
          <cell r="AX190">
            <v>0</v>
          </cell>
          <cell r="AY190">
            <v>0</v>
          </cell>
          <cell r="AZ190">
            <v>0</v>
          </cell>
          <cell r="BA190">
            <v>0</v>
          </cell>
          <cell r="BB190">
            <v>0</v>
          </cell>
          <cell r="BC190">
            <v>0</v>
          </cell>
          <cell r="BD190">
            <v>0</v>
          </cell>
          <cell r="BE190">
            <v>0</v>
          </cell>
          <cell r="BF190">
            <v>0</v>
          </cell>
          <cell r="BG190">
            <v>0</v>
          </cell>
          <cell r="BH190">
            <v>0</v>
          </cell>
          <cell r="BI190">
            <v>0</v>
          </cell>
          <cell r="BJ190">
            <v>0</v>
          </cell>
          <cell r="BK190">
            <v>0</v>
          </cell>
          <cell r="BL190">
            <v>0</v>
          </cell>
          <cell r="BM190">
            <v>0</v>
          </cell>
          <cell r="BN190">
            <v>0</v>
          </cell>
          <cell r="BO190">
            <v>0</v>
          </cell>
          <cell r="BP190">
            <v>0</v>
          </cell>
          <cell r="BQ190">
            <v>0</v>
          </cell>
          <cell r="BR190">
            <v>0</v>
          </cell>
          <cell r="BS190">
            <v>0</v>
          </cell>
          <cell r="BT190">
            <v>0</v>
          </cell>
          <cell r="BU190">
            <v>0</v>
          </cell>
          <cell r="BV190">
            <v>0</v>
          </cell>
          <cell r="BW190">
            <v>0</v>
          </cell>
          <cell r="BX190">
            <v>0</v>
          </cell>
          <cell r="BY190">
            <v>0</v>
          </cell>
          <cell r="BZ190">
            <v>0</v>
          </cell>
          <cell r="CA190">
            <v>15000</v>
          </cell>
          <cell r="CB190">
            <v>15000</v>
          </cell>
          <cell r="CC190">
            <v>8576</v>
          </cell>
          <cell r="CD190">
            <v>0</v>
          </cell>
          <cell r="CE190">
            <v>0</v>
          </cell>
          <cell r="CF190">
            <v>0</v>
          </cell>
          <cell r="CG190">
            <v>0</v>
          </cell>
          <cell r="CH190">
            <v>7872</v>
          </cell>
          <cell r="CI190">
            <v>7872</v>
          </cell>
          <cell r="CJ190">
            <v>7872</v>
          </cell>
          <cell r="CK190">
            <v>0</v>
          </cell>
          <cell r="CL190">
            <v>0</v>
          </cell>
          <cell r="CM190">
            <v>0</v>
          </cell>
          <cell r="CN190">
            <v>0</v>
          </cell>
          <cell r="CO190">
            <v>0</v>
          </cell>
          <cell r="CP190">
            <v>0</v>
          </cell>
          <cell r="CQ190">
            <v>0</v>
          </cell>
          <cell r="CR190">
            <v>0</v>
          </cell>
          <cell r="CS190">
            <v>0</v>
          </cell>
          <cell r="CT190">
            <v>0</v>
          </cell>
          <cell r="CU190">
            <v>0</v>
          </cell>
          <cell r="CV190">
            <v>0</v>
          </cell>
          <cell r="CW190">
            <v>0</v>
          </cell>
          <cell r="CX190">
            <v>0</v>
          </cell>
          <cell r="CY190">
            <v>0</v>
          </cell>
          <cell r="CZ190">
            <v>0</v>
          </cell>
          <cell r="DA190">
            <v>0</v>
          </cell>
          <cell r="DB190">
            <v>0</v>
          </cell>
          <cell r="DC190">
            <v>0</v>
          </cell>
          <cell r="DD190">
            <v>0</v>
          </cell>
          <cell r="DE190">
            <v>0</v>
          </cell>
          <cell r="DF190">
            <v>0</v>
          </cell>
          <cell r="DG190">
            <v>0</v>
          </cell>
          <cell r="DH190">
            <v>0</v>
          </cell>
          <cell r="DI190">
            <v>0</v>
          </cell>
          <cell r="DJ190">
            <v>20000</v>
          </cell>
          <cell r="DK190">
            <v>0</v>
          </cell>
          <cell r="DL190">
            <v>0</v>
          </cell>
          <cell r="DM190">
            <v>0</v>
          </cell>
          <cell r="DN190">
            <v>15000</v>
          </cell>
          <cell r="DO190">
            <v>15000</v>
          </cell>
          <cell r="DP190">
            <v>15000</v>
          </cell>
          <cell r="DQ190">
            <v>15000</v>
          </cell>
          <cell r="DR190">
            <v>15000</v>
          </cell>
          <cell r="DS190">
            <v>15000</v>
          </cell>
          <cell r="DT190">
            <v>0</v>
          </cell>
          <cell r="DU190">
            <v>0</v>
          </cell>
          <cell r="DV190">
            <v>0</v>
          </cell>
          <cell r="DW190">
            <v>0</v>
          </cell>
          <cell r="DX190">
            <v>0</v>
          </cell>
          <cell r="DY190">
            <v>0</v>
          </cell>
          <cell r="DZ190">
            <v>0</v>
          </cell>
          <cell r="EA190">
            <v>0</v>
          </cell>
          <cell r="EB190">
            <v>0</v>
          </cell>
          <cell r="EC190">
            <v>0</v>
          </cell>
          <cell r="ED190">
            <v>0</v>
          </cell>
          <cell r="EE190">
            <v>0</v>
          </cell>
          <cell r="EF190">
            <v>0</v>
          </cell>
          <cell r="EG190">
            <v>0</v>
          </cell>
          <cell r="EH190">
            <v>0</v>
          </cell>
          <cell r="EI190">
            <v>0</v>
          </cell>
          <cell r="EJ190">
            <v>0</v>
          </cell>
          <cell r="EK190">
            <v>0</v>
          </cell>
          <cell r="EL190">
            <v>0</v>
          </cell>
          <cell r="EM190">
            <v>0</v>
          </cell>
          <cell r="EN190">
            <v>0</v>
          </cell>
          <cell r="EO190">
            <v>0</v>
          </cell>
          <cell r="EP190">
            <v>0</v>
          </cell>
          <cell r="EQ190">
            <v>0</v>
          </cell>
          <cell r="ER190">
            <v>0</v>
          </cell>
          <cell r="ES190">
            <v>0</v>
          </cell>
          <cell r="ET190">
            <v>0</v>
          </cell>
          <cell r="EU190">
            <v>0</v>
          </cell>
          <cell r="EV190">
            <v>0</v>
          </cell>
          <cell r="EW190">
            <v>0</v>
          </cell>
          <cell r="EX190">
            <v>0</v>
          </cell>
          <cell r="EY190">
            <v>0</v>
          </cell>
          <cell r="EZ190">
            <v>0</v>
          </cell>
          <cell r="FA190">
            <v>0</v>
          </cell>
          <cell r="FB190">
            <v>0</v>
          </cell>
          <cell r="FC190">
            <v>0</v>
          </cell>
          <cell r="FD190">
            <v>0</v>
          </cell>
          <cell r="FE190">
            <v>0</v>
          </cell>
          <cell r="FF190">
            <v>0</v>
          </cell>
          <cell r="FG190">
            <v>0</v>
          </cell>
          <cell r="FH190">
            <v>0</v>
          </cell>
          <cell r="FI190">
            <v>0</v>
          </cell>
          <cell r="FJ190">
            <v>0</v>
          </cell>
          <cell r="FK190">
            <v>0</v>
          </cell>
          <cell r="FL190">
            <v>0</v>
          </cell>
          <cell r="FM190">
            <v>0</v>
          </cell>
          <cell r="FN190">
            <v>0</v>
          </cell>
          <cell r="FO190">
            <v>0</v>
          </cell>
          <cell r="FP190">
            <v>0</v>
          </cell>
          <cell r="FQ190">
            <v>0</v>
          </cell>
          <cell r="FR190">
            <v>0</v>
          </cell>
          <cell r="FS190">
            <v>0</v>
          </cell>
          <cell r="FT190">
            <v>0</v>
          </cell>
          <cell r="FU190">
            <v>0</v>
          </cell>
          <cell r="FV190">
            <v>0</v>
          </cell>
          <cell r="FW190">
            <v>0</v>
          </cell>
          <cell r="FX190">
            <v>0</v>
          </cell>
          <cell r="FY190">
            <v>0</v>
          </cell>
          <cell r="FZ190">
            <v>0</v>
          </cell>
          <cell r="GA190">
            <v>0</v>
          </cell>
          <cell r="GB190">
            <v>0</v>
          </cell>
          <cell r="GC190">
            <v>0</v>
          </cell>
          <cell r="GD190">
            <v>0</v>
          </cell>
          <cell r="GE190">
            <v>0</v>
          </cell>
          <cell r="GF190">
            <v>0</v>
          </cell>
          <cell r="GG190">
            <v>0</v>
          </cell>
          <cell r="GH190">
            <v>0</v>
          </cell>
          <cell r="GI190">
            <v>0</v>
          </cell>
          <cell r="GJ190">
            <v>0</v>
          </cell>
          <cell r="GK190">
            <v>0</v>
          </cell>
          <cell r="GL190">
            <v>0</v>
          </cell>
          <cell r="GM190">
            <v>0</v>
          </cell>
          <cell r="GN190">
            <v>0</v>
          </cell>
          <cell r="GO190">
            <v>0</v>
          </cell>
          <cell r="GP190">
            <v>0</v>
          </cell>
          <cell r="GQ190">
            <v>0</v>
          </cell>
          <cell r="GR190">
            <v>0</v>
          </cell>
          <cell r="GS190">
            <v>0</v>
          </cell>
          <cell r="GW190">
            <v>10896</v>
          </cell>
          <cell r="GX190" t="e">
            <v>#DIV/0!</v>
          </cell>
          <cell r="GY190" t="e">
            <v>#DIV/0!</v>
          </cell>
          <cell r="GZ190" t="e">
            <v>#DIV/0!</v>
          </cell>
        </row>
        <row r="191">
          <cell r="A191">
            <v>10905</v>
          </cell>
          <cell r="B191">
            <v>23</v>
          </cell>
          <cell r="C191" t="str">
            <v>TORCH @ CAMERON</v>
          </cell>
          <cell r="D191">
            <v>9378</v>
          </cell>
          <cell r="E191" t="str">
            <v>R</v>
          </cell>
          <cell r="F191">
            <v>2000</v>
          </cell>
          <cell r="G191">
            <v>2000</v>
          </cell>
          <cell r="H191">
            <v>200</v>
          </cell>
          <cell r="I191">
            <v>200</v>
          </cell>
          <cell r="J191">
            <v>200</v>
          </cell>
          <cell r="K191">
            <v>200</v>
          </cell>
          <cell r="L191">
            <v>200</v>
          </cell>
          <cell r="M191">
            <v>200</v>
          </cell>
          <cell r="N191">
            <v>200</v>
          </cell>
          <cell r="O191">
            <v>200</v>
          </cell>
          <cell r="P191">
            <v>200</v>
          </cell>
          <cell r="Q191">
            <v>200</v>
          </cell>
          <cell r="R191">
            <v>200</v>
          </cell>
          <cell r="S191">
            <v>200</v>
          </cell>
          <cell r="T191">
            <v>200</v>
          </cell>
          <cell r="U191">
            <v>200</v>
          </cell>
          <cell r="V191">
            <v>200</v>
          </cell>
          <cell r="W191">
            <v>200</v>
          </cell>
          <cell r="X191">
            <v>200</v>
          </cell>
          <cell r="Y191">
            <v>200</v>
          </cell>
          <cell r="Z191">
            <v>200</v>
          </cell>
          <cell r="AA191">
            <v>400</v>
          </cell>
          <cell r="AB191">
            <v>400</v>
          </cell>
          <cell r="AC191">
            <v>200</v>
          </cell>
          <cell r="AD191">
            <v>200</v>
          </cell>
          <cell r="AE191">
            <v>200</v>
          </cell>
          <cell r="AF191">
            <v>200</v>
          </cell>
          <cell r="AG191">
            <v>200</v>
          </cell>
          <cell r="AH191">
            <v>200</v>
          </cell>
          <cell r="AI191">
            <v>200</v>
          </cell>
          <cell r="AJ191">
            <v>200</v>
          </cell>
          <cell r="AK191">
            <v>200</v>
          </cell>
          <cell r="AL191">
            <v>200</v>
          </cell>
          <cell r="AM191">
            <v>200</v>
          </cell>
          <cell r="AN191">
            <v>500</v>
          </cell>
          <cell r="AO191">
            <v>500</v>
          </cell>
          <cell r="AP191">
            <v>500</v>
          </cell>
          <cell r="AQ191">
            <v>500</v>
          </cell>
          <cell r="AR191">
            <v>500</v>
          </cell>
          <cell r="AS191">
            <v>500</v>
          </cell>
          <cell r="AT191">
            <v>500</v>
          </cell>
          <cell r="AU191">
            <v>500</v>
          </cell>
          <cell r="AV191">
            <v>1700</v>
          </cell>
          <cell r="AW191">
            <v>1700</v>
          </cell>
          <cell r="AX191">
            <v>1700</v>
          </cell>
          <cell r="AY191">
            <v>1500</v>
          </cell>
          <cell r="AZ191">
            <v>1500</v>
          </cell>
          <cell r="BA191">
            <v>1500</v>
          </cell>
          <cell r="BB191">
            <v>1500</v>
          </cell>
          <cell r="BC191">
            <v>1500</v>
          </cell>
          <cell r="BD191">
            <v>3000</v>
          </cell>
          <cell r="BE191">
            <v>3000</v>
          </cell>
          <cell r="BF191">
            <v>3000</v>
          </cell>
          <cell r="BG191">
            <v>3000</v>
          </cell>
          <cell r="BH191">
            <v>3000</v>
          </cell>
          <cell r="BI191">
            <v>3000</v>
          </cell>
          <cell r="BJ191">
            <v>3000</v>
          </cell>
          <cell r="BK191">
            <v>3000</v>
          </cell>
          <cell r="BL191">
            <v>3000</v>
          </cell>
          <cell r="BM191">
            <v>3000</v>
          </cell>
          <cell r="BN191">
            <v>3000</v>
          </cell>
          <cell r="BO191">
            <v>3000</v>
          </cell>
          <cell r="BP191">
            <v>3000</v>
          </cell>
          <cell r="BQ191">
            <v>3000</v>
          </cell>
          <cell r="BR191">
            <v>3000</v>
          </cell>
          <cell r="BS191">
            <v>1000</v>
          </cell>
          <cell r="BT191">
            <v>1001</v>
          </cell>
          <cell r="BU191">
            <v>1001</v>
          </cell>
          <cell r="BV191">
            <v>1001</v>
          </cell>
          <cell r="BW191">
            <v>1000</v>
          </cell>
          <cell r="BX191">
            <v>1000</v>
          </cell>
          <cell r="BY191">
            <v>1000</v>
          </cell>
          <cell r="BZ191">
            <v>1000</v>
          </cell>
          <cell r="CA191">
            <v>1000</v>
          </cell>
          <cell r="CB191">
            <v>1000</v>
          </cell>
          <cell r="CC191">
            <v>200</v>
          </cell>
          <cell r="CD191">
            <v>201</v>
          </cell>
          <cell r="CE191">
            <v>200</v>
          </cell>
          <cell r="CF191">
            <v>200</v>
          </cell>
          <cell r="CG191">
            <v>200</v>
          </cell>
          <cell r="CH191">
            <v>1000</v>
          </cell>
          <cell r="CI191">
            <v>1000</v>
          </cell>
          <cell r="CJ191">
            <v>1000</v>
          </cell>
          <cell r="CK191">
            <v>1000</v>
          </cell>
          <cell r="CL191">
            <v>1000</v>
          </cell>
          <cell r="CM191">
            <v>1000</v>
          </cell>
          <cell r="CN191">
            <v>2055</v>
          </cell>
          <cell r="CO191">
            <v>2055</v>
          </cell>
          <cell r="CP191">
            <v>2055</v>
          </cell>
          <cell r="CQ191">
            <v>2055</v>
          </cell>
          <cell r="CR191">
            <v>2055</v>
          </cell>
          <cell r="CS191">
            <v>2055</v>
          </cell>
          <cell r="CT191">
            <v>2055</v>
          </cell>
          <cell r="CU191">
            <v>2055</v>
          </cell>
          <cell r="CV191">
            <v>2055</v>
          </cell>
          <cell r="CW191">
            <v>2055</v>
          </cell>
          <cell r="CX191">
            <v>2055</v>
          </cell>
          <cell r="CY191">
            <v>2055</v>
          </cell>
          <cell r="CZ191">
            <v>2055</v>
          </cell>
          <cell r="DA191">
            <v>2055</v>
          </cell>
          <cell r="DB191">
            <v>1738</v>
          </cell>
          <cell r="DC191">
            <v>1738</v>
          </cell>
          <cell r="DD191">
            <v>1738</v>
          </cell>
          <cell r="DE191">
            <v>1738</v>
          </cell>
          <cell r="DF191">
            <v>1738</v>
          </cell>
          <cell r="DG191">
            <v>1738</v>
          </cell>
          <cell r="DH191">
            <v>1900</v>
          </cell>
          <cell r="DI191">
            <v>1900</v>
          </cell>
          <cell r="DJ191">
            <v>1900</v>
          </cell>
          <cell r="DK191">
            <v>1900</v>
          </cell>
          <cell r="DL191">
            <v>1900</v>
          </cell>
          <cell r="DM191">
            <v>1900</v>
          </cell>
          <cell r="DN191">
            <v>1900</v>
          </cell>
          <cell r="DO191">
            <v>950</v>
          </cell>
          <cell r="DP191">
            <v>950</v>
          </cell>
          <cell r="DQ191">
            <v>950</v>
          </cell>
          <cell r="DR191">
            <v>950</v>
          </cell>
          <cell r="DS191">
            <v>950</v>
          </cell>
          <cell r="DT191">
            <v>950</v>
          </cell>
          <cell r="DU191">
            <v>950</v>
          </cell>
          <cell r="DV191">
            <v>950</v>
          </cell>
          <cell r="DW191">
            <v>950</v>
          </cell>
          <cell r="DX191">
            <v>1900</v>
          </cell>
          <cell r="DY191">
            <v>1900</v>
          </cell>
          <cell r="DZ191">
            <v>1900</v>
          </cell>
          <cell r="EA191">
            <v>1900</v>
          </cell>
          <cell r="EB191">
            <v>1900</v>
          </cell>
          <cell r="EC191">
            <v>1900</v>
          </cell>
          <cell r="ED191">
            <v>1900</v>
          </cell>
          <cell r="EE191">
            <v>1900</v>
          </cell>
          <cell r="EF191">
            <v>1900</v>
          </cell>
          <cell r="EG191">
            <v>1900</v>
          </cell>
          <cell r="EH191">
            <v>1900</v>
          </cell>
          <cell r="EI191">
            <v>1900</v>
          </cell>
          <cell r="EJ191">
            <v>2000</v>
          </cell>
          <cell r="EK191">
            <v>2000</v>
          </cell>
          <cell r="EL191">
            <v>2000</v>
          </cell>
          <cell r="EM191">
            <v>2000</v>
          </cell>
          <cell r="EN191">
            <v>2000</v>
          </cell>
          <cell r="EO191">
            <v>250</v>
          </cell>
          <cell r="EP191">
            <v>250</v>
          </cell>
          <cell r="EQ191">
            <v>3000</v>
          </cell>
          <cell r="ER191">
            <v>3000</v>
          </cell>
          <cell r="ES191">
            <v>3000</v>
          </cell>
          <cell r="ET191">
            <v>3000</v>
          </cell>
          <cell r="EU191">
            <v>3000</v>
          </cell>
          <cell r="EV191">
            <v>900</v>
          </cell>
          <cell r="EW191">
            <v>900</v>
          </cell>
          <cell r="EX191">
            <v>900</v>
          </cell>
          <cell r="EY191">
            <v>900</v>
          </cell>
          <cell r="EZ191">
            <v>900</v>
          </cell>
          <cell r="FA191">
            <v>900</v>
          </cell>
          <cell r="FB191">
            <v>900</v>
          </cell>
          <cell r="FC191">
            <v>900</v>
          </cell>
          <cell r="FD191">
            <v>900</v>
          </cell>
          <cell r="FE191">
            <v>900</v>
          </cell>
          <cell r="FF191">
            <v>900</v>
          </cell>
          <cell r="FG191">
            <v>900</v>
          </cell>
          <cell r="FH191">
            <v>900</v>
          </cell>
          <cell r="FI191">
            <v>900</v>
          </cell>
          <cell r="FJ191">
            <v>900</v>
          </cell>
          <cell r="FK191">
            <v>900</v>
          </cell>
          <cell r="FL191">
            <v>900</v>
          </cell>
          <cell r="FM191">
            <v>900</v>
          </cell>
          <cell r="FN191">
            <v>900</v>
          </cell>
          <cell r="FO191">
            <v>900</v>
          </cell>
          <cell r="FP191">
            <v>900</v>
          </cell>
          <cell r="FQ191">
            <v>900</v>
          </cell>
          <cell r="FR191">
            <v>900</v>
          </cell>
          <cell r="FS191">
            <v>900</v>
          </cell>
          <cell r="FT191">
            <v>900</v>
          </cell>
          <cell r="FU191">
            <v>900</v>
          </cell>
          <cell r="FV191">
            <v>900</v>
          </cell>
          <cell r="FW191">
            <v>900</v>
          </cell>
          <cell r="FX191">
            <v>900</v>
          </cell>
          <cell r="FY191">
            <v>900</v>
          </cell>
          <cell r="FZ191">
            <v>900</v>
          </cell>
          <cell r="GA191">
            <v>900</v>
          </cell>
          <cell r="GB191">
            <v>900</v>
          </cell>
          <cell r="GC191">
            <v>900</v>
          </cell>
          <cell r="GD191">
            <v>900</v>
          </cell>
          <cell r="GE191">
            <v>900</v>
          </cell>
          <cell r="GF191">
            <v>900</v>
          </cell>
          <cell r="GG191">
            <v>900</v>
          </cell>
          <cell r="GH191">
            <v>900</v>
          </cell>
          <cell r="GI191">
            <v>1067</v>
          </cell>
          <cell r="GJ191">
            <v>1067</v>
          </cell>
          <cell r="GK191">
            <v>1067</v>
          </cell>
          <cell r="GL191">
            <v>1067</v>
          </cell>
          <cell r="GM191">
            <v>0</v>
          </cell>
          <cell r="GN191">
            <v>0</v>
          </cell>
          <cell r="GO191">
            <v>0</v>
          </cell>
          <cell r="GP191">
            <v>900</v>
          </cell>
          <cell r="GQ191">
            <v>900</v>
          </cell>
          <cell r="GR191">
            <v>900</v>
          </cell>
          <cell r="GS191">
            <v>900</v>
          </cell>
          <cell r="GW191">
            <v>10905</v>
          </cell>
          <cell r="GX191" t="e">
            <v>#DIV/0!</v>
          </cell>
          <cell r="GY191" t="e">
            <v>#DIV/0!</v>
          </cell>
          <cell r="GZ191" t="e">
            <v>#DIV/0!</v>
          </cell>
        </row>
        <row r="192">
          <cell r="A192">
            <v>10906</v>
          </cell>
          <cell r="B192">
            <v>9</v>
          </cell>
          <cell r="C192" t="str">
            <v>CONOCO @ LEA</v>
          </cell>
          <cell r="D192">
            <v>93100</v>
          </cell>
          <cell r="E192" t="str">
            <v>R</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cell r="AL192">
            <v>0</v>
          </cell>
          <cell r="AM192">
            <v>0</v>
          </cell>
          <cell r="AN192">
            <v>0</v>
          </cell>
          <cell r="AO192">
            <v>0</v>
          </cell>
          <cell r="AP192">
            <v>0</v>
          </cell>
          <cell r="AQ192">
            <v>0</v>
          </cell>
          <cell r="AR192">
            <v>0</v>
          </cell>
          <cell r="AS192">
            <v>0</v>
          </cell>
          <cell r="AT192">
            <v>0</v>
          </cell>
          <cell r="AU192">
            <v>0</v>
          </cell>
          <cell r="AV192">
            <v>0</v>
          </cell>
          <cell r="AW192">
            <v>0</v>
          </cell>
          <cell r="AX192">
            <v>0</v>
          </cell>
          <cell r="AY192">
            <v>0</v>
          </cell>
          <cell r="AZ192">
            <v>0</v>
          </cell>
          <cell r="BA192">
            <v>0</v>
          </cell>
          <cell r="BB192">
            <v>0</v>
          </cell>
          <cell r="BC192">
            <v>0</v>
          </cell>
          <cell r="BD192">
            <v>0</v>
          </cell>
          <cell r="BE192">
            <v>0</v>
          </cell>
          <cell r="BF192">
            <v>0</v>
          </cell>
          <cell r="BG192">
            <v>0</v>
          </cell>
          <cell r="BH192">
            <v>0</v>
          </cell>
          <cell r="BI192">
            <v>0</v>
          </cell>
          <cell r="BJ192">
            <v>0</v>
          </cell>
          <cell r="BK192">
            <v>0</v>
          </cell>
          <cell r="BL192">
            <v>0</v>
          </cell>
          <cell r="BM192">
            <v>0</v>
          </cell>
          <cell r="BN192">
            <v>0</v>
          </cell>
          <cell r="BO192">
            <v>0</v>
          </cell>
          <cell r="BP192">
            <v>0</v>
          </cell>
          <cell r="BQ192">
            <v>0</v>
          </cell>
          <cell r="BR192">
            <v>0</v>
          </cell>
          <cell r="BS192">
            <v>0</v>
          </cell>
          <cell r="BT192">
            <v>0</v>
          </cell>
          <cell r="BU192">
            <v>0</v>
          </cell>
          <cell r="BV192">
            <v>0</v>
          </cell>
          <cell r="BW192">
            <v>0</v>
          </cell>
          <cell r="BX192">
            <v>0</v>
          </cell>
          <cell r="BY192">
            <v>0</v>
          </cell>
          <cell r="BZ192">
            <v>0</v>
          </cell>
          <cell r="CA192">
            <v>0</v>
          </cell>
          <cell r="CB192">
            <v>0</v>
          </cell>
          <cell r="CC192">
            <v>0</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v>0</v>
          </cell>
          <cell r="CW192">
            <v>0</v>
          </cell>
          <cell r="CX192">
            <v>0</v>
          </cell>
          <cell r="CY192">
            <v>0</v>
          </cell>
          <cell r="CZ192">
            <v>0</v>
          </cell>
          <cell r="DA192">
            <v>0</v>
          </cell>
          <cell r="DB192">
            <v>0</v>
          </cell>
          <cell r="DC192">
            <v>0</v>
          </cell>
          <cell r="DD192">
            <v>0</v>
          </cell>
          <cell r="DE192">
            <v>0</v>
          </cell>
          <cell r="DF192">
            <v>0</v>
          </cell>
          <cell r="DG192">
            <v>0</v>
          </cell>
          <cell r="DH192">
            <v>0</v>
          </cell>
          <cell r="DI192">
            <v>0</v>
          </cell>
          <cell r="DJ192">
            <v>0</v>
          </cell>
          <cell r="DK192">
            <v>0</v>
          </cell>
          <cell r="DL192">
            <v>0</v>
          </cell>
          <cell r="DM192">
            <v>0</v>
          </cell>
          <cell r="DN192">
            <v>0</v>
          </cell>
          <cell r="DO192">
            <v>0</v>
          </cell>
          <cell r="DP192">
            <v>0</v>
          </cell>
          <cell r="DQ192">
            <v>0</v>
          </cell>
          <cell r="DR192">
            <v>0</v>
          </cell>
          <cell r="DS192">
            <v>0</v>
          </cell>
          <cell r="DT192">
            <v>0</v>
          </cell>
          <cell r="DU192">
            <v>0</v>
          </cell>
          <cell r="DV192">
            <v>0</v>
          </cell>
          <cell r="DW192">
            <v>0</v>
          </cell>
          <cell r="DX192">
            <v>0</v>
          </cell>
          <cell r="DY192">
            <v>0</v>
          </cell>
          <cell r="DZ192">
            <v>0</v>
          </cell>
          <cell r="EA192">
            <v>0</v>
          </cell>
          <cell r="EB192">
            <v>0</v>
          </cell>
          <cell r="EC192">
            <v>0</v>
          </cell>
          <cell r="ED192">
            <v>0</v>
          </cell>
          <cell r="EE192">
            <v>0</v>
          </cell>
          <cell r="EF192">
            <v>0</v>
          </cell>
          <cell r="EG192">
            <v>0</v>
          </cell>
          <cell r="EH192">
            <v>0</v>
          </cell>
          <cell r="EI192">
            <v>0</v>
          </cell>
          <cell r="EJ192">
            <v>0</v>
          </cell>
          <cell r="EK192">
            <v>0</v>
          </cell>
          <cell r="EL192">
            <v>0</v>
          </cell>
          <cell r="EM192">
            <v>0</v>
          </cell>
          <cell r="EN192">
            <v>0</v>
          </cell>
          <cell r="EO192">
            <v>0</v>
          </cell>
          <cell r="EP192">
            <v>0</v>
          </cell>
          <cell r="EQ192">
            <v>0</v>
          </cell>
          <cell r="ER192">
            <v>0</v>
          </cell>
          <cell r="ES192">
            <v>0</v>
          </cell>
          <cell r="ET192">
            <v>0</v>
          </cell>
          <cell r="EU192">
            <v>0</v>
          </cell>
          <cell r="EV192">
            <v>0</v>
          </cell>
          <cell r="EW192">
            <v>0</v>
          </cell>
          <cell r="EX192">
            <v>0</v>
          </cell>
          <cell r="EY192">
            <v>0</v>
          </cell>
          <cell r="EZ192">
            <v>0</v>
          </cell>
          <cell r="FA192">
            <v>0</v>
          </cell>
          <cell r="FB192">
            <v>0</v>
          </cell>
          <cell r="FC192">
            <v>0</v>
          </cell>
          <cell r="FD192">
            <v>0</v>
          </cell>
          <cell r="FE192">
            <v>0</v>
          </cell>
          <cell r="FF192">
            <v>0</v>
          </cell>
          <cell r="FG192">
            <v>0</v>
          </cell>
          <cell r="FH192">
            <v>0</v>
          </cell>
          <cell r="FI192">
            <v>0</v>
          </cell>
          <cell r="FJ192">
            <v>0</v>
          </cell>
          <cell r="FK192">
            <v>0</v>
          </cell>
          <cell r="FL192">
            <v>0</v>
          </cell>
          <cell r="FM192">
            <v>0</v>
          </cell>
          <cell r="FN192">
            <v>0</v>
          </cell>
          <cell r="FO192">
            <v>0</v>
          </cell>
          <cell r="FP192">
            <v>0</v>
          </cell>
          <cell r="FQ192">
            <v>0</v>
          </cell>
          <cell r="FR192">
            <v>0</v>
          </cell>
          <cell r="FS192">
            <v>0</v>
          </cell>
          <cell r="FT192">
            <v>0</v>
          </cell>
          <cell r="FU192">
            <v>0</v>
          </cell>
          <cell r="FV192">
            <v>0</v>
          </cell>
          <cell r="FW192">
            <v>0</v>
          </cell>
          <cell r="FX192">
            <v>0</v>
          </cell>
          <cell r="FY192">
            <v>0</v>
          </cell>
          <cell r="FZ192">
            <v>0</v>
          </cell>
          <cell r="GA192">
            <v>0</v>
          </cell>
          <cell r="GB192">
            <v>0</v>
          </cell>
          <cell r="GC192">
            <v>0</v>
          </cell>
          <cell r="GD192">
            <v>0</v>
          </cell>
          <cell r="GE192">
            <v>0</v>
          </cell>
          <cell r="GF192">
            <v>0</v>
          </cell>
          <cell r="GG192">
            <v>0</v>
          </cell>
          <cell r="GH192">
            <v>0</v>
          </cell>
          <cell r="GI192">
            <v>0</v>
          </cell>
          <cell r="GJ192">
            <v>0</v>
          </cell>
          <cell r="GK192">
            <v>0</v>
          </cell>
          <cell r="GL192">
            <v>0</v>
          </cell>
          <cell r="GM192">
            <v>0</v>
          </cell>
          <cell r="GN192">
            <v>0</v>
          </cell>
          <cell r="GO192">
            <v>0</v>
          </cell>
          <cell r="GP192">
            <v>0</v>
          </cell>
          <cell r="GQ192">
            <v>0</v>
          </cell>
          <cell r="GR192">
            <v>0</v>
          </cell>
          <cell r="GS192">
            <v>0</v>
          </cell>
          <cell r="GW192">
            <v>10906</v>
          </cell>
          <cell r="GX192" t="e">
            <v>#DIV/0!</v>
          </cell>
          <cell r="GY192" t="e">
            <v>#DIV/0!</v>
          </cell>
          <cell r="GZ192" t="e">
            <v>#DIV/0!</v>
          </cell>
        </row>
        <row r="193">
          <cell r="A193">
            <v>10908</v>
          </cell>
          <cell r="B193">
            <v>26</v>
          </cell>
          <cell r="C193" t="str">
            <v>VANTEX @ ANGELINA</v>
          </cell>
          <cell r="D193">
            <v>33600</v>
          </cell>
          <cell r="E193" t="str">
            <v>R</v>
          </cell>
          <cell r="F193">
            <v>13400</v>
          </cell>
          <cell r="G193">
            <v>16400</v>
          </cell>
          <cell r="H193">
            <v>16400</v>
          </cell>
          <cell r="I193">
            <v>8400</v>
          </cell>
          <cell r="J193">
            <v>8400</v>
          </cell>
          <cell r="K193">
            <v>10400</v>
          </cell>
          <cell r="L193">
            <v>14400</v>
          </cell>
          <cell r="M193">
            <v>9400</v>
          </cell>
          <cell r="N193">
            <v>0</v>
          </cell>
          <cell r="O193">
            <v>0</v>
          </cell>
          <cell r="P193">
            <v>9400</v>
          </cell>
          <cell r="Q193">
            <v>9400</v>
          </cell>
          <cell r="R193">
            <v>9400</v>
          </cell>
          <cell r="S193">
            <v>9400</v>
          </cell>
          <cell r="T193">
            <v>9000</v>
          </cell>
          <cell r="U193">
            <v>14000</v>
          </cell>
          <cell r="V193">
            <v>9600</v>
          </cell>
          <cell r="W193">
            <v>14000</v>
          </cell>
          <cell r="X193">
            <v>14000</v>
          </cell>
          <cell r="Y193">
            <v>14000</v>
          </cell>
          <cell r="Z193">
            <v>10700</v>
          </cell>
          <cell r="AA193">
            <v>15200</v>
          </cell>
          <cell r="AB193">
            <v>15200</v>
          </cell>
          <cell r="AC193">
            <v>15600</v>
          </cell>
          <cell r="AD193">
            <v>13600</v>
          </cell>
          <cell r="AE193">
            <v>14600</v>
          </cell>
          <cell r="AF193">
            <v>14600</v>
          </cell>
          <cell r="AG193">
            <v>9000</v>
          </cell>
          <cell r="AH193">
            <v>10200</v>
          </cell>
          <cell r="AI193">
            <v>0</v>
          </cell>
          <cell r="AJ193">
            <v>0</v>
          </cell>
          <cell r="AK193">
            <v>9600</v>
          </cell>
          <cell r="AL193">
            <v>9600</v>
          </cell>
          <cell r="AM193">
            <v>9600</v>
          </cell>
          <cell r="AN193">
            <v>8600</v>
          </cell>
          <cell r="AO193">
            <v>8600</v>
          </cell>
          <cell r="AP193">
            <v>14200</v>
          </cell>
          <cell r="AQ193">
            <v>8600</v>
          </cell>
          <cell r="AR193">
            <v>0</v>
          </cell>
          <cell r="AS193">
            <v>0</v>
          </cell>
          <cell r="AT193">
            <v>0</v>
          </cell>
          <cell r="AU193">
            <v>0</v>
          </cell>
          <cell r="AV193">
            <v>0</v>
          </cell>
          <cell r="AW193">
            <v>0</v>
          </cell>
          <cell r="AX193">
            <v>0</v>
          </cell>
          <cell r="AY193">
            <v>8800</v>
          </cell>
          <cell r="AZ193">
            <v>8800</v>
          </cell>
          <cell r="BA193">
            <v>8800</v>
          </cell>
          <cell r="BB193">
            <v>14800</v>
          </cell>
          <cell r="BC193">
            <v>8800</v>
          </cell>
          <cell r="BD193">
            <v>0</v>
          </cell>
          <cell r="BE193">
            <v>0</v>
          </cell>
          <cell r="BF193">
            <v>8200</v>
          </cell>
          <cell r="BG193">
            <v>8200</v>
          </cell>
          <cell r="BH193">
            <v>8200</v>
          </cell>
          <cell r="BI193">
            <v>0</v>
          </cell>
          <cell r="BJ193">
            <v>0</v>
          </cell>
          <cell r="BK193">
            <v>15100</v>
          </cell>
          <cell r="BL193">
            <v>0</v>
          </cell>
          <cell r="BM193">
            <v>0</v>
          </cell>
          <cell r="BN193">
            <v>0</v>
          </cell>
          <cell r="BO193">
            <v>0</v>
          </cell>
          <cell r="BP193">
            <v>0</v>
          </cell>
          <cell r="BQ193">
            <v>0</v>
          </cell>
          <cell r="BR193">
            <v>0</v>
          </cell>
          <cell r="BS193">
            <v>0</v>
          </cell>
          <cell r="BT193">
            <v>0</v>
          </cell>
          <cell r="BU193">
            <v>0</v>
          </cell>
          <cell r="BV193">
            <v>0</v>
          </cell>
          <cell r="BW193">
            <v>0</v>
          </cell>
          <cell r="BX193">
            <v>0</v>
          </cell>
          <cell r="BY193">
            <v>0</v>
          </cell>
          <cell r="BZ193">
            <v>15600</v>
          </cell>
          <cell r="CA193">
            <v>0</v>
          </cell>
          <cell r="CB193">
            <v>0</v>
          </cell>
          <cell r="CC193">
            <v>11000</v>
          </cell>
          <cell r="CD193">
            <v>0</v>
          </cell>
          <cell r="CE193">
            <v>0</v>
          </cell>
          <cell r="CF193">
            <v>0</v>
          </cell>
          <cell r="CG193">
            <v>15000</v>
          </cell>
          <cell r="CH193">
            <v>14000</v>
          </cell>
          <cell r="CI193">
            <v>14000</v>
          </cell>
          <cell r="CJ193">
            <v>14000</v>
          </cell>
          <cell r="CK193">
            <v>14000</v>
          </cell>
          <cell r="CL193">
            <v>19000</v>
          </cell>
          <cell r="CM193">
            <v>20000</v>
          </cell>
          <cell r="CN193">
            <v>17500</v>
          </cell>
          <cell r="CO193">
            <v>19500</v>
          </cell>
          <cell r="CP193">
            <v>19500</v>
          </cell>
          <cell r="CQ193">
            <v>19500</v>
          </cell>
          <cell r="CR193">
            <v>17500</v>
          </cell>
          <cell r="CS193">
            <v>12500</v>
          </cell>
          <cell r="CT193">
            <v>23500</v>
          </cell>
          <cell r="CU193">
            <v>17000</v>
          </cell>
          <cell r="CV193">
            <v>15500</v>
          </cell>
          <cell r="CW193">
            <v>15500</v>
          </cell>
          <cell r="CX193">
            <v>15500</v>
          </cell>
          <cell r="CY193">
            <v>16000</v>
          </cell>
          <cell r="CZ193">
            <v>16000</v>
          </cell>
          <cell r="DA193">
            <v>11000</v>
          </cell>
          <cell r="DB193">
            <v>0</v>
          </cell>
          <cell r="DC193">
            <v>0</v>
          </cell>
          <cell r="DD193">
            <v>0</v>
          </cell>
          <cell r="DE193">
            <v>0</v>
          </cell>
          <cell r="DF193">
            <v>0</v>
          </cell>
          <cell r="DG193">
            <v>0</v>
          </cell>
          <cell r="DH193">
            <v>0</v>
          </cell>
          <cell r="DI193">
            <v>11300</v>
          </cell>
          <cell r="DJ193">
            <v>11300</v>
          </cell>
          <cell r="DK193">
            <v>11300</v>
          </cell>
          <cell r="DL193">
            <v>11300</v>
          </cell>
          <cell r="DM193">
            <v>8500</v>
          </cell>
          <cell r="DN193">
            <v>8500</v>
          </cell>
          <cell r="DO193">
            <v>8500</v>
          </cell>
          <cell r="DP193">
            <v>0</v>
          </cell>
          <cell r="DQ193">
            <v>0</v>
          </cell>
          <cell r="DR193">
            <v>0</v>
          </cell>
          <cell r="DS193">
            <v>0</v>
          </cell>
          <cell r="DT193">
            <v>11300</v>
          </cell>
          <cell r="DU193">
            <v>17000</v>
          </cell>
          <cell r="DV193">
            <v>17000</v>
          </cell>
          <cell r="DW193">
            <v>12000</v>
          </cell>
          <cell r="DX193">
            <v>12000</v>
          </cell>
          <cell r="DY193">
            <v>12000</v>
          </cell>
          <cell r="DZ193">
            <v>12000</v>
          </cell>
          <cell r="EA193">
            <v>17000</v>
          </cell>
          <cell r="EB193">
            <v>17000</v>
          </cell>
          <cell r="EC193">
            <v>16000</v>
          </cell>
          <cell r="ED193">
            <v>16000</v>
          </cell>
          <cell r="EE193">
            <v>17000</v>
          </cell>
          <cell r="EF193">
            <v>17000</v>
          </cell>
          <cell r="EG193">
            <v>17000</v>
          </cell>
          <cell r="EH193">
            <v>0</v>
          </cell>
          <cell r="EI193">
            <v>0</v>
          </cell>
          <cell r="EJ193">
            <v>0</v>
          </cell>
          <cell r="EK193">
            <v>0</v>
          </cell>
          <cell r="EL193">
            <v>0</v>
          </cell>
          <cell r="EM193">
            <v>0</v>
          </cell>
          <cell r="EN193">
            <v>0</v>
          </cell>
          <cell r="EO193">
            <v>0</v>
          </cell>
          <cell r="EP193">
            <v>0</v>
          </cell>
          <cell r="EQ193">
            <v>0</v>
          </cell>
          <cell r="ER193">
            <v>0</v>
          </cell>
          <cell r="ES193">
            <v>0</v>
          </cell>
          <cell r="ET193">
            <v>0</v>
          </cell>
          <cell r="EU193">
            <v>0</v>
          </cell>
          <cell r="EV193">
            <v>0</v>
          </cell>
          <cell r="EW193">
            <v>0</v>
          </cell>
          <cell r="EX193">
            <v>0</v>
          </cell>
          <cell r="EY193">
            <v>0</v>
          </cell>
          <cell r="EZ193">
            <v>0</v>
          </cell>
          <cell r="FA193">
            <v>0</v>
          </cell>
          <cell r="FB193">
            <v>0</v>
          </cell>
          <cell r="FC193">
            <v>0</v>
          </cell>
          <cell r="FD193">
            <v>9500</v>
          </cell>
          <cell r="FE193">
            <v>9500</v>
          </cell>
          <cell r="FF193">
            <v>11300</v>
          </cell>
          <cell r="FG193">
            <v>4800</v>
          </cell>
          <cell r="FH193">
            <v>4800</v>
          </cell>
          <cell r="FI193">
            <v>4800</v>
          </cell>
          <cell r="FJ193">
            <v>4800</v>
          </cell>
          <cell r="FK193">
            <v>0</v>
          </cell>
          <cell r="FL193">
            <v>0</v>
          </cell>
          <cell r="FM193">
            <v>0</v>
          </cell>
          <cell r="FN193">
            <v>0</v>
          </cell>
          <cell r="FO193">
            <v>0</v>
          </cell>
          <cell r="FP193">
            <v>0</v>
          </cell>
          <cell r="FQ193">
            <v>0</v>
          </cell>
          <cell r="FR193">
            <v>0</v>
          </cell>
          <cell r="FS193">
            <v>0</v>
          </cell>
          <cell r="FT193">
            <v>0</v>
          </cell>
          <cell r="FU193">
            <v>0</v>
          </cell>
          <cell r="FV193">
            <v>0</v>
          </cell>
          <cell r="FW193">
            <v>11000</v>
          </cell>
          <cell r="FX193">
            <v>11000</v>
          </cell>
          <cell r="FY193">
            <v>0</v>
          </cell>
          <cell r="FZ193">
            <v>0</v>
          </cell>
          <cell r="GA193">
            <v>0</v>
          </cell>
          <cell r="GB193">
            <v>0</v>
          </cell>
          <cell r="GC193">
            <v>0</v>
          </cell>
          <cell r="GD193">
            <v>0</v>
          </cell>
          <cell r="GE193">
            <v>12900</v>
          </cell>
          <cell r="GF193">
            <v>0</v>
          </cell>
          <cell r="GG193">
            <v>0</v>
          </cell>
          <cell r="GH193">
            <v>0</v>
          </cell>
          <cell r="GI193">
            <v>0</v>
          </cell>
          <cell r="GJ193">
            <v>0</v>
          </cell>
          <cell r="GK193">
            <v>0</v>
          </cell>
          <cell r="GL193">
            <v>0</v>
          </cell>
          <cell r="GM193">
            <v>0</v>
          </cell>
          <cell r="GN193">
            <v>0</v>
          </cell>
          <cell r="GO193">
            <v>300</v>
          </cell>
          <cell r="GP193">
            <v>300</v>
          </cell>
          <cell r="GQ193">
            <v>300</v>
          </cell>
          <cell r="GR193">
            <v>300</v>
          </cell>
          <cell r="GS193">
            <v>300</v>
          </cell>
          <cell r="GW193">
            <v>10908</v>
          </cell>
          <cell r="GX193" t="e">
            <v>#DIV/0!</v>
          </cell>
          <cell r="GY193" t="e">
            <v>#DIV/0!</v>
          </cell>
          <cell r="GZ193" t="e">
            <v>#DIV/0!</v>
          </cell>
        </row>
        <row r="194">
          <cell r="A194">
            <v>11050</v>
          </cell>
          <cell r="B194">
            <v>26</v>
          </cell>
          <cell r="C194" t="str">
            <v>PG&amp;E GAS @ POLK</v>
          </cell>
          <cell r="D194">
            <v>104000</v>
          </cell>
          <cell r="E194" t="str">
            <v>R</v>
          </cell>
          <cell r="F194">
            <v>16541</v>
          </cell>
          <cell r="G194">
            <v>16541</v>
          </cell>
          <cell r="H194">
            <v>8041</v>
          </cell>
          <cell r="I194">
            <v>16541</v>
          </cell>
          <cell r="J194">
            <v>16541</v>
          </cell>
          <cell r="K194">
            <v>8041</v>
          </cell>
          <cell r="L194">
            <v>8041</v>
          </cell>
          <cell r="M194">
            <v>16541</v>
          </cell>
          <cell r="N194">
            <v>16541</v>
          </cell>
          <cell r="O194">
            <v>16541</v>
          </cell>
          <cell r="P194">
            <v>16541</v>
          </cell>
          <cell r="Q194">
            <v>16541</v>
          </cell>
          <cell r="R194">
            <v>16541</v>
          </cell>
          <cell r="S194">
            <v>16511</v>
          </cell>
          <cell r="T194">
            <v>16536</v>
          </cell>
          <cell r="U194">
            <v>16536</v>
          </cell>
          <cell r="V194">
            <v>16536</v>
          </cell>
          <cell r="W194">
            <v>16536</v>
          </cell>
          <cell r="X194">
            <v>16536</v>
          </cell>
          <cell r="Y194">
            <v>16536</v>
          </cell>
          <cell r="Z194">
            <v>16536</v>
          </cell>
          <cell r="AA194">
            <v>16536</v>
          </cell>
          <cell r="AB194">
            <v>16536</v>
          </cell>
          <cell r="AC194">
            <v>16536</v>
          </cell>
          <cell r="AD194">
            <v>16536</v>
          </cell>
          <cell r="AE194">
            <v>16536</v>
          </cell>
          <cell r="AF194">
            <v>16536</v>
          </cell>
          <cell r="AG194">
            <v>16536</v>
          </cell>
          <cell r="AH194">
            <v>16536</v>
          </cell>
          <cell r="AI194">
            <v>16536</v>
          </cell>
          <cell r="AJ194">
            <v>16536</v>
          </cell>
          <cell r="AK194">
            <v>16536</v>
          </cell>
          <cell r="AL194">
            <v>16536</v>
          </cell>
          <cell r="AM194">
            <v>16536</v>
          </cell>
          <cell r="AN194">
            <v>16536</v>
          </cell>
          <cell r="AO194">
            <v>16536</v>
          </cell>
          <cell r="AP194">
            <v>16536</v>
          </cell>
          <cell r="AQ194">
            <v>16536</v>
          </cell>
          <cell r="AR194">
            <v>16536</v>
          </cell>
          <cell r="AS194">
            <v>16536</v>
          </cell>
          <cell r="AT194">
            <v>16536</v>
          </cell>
          <cell r="AU194">
            <v>16536</v>
          </cell>
          <cell r="AV194">
            <v>16536</v>
          </cell>
          <cell r="AW194">
            <v>16536</v>
          </cell>
          <cell r="AX194">
            <v>16536</v>
          </cell>
          <cell r="AY194">
            <v>14943</v>
          </cell>
          <cell r="AZ194">
            <v>14943</v>
          </cell>
          <cell r="BA194">
            <v>14943</v>
          </cell>
          <cell r="BB194">
            <v>14943</v>
          </cell>
          <cell r="BC194">
            <v>14943</v>
          </cell>
          <cell r="BD194">
            <v>14943</v>
          </cell>
          <cell r="BE194">
            <v>14943</v>
          </cell>
          <cell r="BF194">
            <v>14943</v>
          </cell>
          <cell r="BG194">
            <v>14943</v>
          </cell>
          <cell r="BH194">
            <v>14943</v>
          </cell>
          <cell r="BI194">
            <v>14943</v>
          </cell>
          <cell r="BJ194">
            <v>14943</v>
          </cell>
          <cell r="BK194">
            <v>14943</v>
          </cell>
          <cell r="BL194">
            <v>14943</v>
          </cell>
          <cell r="BM194">
            <v>14943</v>
          </cell>
          <cell r="BN194">
            <v>14943</v>
          </cell>
          <cell r="BO194">
            <v>14943</v>
          </cell>
          <cell r="BP194">
            <v>14943</v>
          </cell>
          <cell r="BQ194">
            <v>14943</v>
          </cell>
          <cell r="BR194">
            <v>14943</v>
          </cell>
          <cell r="BS194">
            <v>14943</v>
          </cell>
          <cell r="BT194">
            <v>14943</v>
          </cell>
          <cell r="BU194">
            <v>14943</v>
          </cell>
          <cell r="BV194">
            <v>14943</v>
          </cell>
          <cell r="BW194">
            <v>14943</v>
          </cell>
          <cell r="BX194">
            <v>14943</v>
          </cell>
          <cell r="BY194">
            <v>14943</v>
          </cell>
          <cell r="BZ194">
            <v>14943</v>
          </cell>
          <cell r="CA194">
            <v>14943</v>
          </cell>
          <cell r="CB194">
            <v>14943</v>
          </cell>
          <cell r="CC194">
            <v>14843</v>
          </cell>
          <cell r="CD194">
            <v>14843</v>
          </cell>
          <cell r="CE194">
            <v>14843</v>
          </cell>
          <cell r="CF194">
            <v>14843</v>
          </cell>
          <cell r="CG194">
            <v>14843</v>
          </cell>
          <cell r="CH194">
            <v>14843</v>
          </cell>
          <cell r="CI194">
            <v>14843</v>
          </cell>
          <cell r="CJ194">
            <v>14843</v>
          </cell>
          <cell r="CK194">
            <v>14843</v>
          </cell>
          <cell r="CL194">
            <v>14843</v>
          </cell>
          <cell r="CM194">
            <v>14843</v>
          </cell>
          <cell r="CN194">
            <v>14843</v>
          </cell>
          <cell r="CO194">
            <v>14843</v>
          </cell>
          <cell r="CP194">
            <v>14843</v>
          </cell>
          <cell r="CQ194">
            <v>14843</v>
          </cell>
          <cell r="CR194">
            <v>14843</v>
          </cell>
          <cell r="CS194">
            <v>14843</v>
          </cell>
          <cell r="CT194">
            <v>14843</v>
          </cell>
          <cell r="CU194">
            <v>14843</v>
          </cell>
          <cell r="CV194">
            <v>14843</v>
          </cell>
          <cell r="CW194">
            <v>14843</v>
          </cell>
          <cell r="CX194">
            <v>14843</v>
          </cell>
          <cell r="CY194">
            <v>14843</v>
          </cell>
          <cell r="CZ194">
            <v>14843</v>
          </cell>
          <cell r="DA194">
            <v>14843</v>
          </cell>
          <cell r="DB194">
            <v>14843</v>
          </cell>
          <cell r="DC194">
            <v>14843</v>
          </cell>
          <cell r="DD194">
            <v>14843</v>
          </cell>
          <cell r="DE194">
            <v>14843</v>
          </cell>
          <cell r="DF194">
            <v>14843</v>
          </cell>
          <cell r="DG194">
            <v>14843</v>
          </cell>
          <cell r="DH194">
            <v>15343</v>
          </cell>
          <cell r="DI194">
            <v>15343</v>
          </cell>
          <cell r="DJ194">
            <v>15343</v>
          </cell>
          <cell r="DK194">
            <v>15343</v>
          </cell>
          <cell r="DL194">
            <v>15343</v>
          </cell>
          <cell r="DM194">
            <v>15343</v>
          </cell>
          <cell r="DN194">
            <v>15343</v>
          </cell>
          <cell r="DO194">
            <v>15343</v>
          </cell>
          <cell r="DP194">
            <v>15343</v>
          </cell>
          <cell r="DQ194">
            <v>15343</v>
          </cell>
          <cell r="DR194">
            <v>15343</v>
          </cell>
          <cell r="DS194">
            <v>15343</v>
          </cell>
          <cell r="DT194">
            <v>15343</v>
          </cell>
          <cell r="DU194">
            <v>15343</v>
          </cell>
          <cell r="DV194">
            <v>15343</v>
          </cell>
          <cell r="DW194">
            <v>15343</v>
          </cell>
          <cell r="DX194">
            <v>15343</v>
          </cell>
          <cell r="DY194">
            <v>15343</v>
          </cell>
          <cell r="DZ194">
            <v>15343</v>
          </cell>
          <cell r="EA194">
            <v>15343</v>
          </cell>
          <cell r="EB194">
            <v>8943</v>
          </cell>
          <cell r="EC194">
            <v>8943</v>
          </cell>
          <cell r="ED194">
            <v>8943</v>
          </cell>
          <cell r="EE194">
            <v>8500</v>
          </cell>
          <cell r="EF194">
            <v>8500</v>
          </cell>
          <cell r="EG194">
            <v>8943</v>
          </cell>
          <cell r="EH194">
            <v>8943</v>
          </cell>
          <cell r="EI194">
            <v>14843</v>
          </cell>
          <cell r="EJ194">
            <v>13556</v>
          </cell>
          <cell r="EK194">
            <v>13556</v>
          </cell>
          <cell r="EL194">
            <v>13556</v>
          </cell>
          <cell r="EM194">
            <v>13556</v>
          </cell>
          <cell r="EN194">
            <v>13556</v>
          </cell>
          <cell r="EO194">
            <v>13556</v>
          </cell>
          <cell r="EP194">
            <v>13556</v>
          </cell>
          <cell r="EQ194">
            <v>13556</v>
          </cell>
          <cell r="ER194">
            <v>13556</v>
          </cell>
          <cell r="ES194">
            <v>13556</v>
          </cell>
          <cell r="ET194">
            <v>13556</v>
          </cell>
          <cell r="EU194">
            <v>13556</v>
          </cell>
          <cell r="EV194">
            <v>13556</v>
          </cell>
          <cell r="EW194">
            <v>13556</v>
          </cell>
          <cell r="EX194">
            <v>13556</v>
          </cell>
          <cell r="EY194">
            <v>13556</v>
          </cell>
          <cell r="EZ194">
            <v>13556</v>
          </cell>
          <cell r="FA194">
            <v>13556</v>
          </cell>
          <cell r="FB194">
            <v>13556</v>
          </cell>
          <cell r="FC194">
            <v>13556</v>
          </cell>
          <cell r="FD194">
            <v>13556</v>
          </cell>
          <cell r="FE194">
            <v>13556</v>
          </cell>
          <cell r="FF194">
            <v>13556</v>
          </cell>
          <cell r="FG194">
            <v>13556</v>
          </cell>
          <cell r="FH194">
            <v>13556</v>
          </cell>
          <cell r="FI194">
            <v>13556</v>
          </cell>
          <cell r="FJ194">
            <v>13556</v>
          </cell>
          <cell r="FK194">
            <v>13556</v>
          </cell>
          <cell r="FL194">
            <v>13556</v>
          </cell>
          <cell r="FM194">
            <v>13556</v>
          </cell>
          <cell r="FN194">
            <v>13556</v>
          </cell>
          <cell r="FO194">
            <v>5316</v>
          </cell>
          <cell r="FP194">
            <v>5316</v>
          </cell>
          <cell r="FQ194">
            <v>5316</v>
          </cell>
          <cell r="FR194">
            <v>5316</v>
          </cell>
          <cell r="FS194">
            <v>5316</v>
          </cell>
          <cell r="FT194">
            <v>5316</v>
          </cell>
          <cell r="FU194">
            <v>5316</v>
          </cell>
          <cell r="FV194">
            <v>5316</v>
          </cell>
          <cell r="FW194">
            <v>5316</v>
          </cell>
          <cell r="FX194">
            <v>5316</v>
          </cell>
          <cell r="FY194">
            <v>5316</v>
          </cell>
          <cell r="FZ194">
            <v>5316</v>
          </cell>
          <cell r="GA194">
            <v>5316</v>
          </cell>
          <cell r="GB194">
            <v>5316</v>
          </cell>
          <cell r="GC194">
            <v>5316</v>
          </cell>
          <cell r="GD194">
            <v>5316</v>
          </cell>
          <cell r="GE194">
            <v>5316</v>
          </cell>
          <cell r="GF194">
            <v>5316</v>
          </cell>
          <cell r="GG194">
            <v>5316</v>
          </cell>
          <cell r="GH194">
            <v>5316</v>
          </cell>
          <cell r="GI194">
            <v>5316</v>
          </cell>
          <cell r="GJ194">
            <v>5316</v>
          </cell>
          <cell r="GK194">
            <v>5316</v>
          </cell>
          <cell r="GL194">
            <v>5316</v>
          </cell>
          <cell r="GM194">
            <v>5316</v>
          </cell>
          <cell r="GN194">
            <v>5316</v>
          </cell>
          <cell r="GO194">
            <v>5316</v>
          </cell>
          <cell r="GP194">
            <v>5316</v>
          </cell>
          <cell r="GQ194">
            <v>5316</v>
          </cell>
          <cell r="GR194">
            <v>5316</v>
          </cell>
          <cell r="GS194">
            <v>5316</v>
          </cell>
          <cell r="GW194">
            <v>11050</v>
          </cell>
          <cell r="GX194" t="e">
            <v>#DIV/0!</v>
          </cell>
          <cell r="GY194" t="e">
            <v>#DIV/0!</v>
          </cell>
          <cell r="GZ194" t="e">
            <v>#DIV/0!</v>
          </cell>
        </row>
        <row r="195">
          <cell r="A195">
            <v>11165</v>
          </cell>
          <cell r="B195">
            <v>11</v>
          </cell>
          <cell r="C195" t="str">
            <v>KMIGT @ LINCOLN</v>
          </cell>
          <cell r="D195">
            <v>165422</v>
          </cell>
          <cell r="E195" t="str">
            <v>R</v>
          </cell>
          <cell r="F195">
            <v>58975</v>
          </cell>
          <cell r="G195">
            <v>77455</v>
          </cell>
          <cell r="H195">
            <v>89868</v>
          </cell>
          <cell r="I195">
            <v>100975</v>
          </cell>
          <cell r="J195">
            <v>100975</v>
          </cell>
          <cell r="K195">
            <v>100975</v>
          </cell>
          <cell r="L195">
            <v>42475</v>
          </cell>
          <cell r="M195">
            <v>70975</v>
          </cell>
          <cell r="N195">
            <v>91975</v>
          </cell>
          <cell r="O195">
            <v>98535</v>
          </cell>
          <cell r="P195">
            <v>54175</v>
          </cell>
          <cell r="Q195">
            <v>54175</v>
          </cell>
          <cell r="R195">
            <v>54175</v>
          </cell>
          <cell r="S195">
            <v>54403</v>
          </cell>
          <cell r="T195">
            <v>36032</v>
          </cell>
          <cell r="U195">
            <v>41691</v>
          </cell>
          <cell r="V195">
            <v>42469</v>
          </cell>
          <cell r="W195">
            <v>41470</v>
          </cell>
          <cell r="X195">
            <v>41470</v>
          </cell>
          <cell r="Y195">
            <v>41470</v>
          </cell>
          <cell r="Z195">
            <v>44038</v>
          </cell>
          <cell r="AA195">
            <v>42690</v>
          </cell>
          <cell r="AB195">
            <v>45190</v>
          </cell>
          <cell r="AC195">
            <v>45190</v>
          </cell>
          <cell r="AD195">
            <v>45921</v>
          </cell>
          <cell r="AE195">
            <v>45921</v>
          </cell>
          <cell r="AF195">
            <v>45921</v>
          </cell>
          <cell r="AG195">
            <v>30636</v>
          </cell>
          <cell r="AH195">
            <v>34692</v>
          </cell>
          <cell r="AI195">
            <v>40192</v>
          </cell>
          <cell r="AJ195">
            <v>42692</v>
          </cell>
          <cell r="AK195">
            <v>56461</v>
          </cell>
          <cell r="AL195">
            <v>56461</v>
          </cell>
          <cell r="AM195">
            <v>56461</v>
          </cell>
          <cell r="AN195">
            <v>38100</v>
          </cell>
          <cell r="AO195">
            <v>31600</v>
          </cell>
          <cell r="AP195">
            <v>42600</v>
          </cell>
          <cell r="AQ195">
            <v>42371</v>
          </cell>
          <cell r="AR195">
            <v>67055</v>
          </cell>
          <cell r="AS195">
            <v>67055</v>
          </cell>
          <cell r="AT195">
            <v>67055</v>
          </cell>
          <cell r="AU195">
            <v>51715</v>
          </cell>
          <cell r="AV195">
            <v>53500</v>
          </cell>
          <cell r="AW195">
            <v>52717</v>
          </cell>
          <cell r="AX195">
            <v>30853</v>
          </cell>
          <cell r="AY195">
            <v>31967</v>
          </cell>
          <cell r="AZ195">
            <v>31967</v>
          </cell>
          <cell r="BA195">
            <v>31967</v>
          </cell>
          <cell r="BB195">
            <v>31966</v>
          </cell>
          <cell r="BC195">
            <v>23318</v>
          </cell>
          <cell r="BD195">
            <v>23318</v>
          </cell>
          <cell r="BE195">
            <v>22351</v>
          </cell>
          <cell r="BF195">
            <v>25708</v>
          </cell>
          <cell r="BG195">
            <v>25708</v>
          </cell>
          <cell r="BH195">
            <v>25708</v>
          </cell>
          <cell r="BI195">
            <v>27837</v>
          </cell>
          <cell r="BJ195">
            <v>27837</v>
          </cell>
          <cell r="BK195">
            <v>27305</v>
          </cell>
          <cell r="BL195">
            <v>30473</v>
          </cell>
          <cell r="BM195">
            <v>30473</v>
          </cell>
          <cell r="BN195">
            <v>30473</v>
          </cell>
          <cell r="BO195">
            <v>30473</v>
          </cell>
          <cell r="BP195">
            <v>29066</v>
          </cell>
          <cell r="BQ195">
            <v>23176</v>
          </cell>
          <cell r="BR195">
            <v>32901</v>
          </cell>
          <cell r="BS195">
            <v>37627</v>
          </cell>
          <cell r="BT195">
            <v>55906</v>
          </cell>
          <cell r="BU195">
            <v>57906</v>
          </cell>
          <cell r="BV195">
            <v>57004</v>
          </cell>
          <cell r="BW195">
            <v>35905</v>
          </cell>
          <cell r="BX195">
            <v>35905</v>
          </cell>
          <cell r="BY195">
            <v>36015</v>
          </cell>
          <cell r="BZ195">
            <v>35983</v>
          </cell>
          <cell r="CA195">
            <v>30983</v>
          </cell>
          <cell r="CB195">
            <v>30983</v>
          </cell>
          <cell r="CC195">
            <v>13500</v>
          </cell>
          <cell r="CD195">
            <v>13500</v>
          </cell>
          <cell r="CE195">
            <v>13500</v>
          </cell>
          <cell r="CF195">
            <v>0</v>
          </cell>
          <cell r="CG195">
            <v>0</v>
          </cell>
          <cell r="CH195">
            <v>13500</v>
          </cell>
          <cell r="CI195">
            <v>13500</v>
          </cell>
          <cell r="CJ195">
            <v>13500</v>
          </cell>
          <cell r="CK195">
            <v>13500</v>
          </cell>
          <cell r="CL195">
            <v>6000</v>
          </cell>
          <cell r="CM195">
            <v>8263</v>
          </cell>
          <cell r="CN195">
            <v>13500</v>
          </cell>
          <cell r="CO195">
            <v>0</v>
          </cell>
          <cell r="CP195">
            <v>0</v>
          </cell>
          <cell r="CQ195">
            <v>0</v>
          </cell>
          <cell r="CR195">
            <v>0</v>
          </cell>
          <cell r="CS195">
            <v>13500</v>
          </cell>
          <cell r="CT195">
            <v>13500</v>
          </cell>
          <cell r="CU195">
            <v>0</v>
          </cell>
          <cell r="CV195">
            <v>13500</v>
          </cell>
          <cell r="CW195">
            <v>13500</v>
          </cell>
          <cell r="CX195">
            <v>13500</v>
          </cell>
          <cell r="CY195">
            <v>10000</v>
          </cell>
          <cell r="CZ195">
            <v>0</v>
          </cell>
          <cell r="DA195">
            <v>5010</v>
          </cell>
          <cell r="DB195">
            <v>0</v>
          </cell>
          <cell r="DC195">
            <v>5000</v>
          </cell>
          <cell r="DD195">
            <v>5000</v>
          </cell>
          <cell r="DE195">
            <v>5000</v>
          </cell>
          <cell r="DF195">
            <v>5159</v>
          </cell>
          <cell r="DG195">
            <v>13500</v>
          </cell>
          <cell r="DH195">
            <v>0</v>
          </cell>
          <cell r="DI195">
            <v>0</v>
          </cell>
          <cell r="DJ195">
            <v>0</v>
          </cell>
          <cell r="DK195">
            <v>0</v>
          </cell>
          <cell r="DL195">
            <v>0</v>
          </cell>
          <cell r="DM195">
            <v>3100</v>
          </cell>
          <cell r="DN195">
            <v>0</v>
          </cell>
          <cell r="DO195">
            <v>0</v>
          </cell>
          <cell r="DP195">
            <v>0</v>
          </cell>
          <cell r="DQ195">
            <v>0</v>
          </cell>
          <cell r="DR195">
            <v>0</v>
          </cell>
          <cell r="DS195">
            <v>0</v>
          </cell>
          <cell r="DT195">
            <v>0</v>
          </cell>
          <cell r="DU195">
            <v>50000</v>
          </cell>
          <cell r="DV195">
            <v>15000</v>
          </cell>
          <cell r="DW195">
            <v>25000</v>
          </cell>
          <cell r="DX195">
            <v>0</v>
          </cell>
          <cell r="DY195">
            <v>0</v>
          </cell>
          <cell r="DZ195">
            <v>0</v>
          </cell>
          <cell r="EA195">
            <v>8919</v>
          </cell>
          <cell r="EB195">
            <v>10000</v>
          </cell>
          <cell r="EC195">
            <v>5000</v>
          </cell>
          <cell r="ED195">
            <v>0</v>
          </cell>
          <cell r="EE195">
            <v>9795</v>
          </cell>
          <cell r="EF195">
            <v>9795</v>
          </cell>
          <cell r="EG195">
            <v>9795</v>
          </cell>
          <cell r="EH195">
            <v>0</v>
          </cell>
          <cell r="EI195">
            <v>0</v>
          </cell>
          <cell r="EJ195">
            <v>2000</v>
          </cell>
          <cell r="EK195">
            <v>13200</v>
          </cell>
          <cell r="EL195">
            <v>12021</v>
          </cell>
          <cell r="EM195">
            <v>12021</v>
          </cell>
          <cell r="EN195">
            <v>12021</v>
          </cell>
          <cell r="EO195">
            <v>13200</v>
          </cell>
          <cell r="EP195">
            <v>13200</v>
          </cell>
          <cell r="EQ195">
            <v>11300</v>
          </cell>
          <cell r="ER195">
            <v>13200</v>
          </cell>
          <cell r="ES195">
            <v>13200</v>
          </cell>
          <cell r="ET195">
            <v>13200</v>
          </cell>
          <cell r="EU195">
            <v>13200</v>
          </cell>
          <cell r="EV195">
            <v>0</v>
          </cell>
          <cell r="EW195">
            <v>0</v>
          </cell>
          <cell r="EX195">
            <v>0</v>
          </cell>
          <cell r="EY195">
            <v>0</v>
          </cell>
          <cell r="EZ195">
            <v>0</v>
          </cell>
          <cell r="FA195">
            <v>0</v>
          </cell>
          <cell r="FB195">
            <v>0</v>
          </cell>
          <cell r="FC195">
            <v>0</v>
          </cell>
          <cell r="FD195">
            <v>50000</v>
          </cell>
          <cell r="FE195">
            <v>50000</v>
          </cell>
          <cell r="FF195">
            <v>49911</v>
          </cell>
          <cell r="FG195">
            <v>56438</v>
          </cell>
          <cell r="FH195">
            <v>56438</v>
          </cell>
          <cell r="FI195">
            <v>56438</v>
          </cell>
          <cell r="FJ195">
            <v>59489</v>
          </cell>
          <cell r="FK195">
            <v>50000</v>
          </cell>
          <cell r="FL195">
            <v>63500</v>
          </cell>
          <cell r="FM195">
            <v>0</v>
          </cell>
          <cell r="FN195">
            <v>0</v>
          </cell>
          <cell r="FO195">
            <v>0</v>
          </cell>
          <cell r="FP195">
            <v>0</v>
          </cell>
          <cell r="FQ195">
            <v>0</v>
          </cell>
          <cell r="FR195">
            <v>0</v>
          </cell>
          <cell r="FS195">
            <v>0</v>
          </cell>
          <cell r="FT195">
            <v>3000</v>
          </cell>
          <cell r="FU195">
            <v>3000</v>
          </cell>
          <cell r="FV195">
            <v>3000</v>
          </cell>
          <cell r="FW195">
            <v>46398</v>
          </cell>
          <cell r="FX195">
            <v>46398</v>
          </cell>
          <cell r="FY195">
            <v>50000</v>
          </cell>
          <cell r="FZ195">
            <v>50000</v>
          </cell>
          <cell r="GA195">
            <v>49750</v>
          </cell>
          <cell r="GB195">
            <v>0</v>
          </cell>
          <cell r="GC195">
            <v>0</v>
          </cell>
          <cell r="GD195">
            <v>0</v>
          </cell>
          <cell r="GE195">
            <v>0</v>
          </cell>
          <cell r="GF195">
            <v>2000</v>
          </cell>
          <cell r="GG195">
            <v>10024</v>
          </cell>
          <cell r="GH195">
            <v>0</v>
          </cell>
          <cell r="GI195">
            <v>500</v>
          </cell>
          <cell r="GJ195">
            <v>500</v>
          </cell>
          <cell r="GK195">
            <v>500</v>
          </cell>
          <cell r="GL195">
            <v>4943</v>
          </cell>
          <cell r="GM195">
            <v>13500</v>
          </cell>
          <cell r="GN195">
            <v>1700</v>
          </cell>
          <cell r="GO195">
            <v>558</v>
          </cell>
          <cell r="GP195">
            <v>12230</v>
          </cell>
          <cell r="GQ195">
            <v>12230</v>
          </cell>
          <cell r="GR195">
            <v>12230</v>
          </cell>
          <cell r="GS195">
            <v>18875</v>
          </cell>
          <cell r="GW195">
            <v>11165</v>
          </cell>
          <cell r="GX195" t="e">
            <v>#DIV/0!</v>
          </cell>
          <cell r="GY195" t="e">
            <v>#DIV/0!</v>
          </cell>
          <cell r="GZ195" t="e">
            <v>#DIV/0!</v>
          </cell>
        </row>
        <row r="196">
          <cell r="A196">
            <v>11186</v>
          </cell>
          <cell r="B196">
            <v>27</v>
          </cell>
          <cell r="C196" t="str">
            <v>INTEGRAT @ MILLER</v>
          </cell>
          <cell r="D196">
            <v>8523</v>
          </cell>
          <cell r="E196" t="str">
            <v>D</v>
          </cell>
          <cell r="F196">
            <v>1732</v>
          </cell>
          <cell r="G196">
            <v>1732</v>
          </cell>
          <cell r="H196">
            <v>1732</v>
          </cell>
          <cell r="I196">
            <v>1732</v>
          </cell>
          <cell r="J196">
            <v>192</v>
          </cell>
          <cell r="K196">
            <v>818</v>
          </cell>
          <cell r="L196">
            <v>1732</v>
          </cell>
          <cell r="M196">
            <v>1732</v>
          </cell>
          <cell r="N196">
            <v>1732</v>
          </cell>
          <cell r="O196">
            <v>1732</v>
          </cell>
          <cell r="P196">
            <v>1732</v>
          </cell>
          <cell r="Q196">
            <v>192</v>
          </cell>
          <cell r="R196">
            <v>818</v>
          </cell>
          <cell r="S196">
            <v>1732</v>
          </cell>
          <cell r="T196">
            <v>2020</v>
          </cell>
          <cell r="U196">
            <v>2020</v>
          </cell>
          <cell r="V196">
            <v>2020</v>
          </cell>
          <cell r="W196">
            <v>885</v>
          </cell>
          <cell r="X196">
            <v>885</v>
          </cell>
          <cell r="Y196">
            <v>885</v>
          </cell>
          <cell r="Z196">
            <v>2020</v>
          </cell>
          <cell r="AA196">
            <v>2020</v>
          </cell>
          <cell r="AB196">
            <v>2020</v>
          </cell>
          <cell r="AC196">
            <v>1635</v>
          </cell>
          <cell r="AD196">
            <v>1635</v>
          </cell>
          <cell r="AE196">
            <v>192</v>
          </cell>
          <cell r="AF196">
            <v>818</v>
          </cell>
          <cell r="AG196">
            <v>1635</v>
          </cell>
          <cell r="AH196">
            <v>1635</v>
          </cell>
          <cell r="AI196">
            <v>1635</v>
          </cell>
          <cell r="AJ196">
            <v>1635</v>
          </cell>
          <cell r="AK196">
            <v>1635</v>
          </cell>
          <cell r="AL196">
            <v>192</v>
          </cell>
          <cell r="AM196">
            <v>818</v>
          </cell>
          <cell r="AN196">
            <v>1635</v>
          </cell>
          <cell r="AO196">
            <v>1635</v>
          </cell>
          <cell r="AP196">
            <v>1635</v>
          </cell>
          <cell r="AQ196">
            <v>1635</v>
          </cell>
          <cell r="AR196">
            <v>1635</v>
          </cell>
          <cell r="AS196">
            <v>192</v>
          </cell>
          <cell r="AT196">
            <v>818</v>
          </cell>
          <cell r="AU196">
            <v>1635</v>
          </cell>
          <cell r="AV196">
            <v>1635</v>
          </cell>
          <cell r="AW196">
            <v>1635</v>
          </cell>
          <cell r="AX196">
            <v>1635</v>
          </cell>
          <cell r="AY196">
            <v>2020</v>
          </cell>
          <cell r="AZ196">
            <v>192</v>
          </cell>
          <cell r="BA196">
            <v>1106</v>
          </cell>
          <cell r="BB196">
            <v>2020</v>
          </cell>
          <cell r="BC196">
            <v>2020</v>
          </cell>
          <cell r="BD196">
            <v>2020</v>
          </cell>
          <cell r="BE196">
            <v>1732</v>
          </cell>
          <cell r="BF196">
            <v>1732</v>
          </cell>
          <cell r="BG196">
            <v>192</v>
          </cell>
          <cell r="BH196">
            <v>818</v>
          </cell>
          <cell r="BI196">
            <v>1732</v>
          </cell>
          <cell r="BJ196">
            <v>1732</v>
          </cell>
          <cell r="BK196">
            <v>1732</v>
          </cell>
          <cell r="BL196">
            <v>1732</v>
          </cell>
          <cell r="BM196">
            <v>1732</v>
          </cell>
          <cell r="BN196">
            <v>192</v>
          </cell>
          <cell r="BO196">
            <v>818</v>
          </cell>
          <cell r="BP196">
            <v>1732</v>
          </cell>
          <cell r="BQ196">
            <v>1732</v>
          </cell>
          <cell r="BR196">
            <v>1732</v>
          </cell>
          <cell r="BS196">
            <v>1732</v>
          </cell>
          <cell r="BT196">
            <v>1732</v>
          </cell>
          <cell r="BU196">
            <v>192</v>
          </cell>
          <cell r="BV196">
            <v>818</v>
          </cell>
          <cell r="BW196">
            <v>1732</v>
          </cell>
          <cell r="BX196">
            <v>1732</v>
          </cell>
          <cell r="BY196">
            <v>1732</v>
          </cell>
          <cell r="BZ196">
            <v>1732</v>
          </cell>
          <cell r="CA196">
            <v>1732</v>
          </cell>
          <cell r="CB196">
            <v>192</v>
          </cell>
          <cell r="CC196">
            <v>818</v>
          </cell>
          <cell r="CD196">
            <v>1804</v>
          </cell>
          <cell r="CE196">
            <v>1804</v>
          </cell>
          <cell r="CF196">
            <v>1804</v>
          </cell>
          <cell r="CG196">
            <v>1804</v>
          </cell>
          <cell r="CH196">
            <v>1804</v>
          </cell>
          <cell r="CI196">
            <v>192</v>
          </cell>
          <cell r="CJ196">
            <v>818</v>
          </cell>
          <cell r="CK196">
            <v>1804</v>
          </cell>
          <cell r="CL196">
            <v>1804</v>
          </cell>
          <cell r="CM196">
            <v>1804</v>
          </cell>
          <cell r="CN196">
            <v>1804</v>
          </cell>
          <cell r="CO196">
            <v>1804</v>
          </cell>
          <cell r="CP196">
            <v>192</v>
          </cell>
          <cell r="CQ196">
            <v>818</v>
          </cell>
          <cell r="CR196">
            <v>1804</v>
          </cell>
          <cell r="CS196">
            <v>1804</v>
          </cell>
          <cell r="CT196">
            <v>1804</v>
          </cell>
          <cell r="CU196">
            <v>1804</v>
          </cell>
          <cell r="CV196">
            <v>1804</v>
          </cell>
          <cell r="CW196">
            <v>192</v>
          </cell>
          <cell r="CX196">
            <v>818</v>
          </cell>
          <cell r="CY196">
            <v>1804</v>
          </cell>
          <cell r="CZ196">
            <v>1804</v>
          </cell>
          <cell r="DA196">
            <v>1804</v>
          </cell>
          <cell r="DB196">
            <v>1804</v>
          </cell>
          <cell r="DC196">
            <v>1804</v>
          </cell>
          <cell r="DD196">
            <v>192</v>
          </cell>
          <cell r="DE196">
            <v>818</v>
          </cell>
          <cell r="DF196">
            <v>1804</v>
          </cell>
          <cell r="DG196">
            <v>1804</v>
          </cell>
          <cell r="DH196">
            <v>1443</v>
          </cell>
          <cell r="DI196">
            <v>1443</v>
          </cell>
          <cell r="DJ196">
            <v>1443</v>
          </cell>
          <cell r="DK196">
            <v>96</v>
          </cell>
          <cell r="DL196">
            <v>481</v>
          </cell>
          <cell r="DM196">
            <v>2020</v>
          </cell>
          <cell r="DN196">
            <v>2020</v>
          </cell>
          <cell r="DO196">
            <v>2020</v>
          </cell>
          <cell r="DP196">
            <v>2020</v>
          </cell>
          <cell r="DQ196">
            <v>2020</v>
          </cell>
          <cell r="DR196">
            <v>481</v>
          </cell>
          <cell r="DS196">
            <v>1000</v>
          </cell>
          <cell r="DT196">
            <v>2020</v>
          </cell>
          <cell r="DU196">
            <v>2020</v>
          </cell>
          <cell r="DV196">
            <v>2020</v>
          </cell>
          <cell r="DW196">
            <v>2020</v>
          </cell>
          <cell r="DX196">
            <v>2020</v>
          </cell>
          <cell r="DY196">
            <v>481</v>
          </cell>
          <cell r="DZ196">
            <v>1000</v>
          </cell>
          <cell r="EA196">
            <v>2020</v>
          </cell>
          <cell r="EB196">
            <v>2020</v>
          </cell>
          <cell r="EC196">
            <v>2020</v>
          </cell>
          <cell r="ED196">
            <v>2020</v>
          </cell>
          <cell r="EE196">
            <v>2020</v>
          </cell>
          <cell r="EF196">
            <v>481</v>
          </cell>
          <cell r="EG196">
            <v>1000</v>
          </cell>
          <cell r="EH196">
            <v>2020</v>
          </cell>
          <cell r="EI196">
            <v>2020</v>
          </cell>
          <cell r="EJ196">
            <v>1934</v>
          </cell>
          <cell r="EK196">
            <v>1934</v>
          </cell>
          <cell r="EL196">
            <v>1934</v>
          </cell>
          <cell r="EM196">
            <v>289</v>
          </cell>
          <cell r="EN196">
            <v>722</v>
          </cell>
          <cell r="EO196">
            <v>1934</v>
          </cell>
          <cell r="EP196">
            <v>1934</v>
          </cell>
          <cell r="EQ196">
            <v>1934</v>
          </cell>
          <cell r="ER196">
            <v>1934</v>
          </cell>
          <cell r="ES196">
            <v>1934</v>
          </cell>
          <cell r="ET196">
            <v>289</v>
          </cell>
          <cell r="EU196">
            <v>722</v>
          </cell>
          <cell r="EV196">
            <v>1934</v>
          </cell>
          <cell r="EW196">
            <v>1934</v>
          </cell>
          <cell r="EX196">
            <v>1934</v>
          </cell>
          <cell r="EY196">
            <v>1934</v>
          </cell>
          <cell r="EZ196">
            <v>1934</v>
          </cell>
          <cell r="FA196">
            <v>289</v>
          </cell>
          <cell r="FB196">
            <v>722</v>
          </cell>
          <cell r="FC196">
            <v>1934</v>
          </cell>
          <cell r="FD196">
            <v>1934</v>
          </cell>
          <cell r="FE196">
            <v>1934</v>
          </cell>
          <cell r="FF196">
            <v>1934</v>
          </cell>
          <cell r="FG196">
            <v>1934</v>
          </cell>
          <cell r="FH196">
            <v>289</v>
          </cell>
          <cell r="FI196">
            <v>722</v>
          </cell>
          <cell r="FJ196">
            <v>1934</v>
          </cell>
          <cell r="FK196">
            <v>1934</v>
          </cell>
          <cell r="FL196">
            <v>1934</v>
          </cell>
          <cell r="FM196">
            <v>1934</v>
          </cell>
          <cell r="FN196">
            <v>289</v>
          </cell>
          <cell r="FO196">
            <v>291</v>
          </cell>
          <cell r="FP196">
            <v>873</v>
          </cell>
          <cell r="FQ196">
            <v>1949</v>
          </cell>
          <cell r="FR196">
            <v>1949</v>
          </cell>
          <cell r="FS196">
            <v>1949</v>
          </cell>
          <cell r="FT196">
            <v>1949</v>
          </cell>
          <cell r="FU196">
            <v>291</v>
          </cell>
          <cell r="FV196">
            <v>291</v>
          </cell>
          <cell r="FW196">
            <v>1949</v>
          </cell>
          <cell r="FX196">
            <v>1949</v>
          </cell>
          <cell r="FY196">
            <v>1949</v>
          </cell>
          <cell r="FZ196">
            <v>1949</v>
          </cell>
          <cell r="GA196">
            <v>1949</v>
          </cell>
          <cell r="GB196">
            <v>1949</v>
          </cell>
          <cell r="GC196">
            <v>291</v>
          </cell>
          <cell r="GD196">
            <v>873</v>
          </cell>
          <cell r="GE196">
            <v>1949</v>
          </cell>
          <cell r="GF196">
            <v>1949</v>
          </cell>
          <cell r="GG196">
            <v>1949</v>
          </cell>
          <cell r="GH196">
            <v>1934</v>
          </cell>
          <cell r="GI196">
            <v>1934</v>
          </cell>
          <cell r="GJ196">
            <v>289</v>
          </cell>
          <cell r="GK196">
            <v>866</v>
          </cell>
          <cell r="GL196">
            <v>1934</v>
          </cell>
          <cell r="GM196">
            <v>1934</v>
          </cell>
          <cell r="GN196">
            <v>1934</v>
          </cell>
          <cell r="GO196">
            <v>1934</v>
          </cell>
          <cell r="GP196">
            <v>1934</v>
          </cell>
          <cell r="GQ196">
            <v>289</v>
          </cell>
          <cell r="GR196">
            <v>866</v>
          </cell>
          <cell r="GS196">
            <v>1934</v>
          </cell>
          <cell r="GW196">
            <v>11186</v>
          </cell>
          <cell r="GX196" t="e">
            <v>#DIV/0!</v>
          </cell>
          <cell r="GY196" t="e">
            <v>#DIV/0!</v>
          </cell>
          <cell r="GZ196" t="e">
            <v>#DIV/0!</v>
          </cell>
        </row>
        <row r="197">
          <cell r="A197">
            <v>11199</v>
          </cell>
          <cell r="B197">
            <v>14</v>
          </cell>
          <cell r="C197" t="str">
            <v>ANR @ KENDALL</v>
          </cell>
          <cell r="D197">
            <v>110000</v>
          </cell>
          <cell r="E197" t="str">
            <v>D</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Q197">
            <v>0</v>
          </cell>
          <cell r="AR197">
            <v>0</v>
          </cell>
          <cell r="AS197">
            <v>0</v>
          </cell>
          <cell r="AT197">
            <v>0</v>
          </cell>
          <cell r="AU197">
            <v>0</v>
          </cell>
          <cell r="AV197">
            <v>0</v>
          </cell>
          <cell r="AW197">
            <v>0</v>
          </cell>
          <cell r="AX197">
            <v>0</v>
          </cell>
          <cell r="AY197">
            <v>0</v>
          </cell>
          <cell r="AZ197">
            <v>0</v>
          </cell>
          <cell r="BA197">
            <v>0</v>
          </cell>
          <cell r="BB197">
            <v>0</v>
          </cell>
          <cell r="BC197">
            <v>0</v>
          </cell>
          <cell r="BD197">
            <v>0</v>
          </cell>
          <cell r="BE197">
            <v>0</v>
          </cell>
          <cell r="BF197">
            <v>0</v>
          </cell>
          <cell r="BG197">
            <v>0</v>
          </cell>
          <cell r="BH197">
            <v>0</v>
          </cell>
          <cell r="BI197">
            <v>0</v>
          </cell>
          <cell r="BJ197">
            <v>0</v>
          </cell>
          <cell r="BK197">
            <v>0</v>
          </cell>
          <cell r="BL197">
            <v>0</v>
          </cell>
          <cell r="BM197">
            <v>0</v>
          </cell>
          <cell r="BN197">
            <v>0</v>
          </cell>
          <cell r="BO197">
            <v>0</v>
          </cell>
          <cell r="BP197">
            <v>0</v>
          </cell>
          <cell r="BQ197">
            <v>0</v>
          </cell>
          <cell r="BR197">
            <v>0</v>
          </cell>
          <cell r="BS197">
            <v>0</v>
          </cell>
          <cell r="BT197">
            <v>0</v>
          </cell>
          <cell r="BU197">
            <v>0</v>
          </cell>
          <cell r="BV197">
            <v>0</v>
          </cell>
          <cell r="BW197">
            <v>0</v>
          </cell>
          <cell r="BX197">
            <v>0</v>
          </cell>
          <cell r="BY197">
            <v>0</v>
          </cell>
          <cell r="BZ197">
            <v>0</v>
          </cell>
          <cell r="CA197">
            <v>0</v>
          </cell>
          <cell r="CB197">
            <v>0</v>
          </cell>
          <cell r="CC197">
            <v>0</v>
          </cell>
          <cell r="CD197">
            <v>0</v>
          </cell>
          <cell r="CE197">
            <v>0</v>
          </cell>
          <cell r="CF197">
            <v>0</v>
          </cell>
          <cell r="CG197">
            <v>0</v>
          </cell>
          <cell r="CH197">
            <v>0</v>
          </cell>
          <cell r="CI197">
            <v>0</v>
          </cell>
          <cell r="CJ197">
            <v>0</v>
          </cell>
          <cell r="CK197">
            <v>0</v>
          </cell>
          <cell r="CL197">
            <v>0</v>
          </cell>
          <cell r="CM197">
            <v>0</v>
          </cell>
          <cell r="CN197">
            <v>0</v>
          </cell>
          <cell r="CO197">
            <v>0</v>
          </cell>
          <cell r="CP197">
            <v>0</v>
          </cell>
          <cell r="CQ197">
            <v>0</v>
          </cell>
          <cell r="CR197">
            <v>0</v>
          </cell>
          <cell r="CS197">
            <v>0</v>
          </cell>
          <cell r="CT197">
            <v>0</v>
          </cell>
          <cell r="CU197">
            <v>0</v>
          </cell>
          <cell r="CV197">
            <v>0</v>
          </cell>
          <cell r="CW197">
            <v>0</v>
          </cell>
          <cell r="CX197">
            <v>0</v>
          </cell>
          <cell r="CY197">
            <v>0</v>
          </cell>
          <cell r="CZ197">
            <v>0</v>
          </cell>
          <cell r="DA197">
            <v>0</v>
          </cell>
          <cell r="DB197">
            <v>0</v>
          </cell>
          <cell r="DC197">
            <v>0</v>
          </cell>
          <cell r="DD197">
            <v>0</v>
          </cell>
          <cell r="DE197">
            <v>0</v>
          </cell>
          <cell r="DF197">
            <v>0</v>
          </cell>
          <cell r="DG197">
            <v>0</v>
          </cell>
          <cell r="DH197">
            <v>0</v>
          </cell>
          <cell r="DI197">
            <v>0</v>
          </cell>
          <cell r="DJ197">
            <v>0</v>
          </cell>
          <cell r="DK197">
            <v>0</v>
          </cell>
          <cell r="DL197">
            <v>0</v>
          </cell>
          <cell r="DM197">
            <v>0</v>
          </cell>
          <cell r="DN197">
            <v>0</v>
          </cell>
          <cell r="DO197">
            <v>0</v>
          </cell>
          <cell r="DP197">
            <v>0</v>
          </cell>
          <cell r="DQ197">
            <v>0</v>
          </cell>
          <cell r="DR197">
            <v>0</v>
          </cell>
          <cell r="DS197">
            <v>0</v>
          </cell>
          <cell r="DT197">
            <v>0</v>
          </cell>
          <cell r="DU197">
            <v>0</v>
          </cell>
          <cell r="DV197">
            <v>0</v>
          </cell>
          <cell r="DW197">
            <v>0</v>
          </cell>
          <cell r="DX197">
            <v>0</v>
          </cell>
          <cell r="DY197">
            <v>0</v>
          </cell>
          <cell r="DZ197">
            <v>0</v>
          </cell>
          <cell r="EA197">
            <v>0</v>
          </cell>
          <cell r="EB197">
            <v>0</v>
          </cell>
          <cell r="EC197">
            <v>0</v>
          </cell>
          <cell r="ED197">
            <v>0</v>
          </cell>
          <cell r="EE197">
            <v>0</v>
          </cell>
          <cell r="EF197">
            <v>0</v>
          </cell>
          <cell r="EG197">
            <v>0</v>
          </cell>
          <cell r="EH197">
            <v>0</v>
          </cell>
          <cell r="EI197">
            <v>0</v>
          </cell>
          <cell r="EJ197">
            <v>0</v>
          </cell>
          <cell r="EK197">
            <v>0</v>
          </cell>
          <cell r="EL197">
            <v>0</v>
          </cell>
          <cell r="EM197">
            <v>0</v>
          </cell>
          <cell r="EN197">
            <v>0</v>
          </cell>
          <cell r="EO197">
            <v>0</v>
          </cell>
          <cell r="EP197">
            <v>0</v>
          </cell>
          <cell r="EQ197">
            <v>0</v>
          </cell>
          <cell r="ER197">
            <v>0</v>
          </cell>
          <cell r="ES197">
            <v>0</v>
          </cell>
          <cell r="ET197">
            <v>0</v>
          </cell>
          <cell r="EU197">
            <v>0</v>
          </cell>
          <cell r="EV197">
            <v>0</v>
          </cell>
          <cell r="EW197">
            <v>0</v>
          </cell>
          <cell r="EX197">
            <v>0</v>
          </cell>
          <cell r="EY197">
            <v>0</v>
          </cell>
          <cell r="EZ197">
            <v>0</v>
          </cell>
          <cell r="FA197">
            <v>0</v>
          </cell>
          <cell r="FB197">
            <v>0</v>
          </cell>
          <cell r="FC197">
            <v>0</v>
          </cell>
          <cell r="FD197">
            <v>0</v>
          </cell>
          <cell r="FE197">
            <v>0</v>
          </cell>
          <cell r="FF197">
            <v>0</v>
          </cell>
          <cell r="FG197">
            <v>0</v>
          </cell>
          <cell r="FH197">
            <v>0</v>
          </cell>
          <cell r="FI197">
            <v>0</v>
          </cell>
          <cell r="FJ197">
            <v>0</v>
          </cell>
          <cell r="FK197">
            <v>0</v>
          </cell>
          <cell r="FL197">
            <v>0</v>
          </cell>
          <cell r="FM197">
            <v>0</v>
          </cell>
          <cell r="FN197">
            <v>0</v>
          </cell>
          <cell r="FO197">
            <v>0</v>
          </cell>
          <cell r="FP197">
            <v>0</v>
          </cell>
          <cell r="FQ197">
            <v>0</v>
          </cell>
          <cell r="FR197">
            <v>0</v>
          </cell>
          <cell r="FS197">
            <v>0</v>
          </cell>
          <cell r="FT197">
            <v>0</v>
          </cell>
          <cell r="FU197">
            <v>0</v>
          </cell>
          <cell r="FV197">
            <v>0</v>
          </cell>
          <cell r="FW197">
            <v>0</v>
          </cell>
          <cell r="FX197">
            <v>0</v>
          </cell>
          <cell r="FY197">
            <v>0</v>
          </cell>
          <cell r="FZ197">
            <v>0</v>
          </cell>
          <cell r="GA197">
            <v>0</v>
          </cell>
          <cell r="GB197">
            <v>0</v>
          </cell>
          <cell r="GC197">
            <v>0</v>
          </cell>
          <cell r="GD197">
            <v>0</v>
          </cell>
          <cell r="GE197">
            <v>0</v>
          </cell>
          <cell r="GF197">
            <v>0</v>
          </cell>
          <cell r="GG197">
            <v>0</v>
          </cell>
          <cell r="GH197">
            <v>0</v>
          </cell>
          <cell r="GI197">
            <v>0</v>
          </cell>
          <cell r="GJ197">
            <v>0</v>
          </cell>
          <cell r="GK197">
            <v>0</v>
          </cell>
          <cell r="GL197">
            <v>0</v>
          </cell>
          <cell r="GM197">
            <v>0</v>
          </cell>
          <cell r="GN197">
            <v>0</v>
          </cell>
          <cell r="GO197">
            <v>0</v>
          </cell>
          <cell r="GP197">
            <v>0</v>
          </cell>
          <cell r="GQ197">
            <v>0</v>
          </cell>
          <cell r="GR197">
            <v>0</v>
          </cell>
          <cell r="GS197">
            <v>0</v>
          </cell>
          <cell r="GW197">
            <v>11199</v>
          </cell>
          <cell r="GX197" t="e">
            <v>#DIV/0!</v>
          </cell>
          <cell r="GY197" t="e">
            <v>#DIV/0!</v>
          </cell>
          <cell r="GZ197" t="e">
            <v>#DIV/0!</v>
          </cell>
        </row>
        <row r="198">
          <cell r="A198">
            <v>11203</v>
          </cell>
          <cell r="B198">
            <v>1</v>
          </cell>
          <cell r="C198" t="str">
            <v>DUKEENGY @ LOVE</v>
          </cell>
          <cell r="D198">
            <v>34291</v>
          </cell>
          <cell r="E198" t="str">
            <v>R</v>
          </cell>
          <cell r="F198">
            <v>4100</v>
          </cell>
          <cell r="G198">
            <v>4100</v>
          </cell>
          <cell r="H198">
            <v>4100</v>
          </cell>
          <cell r="I198">
            <v>4100</v>
          </cell>
          <cell r="J198">
            <v>4100</v>
          </cell>
          <cell r="K198">
            <v>4100</v>
          </cell>
          <cell r="L198">
            <v>4100</v>
          </cell>
          <cell r="M198">
            <v>4100</v>
          </cell>
          <cell r="N198">
            <v>4100</v>
          </cell>
          <cell r="O198">
            <v>4100</v>
          </cell>
          <cell r="P198">
            <v>4100</v>
          </cell>
          <cell r="Q198">
            <v>4100</v>
          </cell>
          <cell r="R198">
            <v>4100</v>
          </cell>
          <cell r="S198">
            <v>4100</v>
          </cell>
          <cell r="T198">
            <v>960</v>
          </cell>
          <cell r="U198">
            <v>3950</v>
          </cell>
          <cell r="V198">
            <v>3950</v>
          </cell>
          <cell r="W198">
            <v>3950</v>
          </cell>
          <cell r="X198">
            <v>3950</v>
          </cell>
          <cell r="Y198">
            <v>3950</v>
          </cell>
          <cell r="Z198">
            <v>3950</v>
          </cell>
          <cell r="AA198">
            <v>4160</v>
          </cell>
          <cell r="AB198">
            <v>4160</v>
          </cell>
          <cell r="AC198">
            <v>4160</v>
          </cell>
          <cell r="AD198">
            <v>4160</v>
          </cell>
          <cell r="AE198">
            <v>4160</v>
          </cell>
          <cell r="AF198">
            <v>4160</v>
          </cell>
          <cell r="AG198">
            <v>4160</v>
          </cell>
          <cell r="AH198">
            <v>4160</v>
          </cell>
          <cell r="AI198">
            <v>3400</v>
          </cell>
          <cell r="AJ198">
            <v>3400</v>
          </cell>
          <cell r="AK198">
            <v>3400</v>
          </cell>
          <cell r="AL198">
            <v>3400</v>
          </cell>
          <cell r="AM198">
            <v>3400</v>
          </cell>
          <cell r="AN198">
            <v>3400</v>
          </cell>
          <cell r="AO198">
            <v>3400</v>
          </cell>
          <cell r="AP198">
            <v>3400</v>
          </cell>
          <cell r="AQ198">
            <v>3400</v>
          </cell>
          <cell r="AR198">
            <v>3400</v>
          </cell>
          <cell r="AS198">
            <v>3400</v>
          </cell>
          <cell r="AT198">
            <v>3400</v>
          </cell>
          <cell r="AU198">
            <v>3400</v>
          </cell>
          <cell r="AV198">
            <v>3400</v>
          </cell>
          <cell r="AW198">
            <v>3400</v>
          </cell>
          <cell r="AX198">
            <v>3400</v>
          </cell>
          <cell r="AY198">
            <v>3375</v>
          </cell>
          <cell r="AZ198">
            <v>3375</v>
          </cell>
          <cell r="BA198">
            <v>3375</v>
          </cell>
          <cell r="BB198">
            <v>3375</v>
          </cell>
          <cell r="BC198">
            <v>3375</v>
          </cell>
          <cell r="BD198">
            <v>3375</v>
          </cell>
          <cell r="BE198">
            <v>3375</v>
          </cell>
          <cell r="BF198">
            <v>3375</v>
          </cell>
          <cell r="BG198">
            <v>3375</v>
          </cell>
          <cell r="BH198">
            <v>3375</v>
          </cell>
          <cell r="BI198">
            <v>3375</v>
          </cell>
          <cell r="BJ198">
            <v>3375</v>
          </cell>
          <cell r="BK198">
            <v>3375</v>
          </cell>
          <cell r="BL198">
            <v>3375</v>
          </cell>
          <cell r="BM198">
            <v>3375</v>
          </cell>
          <cell r="BN198">
            <v>3375</v>
          </cell>
          <cell r="BO198">
            <v>3375</v>
          </cell>
          <cell r="BP198">
            <v>3375</v>
          </cell>
          <cell r="BQ198">
            <v>3375</v>
          </cell>
          <cell r="BR198">
            <v>3375</v>
          </cell>
          <cell r="BS198">
            <v>3375</v>
          </cell>
          <cell r="BT198">
            <v>3375</v>
          </cell>
          <cell r="BU198">
            <v>3375</v>
          </cell>
          <cell r="BV198">
            <v>3375</v>
          </cell>
          <cell r="BW198">
            <v>3375</v>
          </cell>
          <cell r="BX198">
            <v>3375</v>
          </cell>
          <cell r="BY198">
            <v>3375</v>
          </cell>
          <cell r="BZ198">
            <v>3375</v>
          </cell>
          <cell r="CA198">
            <v>3375</v>
          </cell>
          <cell r="CB198">
            <v>3375</v>
          </cell>
          <cell r="CC198">
            <v>2115</v>
          </cell>
          <cell r="CD198">
            <v>2915</v>
          </cell>
          <cell r="CE198">
            <v>2915</v>
          </cell>
          <cell r="CF198">
            <v>2915</v>
          </cell>
          <cell r="CG198">
            <v>3410</v>
          </cell>
          <cell r="CH198">
            <v>3410</v>
          </cell>
          <cell r="CI198">
            <v>3410</v>
          </cell>
          <cell r="CJ198">
            <v>3410</v>
          </cell>
          <cell r="CK198">
            <v>3410</v>
          </cell>
          <cell r="CL198">
            <v>3410</v>
          </cell>
          <cell r="CM198">
            <v>3410</v>
          </cell>
          <cell r="CN198">
            <v>3410</v>
          </cell>
          <cell r="CO198">
            <v>3410</v>
          </cell>
          <cell r="CP198">
            <v>3410</v>
          </cell>
          <cell r="CQ198">
            <v>3410</v>
          </cell>
          <cell r="CR198">
            <v>3410</v>
          </cell>
          <cell r="CS198">
            <v>3410</v>
          </cell>
          <cell r="CT198">
            <v>3410</v>
          </cell>
          <cell r="CU198">
            <v>3410</v>
          </cell>
          <cell r="CV198">
            <v>3410</v>
          </cell>
          <cell r="CW198">
            <v>3410</v>
          </cell>
          <cell r="CX198">
            <v>3410</v>
          </cell>
          <cell r="CY198">
            <v>3410</v>
          </cell>
          <cell r="CZ198">
            <v>3410</v>
          </cell>
          <cell r="DA198">
            <v>3410</v>
          </cell>
          <cell r="DB198">
            <v>3410</v>
          </cell>
          <cell r="DC198">
            <v>3410</v>
          </cell>
          <cell r="DD198">
            <v>3410</v>
          </cell>
          <cell r="DE198">
            <v>3410</v>
          </cell>
          <cell r="DF198">
            <v>3410</v>
          </cell>
          <cell r="DG198">
            <v>3410</v>
          </cell>
          <cell r="DH198">
            <v>1155</v>
          </cell>
          <cell r="DI198">
            <v>1155</v>
          </cell>
          <cell r="DJ198">
            <v>3275</v>
          </cell>
          <cell r="DK198">
            <v>3275</v>
          </cell>
          <cell r="DL198">
            <v>3275</v>
          </cell>
          <cell r="DM198">
            <v>3275</v>
          </cell>
          <cell r="DN198">
            <v>3275</v>
          </cell>
          <cell r="DO198">
            <v>3275</v>
          </cell>
          <cell r="DP198">
            <v>3275</v>
          </cell>
          <cell r="DQ198">
            <v>2568</v>
          </cell>
          <cell r="DR198">
            <v>2568</v>
          </cell>
          <cell r="DS198">
            <v>2568</v>
          </cell>
          <cell r="DT198">
            <v>1155</v>
          </cell>
          <cell r="DU198">
            <v>1155</v>
          </cell>
          <cell r="DV198">
            <v>3275</v>
          </cell>
          <cell r="DW198">
            <v>3275</v>
          </cell>
          <cell r="DX198">
            <v>3275</v>
          </cell>
          <cell r="DY198">
            <v>3275</v>
          </cell>
          <cell r="DZ198">
            <v>3275</v>
          </cell>
          <cell r="EA198">
            <v>3275</v>
          </cell>
          <cell r="EB198">
            <v>3275</v>
          </cell>
          <cell r="EC198">
            <v>4400</v>
          </cell>
          <cell r="ED198">
            <v>4400</v>
          </cell>
          <cell r="EE198">
            <v>4400</v>
          </cell>
          <cell r="EF198">
            <v>4400</v>
          </cell>
          <cell r="EG198">
            <v>4400</v>
          </cell>
          <cell r="EH198">
            <v>4400</v>
          </cell>
          <cell r="EI198">
            <v>4400</v>
          </cell>
          <cell r="EJ198">
            <v>3200</v>
          </cell>
          <cell r="EK198">
            <v>3200</v>
          </cell>
          <cell r="EL198">
            <v>3200</v>
          </cell>
          <cell r="EM198">
            <v>3200</v>
          </cell>
          <cell r="EN198">
            <v>3200</v>
          </cell>
          <cell r="EO198">
            <v>3500</v>
          </cell>
          <cell r="EP198">
            <v>3500</v>
          </cell>
          <cell r="EQ198">
            <v>3500</v>
          </cell>
          <cell r="ER198">
            <v>3500</v>
          </cell>
          <cell r="ES198">
            <v>3500</v>
          </cell>
          <cell r="ET198">
            <v>3500</v>
          </cell>
          <cell r="EU198">
            <v>3500</v>
          </cell>
          <cell r="EV198">
            <v>3500</v>
          </cell>
          <cell r="EW198">
            <v>3500</v>
          </cell>
          <cell r="EX198">
            <v>3500</v>
          </cell>
          <cell r="EY198">
            <v>3500</v>
          </cell>
          <cell r="EZ198">
            <v>3500</v>
          </cell>
          <cell r="FA198">
            <v>3500</v>
          </cell>
          <cell r="FB198">
            <v>3500</v>
          </cell>
          <cell r="FC198">
            <v>3500</v>
          </cell>
          <cell r="FD198">
            <v>0</v>
          </cell>
          <cell r="FE198">
            <v>0</v>
          </cell>
          <cell r="FF198">
            <v>3500</v>
          </cell>
          <cell r="FG198">
            <v>3500</v>
          </cell>
          <cell r="FH198">
            <v>3500</v>
          </cell>
          <cell r="FI198">
            <v>3500</v>
          </cell>
          <cell r="FJ198">
            <v>0</v>
          </cell>
          <cell r="FK198">
            <v>3500</v>
          </cell>
          <cell r="FL198">
            <v>3500</v>
          </cell>
          <cell r="FM198">
            <v>3500</v>
          </cell>
          <cell r="FN198">
            <v>3500</v>
          </cell>
          <cell r="FO198">
            <v>0</v>
          </cell>
          <cell r="FP198">
            <v>0</v>
          </cell>
          <cell r="FQ198">
            <v>0</v>
          </cell>
          <cell r="FR198">
            <v>0</v>
          </cell>
          <cell r="FS198">
            <v>2383</v>
          </cell>
          <cell r="FT198">
            <v>2383</v>
          </cell>
          <cell r="FU198">
            <v>2383</v>
          </cell>
          <cell r="FV198">
            <v>2383</v>
          </cell>
          <cell r="FW198">
            <v>3575</v>
          </cell>
          <cell r="FX198">
            <v>3575</v>
          </cell>
          <cell r="FY198">
            <v>3575</v>
          </cell>
          <cell r="FZ198">
            <v>3575</v>
          </cell>
          <cell r="GA198">
            <v>3575</v>
          </cell>
          <cell r="GB198">
            <v>3575</v>
          </cell>
          <cell r="GC198">
            <v>3575</v>
          </cell>
          <cell r="GD198">
            <v>3575</v>
          </cell>
          <cell r="GE198">
            <v>3575</v>
          </cell>
          <cell r="GF198">
            <v>3575</v>
          </cell>
          <cell r="GG198">
            <v>3575</v>
          </cell>
          <cell r="GH198">
            <v>3575</v>
          </cell>
          <cell r="GI198">
            <v>3575</v>
          </cell>
          <cell r="GJ198">
            <v>3575</v>
          </cell>
          <cell r="GK198">
            <v>3575</v>
          </cell>
          <cell r="GL198">
            <v>3575</v>
          </cell>
          <cell r="GM198">
            <v>3575</v>
          </cell>
          <cell r="GN198">
            <v>3575</v>
          </cell>
          <cell r="GO198">
            <v>3575</v>
          </cell>
          <cell r="GP198">
            <v>3575</v>
          </cell>
          <cell r="GQ198">
            <v>3575</v>
          </cell>
          <cell r="GR198">
            <v>3575</v>
          </cell>
          <cell r="GS198">
            <v>3575</v>
          </cell>
          <cell r="GW198">
            <v>11203</v>
          </cell>
          <cell r="GX198" t="e">
            <v>#DIV/0!</v>
          </cell>
          <cell r="GY198" t="e">
            <v>#DIV/0!</v>
          </cell>
          <cell r="GZ198" t="e">
            <v>#DIV/0!</v>
          </cell>
        </row>
        <row r="199">
          <cell r="A199">
            <v>11254</v>
          </cell>
          <cell r="B199">
            <v>5</v>
          </cell>
          <cell r="C199" t="str">
            <v>ENRONO&amp;G @ KIOWA</v>
          </cell>
          <cell r="D199">
            <v>14146</v>
          </cell>
          <cell r="E199" t="str">
            <v>R</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cell r="BH199">
            <v>0</v>
          </cell>
          <cell r="BI199">
            <v>0</v>
          </cell>
          <cell r="BJ199">
            <v>0</v>
          </cell>
          <cell r="BK199">
            <v>0</v>
          </cell>
          <cell r="BL199">
            <v>0</v>
          </cell>
          <cell r="BM199">
            <v>0</v>
          </cell>
          <cell r="BN199">
            <v>0</v>
          </cell>
          <cell r="BO199">
            <v>0</v>
          </cell>
          <cell r="BP199">
            <v>0</v>
          </cell>
          <cell r="BQ199">
            <v>0</v>
          </cell>
          <cell r="BR199">
            <v>0</v>
          </cell>
          <cell r="BS199">
            <v>0</v>
          </cell>
          <cell r="BT199">
            <v>0</v>
          </cell>
          <cell r="BU199">
            <v>0</v>
          </cell>
          <cell r="BV199">
            <v>0</v>
          </cell>
          <cell r="BW199">
            <v>0</v>
          </cell>
          <cell r="BX199">
            <v>0</v>
          </cell>
          <cell r="BY199">
            <v>0</v>
          </cell>
          <cell r="BZ199">
            <v>0</v>
          </cell>
          <cell r="CA199">
            <v>0</v>
          </cell>
          <cell r="CB199">
            <v>0</v>
          </cell>
          <cell r="CC199">
            <v>0</v>
          </cell>
          <cell r="CD199">
            <v>0</v>
          </cell>
          <cell r="CE199">
            <v>0</v>
          </cell>
          <cell r="CF199">
            <v>0</v>
          </cell>
          <cell r="CG199">
            <v>0</v>
          </cell>
          <cell r="CH199">
            <v>0</v>
          </cell>
          <cell r="CI199">
            <v>0</v>
          </cell>
          <cell r="CJ199">
            <v>0</v>
          </cell>
          <cell r="CK199">
            <v>0</v>
          </cell>
          <cell r="CL199">
            <v>0</v>
          </cell>
          <cell r="CM199">
            <v>0</v>
          </cell>
          <cell r="CN199">
            <v>0</v>
          </cell>
          <cell r="CO199">
            <v>0</v>
          </cell>
          <cell r="CP199">
            <v>0</v>
          </cell>
          <cell r="CQ199">
            <v>0</v>
          </cell>
          <cell r="CR199">
            <v>0</v>
          </cell>
          <cell r="CS199">
            <v>0</v>
          </cell>
          <cell r="CT199">
            <v>0</v>
          </cell>
          <cell r="CU199">
            <v>0</v>
          </cell>
          <cell r="CV199">
            <v>0</v>
          </cell>
          <cell r="CW199">
            <v>0</v>
          </cell>
          <cell r="CX199">
            <v>0</v>
          </cell>
          <cell r="CY199">
            <v>0</v>
          </cell>
          <cell r="CZ199">
            <v>0</v>
          </cell>
          <cell r="DA199">
            <v>0</v>
          </cell>
          <cell r="DB199">
            <v>0</v>
          </cell>
          <cell r="DC199">
            <v>0</v>
          </cell>
          <cell r="DD199">
            <v>0</v>
          </cell>
          <cell r="DE199">
            <v>0</v>
          </cell>
          <cell r="DF199">
            <v>0</v>
          </cell>
          <cell r="DG199">
            <v>0</v>
          </cell>
          <cell r="DH199">
            <v>0</v>
          </cell>
          <cell r="DI199">
            <v>0</v>
          </cell>
          <cell r="DJ199">
            <v>0</v>
          </cell>
          <cell r="DK199">
            <v>0</v>
          </cell>
          <cell r="DL199">
            <v>0</v>
          </cell>
          <cell r="DM199">
            <v>0</v>
          </cell>
          <cell r="DN199">
            <v>0</v>
          </cell>
          <cell r="DO199">
            <v>0</v>
          </cell>
          <cell r="DP199">
            <v>0</v>
          </cell>
          <cell r="DQ199">
            <v>0</v>
          </cell>
          <cell r="DR199">
            <v>0</v>
          </cell>
          <cell r="DS199">
            <v>0</v>
          </cell>
          <cell r="DT199">
            <v>0</v>
          </cell>
          <cell r="DU199">
            <v>0</v>
          </cell>
          <cell r="DV199">
            <v>0</v>
          </cell>
          <cell r="DW199">
            <v>0</v>
          </cell>
          <cell r="DX199">
            <v>0</v>
          </cell>
          <cell r="DY199">
            <v>0</v>
          </cell>
          <cell r="DZ199">
            <v>0</v>
          </cell>
          <cell r="EA199">
            <v>0</v>
          </cell>
          <cell r="EB199">
            <v>0</v>
          </cell>
          <cell r="EC199">
            <v>0</v>
          </cell>
          <cell r="ED199">
            <v>0</v>
          </cell>
          <cell r="EE199">
            <v>0</v>
          </cell>
          <cell r="EF199">
            <v>0</v>
          </cell>
          <cell r="EG199">
            <v>0</v>
          </cell>
          <cell r="EH199">
            <v>0</v>
          </cell>
          <cell r="EI199">
            <v>0</v>
          </cell>
          <cell r="EJ199">
            <v>0</v>
          </cell>
          <cell r="EK199">
            <v>0</v>
          </cell>
          <cell r="EL199">
            <v>0</v>
          </cell>
          <cell r="EM199">
            <v>0</v>
          </cell>
          <cell r="EN199">
            <v>0</v>
          </cell>
          <cell r="EO199">
            <v>0</v>
          </cell>
          <cell r="EP199">
            <v>0</v>
          </cell>
          <cell r="EQ199">
            <v>0</v>
          </cell>
          <cell r="ER199">
            <v>0</v>
          </cell>
          <cell r="ES199">
            <v>0</v>
          </cell>
          <cell r="ET199">
            <v>0</v>
          </cell>
          <cell r="EU199">
            <v>0</v>
          </cell>
          <cell r="EV199">
            <v>0</v>
          </cell>
          <cell r="EW199">
            <v>0</v>
          </cell>
          <cell r="EX199">
            <v>0</v>
          </cell>
          <cell r="EY199">
            <v>0</v>
          </cell>
          <cell r="EZ199">
            <v>0</v>
          </cell>
          <cell r="FA199">
            <v>0</v>
          </cell>
          <cell r="FB199">
            <v>0</v>
          </cell>
          <cell r="FC199">
            <v>0</v>
          </cell>
          <cell r="FD199">
            <v>0</v>
          </cell>
          <cell r="FE199">
            <v>0</v>
          </cell>
          <cell r="FF199">
            <v>0</v>
          </cell>
          <cell r="FG199">
            <v>0</v>
          </cell>
          <cell r="FH199">
            <v>0</v>
          </cell>
          <cell r="FI199">
            <v>0</v>
          </cell>
          <cell r="FJ199">
            <v>0</v>
          </cell>
          <cell r="FK199">
            <v>0</v>
          </cell>
          <cell r="FL199">
            <v>0</v>
          </cell>
          <cell r="FM199">
            <v>0</v>
          </cell>
          <cell r="FN199">
            <v>0</v>
          </cell>
          <cell r="FO199">
            <v>0</v>
          </cell>
          <cell r="FP199">
            <v>0</v>
          </cell>
          <cell r="FQ199">
            <v>0</v>
          </cell>
          <cell r="FR199">
            <v>0</v>
          </cell>
          <cell r="FS199">
            <v>0</v>
          </cell>
          <cell r="FT199">
            <v>0</v>
          </cell>
          <cell r="FU199">
            <v>0</v>
          </cell>
          <cell r="FV199">
            <v>0</v>
          </cell>
          <cell r="FW199">
            <v>0</v>
          </cell>
          <cell r="FX199">
            <v>0</v>
          </cell>
          <cell r="FY199">
            <v>0</v>
          </cell>
          <cell r="FZ199">
            <v>0</v>
          </cell>
          <cell r="GA199">
            <v>0</v>
          </cell>
          <cell r="GB199">
            <v>0</v>
          </cell>
          <cell r="GC199">
            <v>0</v>
          </cell>
          <cell r="GD199">
            <v>0</v>
          </cell>
          <cell r="GE199">
            <v>0</v>
          </cell>
          <cell r="GF199">
            <v>0</v>
          </cell>
          <cell r="GG199">
            <v>0</v>
          </cell>
          <cell r="GH199">
            <v>0</v>
          </cell>
          <cell r="GI199">
            <v>0</v>
          </cell>
          <cell r="GJ199">
            <v>0</v>
          </cell>
          <cell r="GK199">
            <v>0</v>
          </cell>
          <cell r="GL199">
            <v>0</v>
          </cell>
          <cell r="GM199">
            <v>0</v>
          </cell>
          <cell r="GN199">
            <v>0</v>
          </cell>
          <cell r="GO199">
            <v>0</v>
          </cell>
          <cell r="GP199">
            <v>0</v>
          </cell>
          <cell r="GQ199">
            <v>0</v>
          </cell>
          <cell r="GR199">
            <v>0</v>
          </cell>
          <cell r="GS199">
            <v>0</v>
          </cell>
          <cell r="GW199">
            <v>11254</v>
          </cell>
          <cell r="GX199" t="e">
            <v>#DIV/0!</v>
          </cell>
          <cell r="GY199" t="e">
            <v>#DIV/0!</v>
          </cell>
          <cell r="GZ199" t="e">
            <v>#DIV/0!</v>
          </cell>
        </row>
        <row r="200">
          <cell r="A200">
            <v>11272</v>
          </cell>
          <cell r="B200">
            <v>10</v>
          </cell>
          <cell r="C200" t="str">
            <v>LD OLAKE @ BEAVER</v>
          </cell>
          <cell r="D200">
            <v>1300</v>
          </cell>
          <cell r="E200" t="str">
            <v>D</v>
          </cell>
          <cell r="F200">
            <v>49</v>
          </cell>
          <cell r="G200">
            <v>49</v>
          </cell>
          <cell r="H200">
            <v>49</v>
          </cell>
          <cell r="I200">
            <v>49</v>
          </cell>
          <cell r="J200">
            <v>49</v>
          </cell>
          <cell r="K200">
            <v>49</v>
          </cell>
          <cell r="L200">
            <v>49</v>
          </cell>
          <cell r="M200">
            <v>49</v>
          </cell>
          <cell r="N200">
            <v>49</v>
          </cell>
          <cell r="O200">
            <v>49</v>
          </cell>
          <cell r="P200">
            <v>49</v>
          </cell>
          <cell r="Q200">
            <v>49</v>
          </cell>
          <cell r="R200">
            <v>49</v>
          </cell>
          <cell r="S200">
            <v>49</v>
          </cell>
          <cell r="T200">
            <v>49</v>
          </cell>
          <cell r="U200">
            <v>49</v>
          </cell>
          <cell r="V200">
            <v>49</v>
          </cell>
          <cell r="W200">
            <v>49</v>
          </cell>
          <cell r="X200">
            <v>49</v>
          </cell>
          <cell r="Y200">
            <v>49</v>
          </cell>
          <cell r="Z200">
            <v>49</v>
          </cell>
          <cell r="AA200">
            <v>49</v>
          </cell>
          <cell r="AB200">
            <v>49</v>
          </cell>
          <cell r="AC200">
            <v>49</v>
          </cell>
          <cell r="AD200">
            <v>49</v>
          </cell>
          <cell r="AE200">
            <v>49</v>
          </cell>
          <cell r="AF200">
            <v>49</v>
          </cell>
          <cell r="AG200">
            <v>49</v>
          </cell>
          <cell r="AH200">
            <v>49</v>
          </cell>
          <cell r="AI200">
            <v>49</v>
          </cell>
          <cell r="AJ200">
            <v>49</v>
          </cell>
          <cell r="AK200">
            <v>49</v>
          </cell>
          <cell r="AL200">
            <v>49</v>
          </cell>
          <cell r="AM200">
            <v>49</v>
          </cell>
          <cell r="AN200">
            <v>49</v>
          </cell>
          <cell r="AO200">
            <v>49</v>
          </cell>
          <cell r="AP200">
            <v>49</v>
          </cell>
          <cell r="AQ200">
            <v>49</v>
          </cell>
          <cell r="AR200">
            <v>49</v>
          </cell>
          <cell r="AS200">
            <v>49</v>
          </cell>
          <cell r="AT200">
            <v>49</v>
          </cell>
          <cell r="AU200">
            <v>48</v>
          </cell>
          <cell r="AV200">
            <v>49</v>
          </cell>
          <cell r="AW200">
            <v>49</v>
          </cell>
          <cell r="AX200">
            <v>49</v>
          </cell>
          <cell r="AY200">
            <v>127</v>
          </cell>
          <cell r="AZ200">
            <v>127</v>
          </cell>
          <cell r="BA200">
            <v>127</v>
          </cell>
          <cell r="BB200">
            <v>49</v>
          </cell>
          <cell r="BC200">
            <v>49</v>
          </cell>
          <cell r="BD200">
            <v>49</v>
          </cell>
          <cell r="BE200">
            <v>49</v>
          </cell>
          <cell r="BF200">
            <v>49</v>
          </cell>
          <cell r="BG200">
            <v>49</v>
          </cell>
          <cell r="BH200">
            <v>49</v>
          </cell>
          <cell r="BI200">
            <v>49</v>
          </cell>
          <cell r="BJ200">
            <v>49</v>
          </cell>
          <cell r="BK200">
            <v>49</v>
          </cell>
          <cell r="BL200">
            <v>49</v>
          </cell>
          <cell r="BM200">
            <v>49</v>
          </cell>
          <cell r="BN200">
            <v>49</v>
          </cell>
          <cell r="BO200">
            <v>49</v>
          </cell>
          <cell r="BP200">
            <v>49</v>
          </cell>
          <cell r="BQ200">
            <v>49</v>
          </cell>
          <cell r="BR200">
            <v>49</v>
          </cell>
          <cell r="BS200">
            <v>49</v>
          </cell>
          <cell r="BT200">
            <v>49</v>
          </cell>
          <cell r="BU200">
            <v>49</v>
          </cell>
          <cell r="BV200">
            <v>49</v>
          </cell>
          <cell r="BW200">
            <v>49</v>
          </cell>
          <cell r="BX200">
            <v>49</v>
          </cell>
          <cell r="BY200">
            <v>49</v>
          </cell>
          <cell r="BZ200">
            <v>49</v>
          </cell>
          <cell r="CA200">
            <v>49</v>
          </cell>
          <cell r="CB200">
            <v>49</v>
          </cell>
          <cell r="CC200">
            <v>49</v>
          </cell>
          <cell r="CD200">
            <v>49</v>
          </cell>
          <cell r="CE200">
            <v>49</v>
          </cell>
          <cell r="CF200">
            <v>49</v>
          </cell>
          <cell r="CG200">
            <v>49</v>
          </cell>
          <cell r="CH200">
            <v>49</v>
          </cell>
          <cell r="CI200">
            <v>49</v>
          </cell>
          <cell r="CJ200">
            <v>49</v>
          </cell>
          <cell r="CK200">
            <v>49</v>
          </cell>
          <cell r="CL200">
            <v>49</v>
          </cell>
          <cell r="CM200">
            <v>49</v>
          </cell>
          <cell r="CN200">
            <v>49</v>
          </cell>
          <cell r="CO200">
            <v>49</v>
          </cell>
          <cell r="CP200">
            <v>49</v>
          </cell>
          <cell r="CQ200">
            <v>49</v>
          </cell>
          <cell r="CR200">
            <v>49</v>
          </cell>
          <cell r="CS200">
            <v>49</v>
          </cell>
          <cell r="CT200">
            <v>49</v>
          </cell>
          <cell r="CU200">
            <v>49</v>
          </cell>
          <cell r="CV200">
            <v>49</v>
          </cell>
          <cell r="CW200">
            <v>49</v>
          </cell>
          <cell r="CX200">
            <v>49</v>
          </cell>
          <cell r="CY200">
            <v>49</v>
          </cell>
          <cell r="CZ200">
            <v>49</v>
          </cell>
          <cell r="DA200">
            <v>49</v>
          </cell>
          <cell r="DB200">
            <v>49</v>
          </cell>
          <cell r="DC200">
            <v>49</v>
          </cell>
          <cell r="DD200">
            <v>49</v>
          </cell>
          <cell r="DE200">
            <v>49</v>
          </cell>
          <cell r="DF200">
            <v>49</v>
          </cell>
          <cell r="DG200">
            <v>49</v>
          </cell>
          <cell r="DH200">
            <v>73</v>
          </cell>
          <cell r="DI200">
            <v>73</v>
          </cell>
          <cell r="DJ200">
            <v>73</v>
          </cell>
          <cell r="DK200">
            <v>73</v>
          </cell>
          <cell r="DL200">
            <v>73</v>
          </cell>
          <cell r="DM200">
            <v>73</v>
          </cell>
          <cell r="DN200">
            <v>73</v>
          </cell>
          <cell r="DO200">
            <v>73</v>
          </cell>
          <cell r="DP200">
            <v>73</v>
          </cell>
          <cell r="DQ200">
            <v>73</v>
          </cell>
          <cell r="DR200">
            <v>73</v>
          </cell>
          <cell r="DS200">
            <v>73</v>
          </cell>
          <cell r="DT200">
            <v>73</v>
          </cell>
          <cell r="DU200">
            <v>73</v>
          </cell>
          <cell r="DV200">
            <v>73</v>
          </cell>
          <cell r="DW200">
            <v>79</v>
          </cell>
          <cell r="DX200">
            <v>73</v>
          </cell>
          <cell r="DY200">
            <v>73</v>
          </cell>
          <cell r="DZ200">
            <v>73</v>
          </cell>
          <cell r="EA200">
            <v>73</v>
          </cell>
          <cell r="EB200">
            <v>73</v>
          </cell>
          <cell r="EC200">
            <v>73</v>
          </cell>
          <cell r="ED200">
            <v>73</v>
          </cell>
          <cell r="EE200">
            <v>73</v>
          </cell>
          <cell r="EF200">
            <v>73</v>
          </cell>
          <cell r="EG200">
            <v>73</v>
          </cell>
          <cell r="EH200">
            <v>73</v>
          </cell>
          <cell r="EI200">
            <v>73</v>
          </cell>
          <cell r="EJ200">
            <v>78</v>
          </cell>
          <cell r="EK200">
            <v>78</v>
          </cell>
          <cell r="EL200">
            <v>78</v>
          </cell>
          <cell r="EM200">
            <v>78</v>
          </cell>
          <cell r="EN200">
            <v>78</v>
          </cell>
          <cell r="EO200">
            <v>78</v>
          </cell>
          <cell r="EP200">
            <v>78</v>
          </cell>
          <cell r="EQ200">
            <v>78</v>
          </cell>
          <cell r="ER200">
            <v>78</v>
          </cell>
          <cell r="ES200">
            <v>78</v>
          </cell>
          <cell r="ET200">
            <v>78</v>
          </cell>
          <cell r="EU200">
            <v>78</v>
          </cell>
          <cell r="EV200">
            <v>78</v>
          </cell>
          <cell r="EW200">
            <v>78</v>
          </cell>
          <cell r="EX200">
            <v>78</v>
          </cell>
          <cell r="EY200">
            <v>78</v>
          </cell>
          <cell r="EZ200">
            <v>78</v>
          </cell>
          <cell r="FA200">
            <v>78</v>
          </cell>
          <cell r="FB200">
            <v>78</v>
          </cell>
          <cell r="FC200">
            <v>78</v>
          </cell>
          <cell r="FD200">
            <v>78</v>
          </cell>
          <cell r="FE200">
            <v>78</v>
          </cell>
          <cell r="FF200">
            <v>73</v>
          </cell>
          <cell r="FG200">
            <v>78</v>
          </cell>
          <cell r="FH200">
            <v>78</v>
          </cell>
          <cell r="FI200">
            <v>78</v>
          </cell>
          <cell r="FJ200">
            <v>78</v>
          </cell>
          <cell r="FK200">
            <v>78</v>
          </cell>
          <cell r="FL200">
            <v>78</v>
          </cell>
          <cell r="FM200">
            <v>64</v>
          </cell>
          <cell r="FN200">
            <v>64</v>
          </cell>
          <cell r="FO200">
            <v>78</v>
          </cell>
          <cell r="FP200">
            <v>78</v>
          </cell>
          <cell r="FQ200">
            <v>78</v>
          </cell>
          <cell r="FR200">
            <v>78</v>
          </cell>
          <cell r="FS200">
            <v>78</v>
          </cell>
          <cell r="FT200">
            <v>78</v>
          </cell>
          <cell r="FU200">
            <v>78</v>
          </cell>
          <cell r="FV200">
            <v>78</v>
          </cell>
          <cell r="FW200">
            <v>78</v>
          </cell>
          <cell r="FX200">
            <v>78</v>
          </cell>
          <cell r="FY200">
            <v>78</v>
          </cell>
          <cell r="FZ200">
            <v>78</v>
          </cell>
          <cell r="GA200">
            <v>78</v>
          </cell>
          <cell r="GB200">
            <v>78</v>
          </cell>
          <cell r="GC200">
            <v>78</v>
          </cell>
          <cell r="GD200">
            <v>78</v>
          </cell>
          <cell r="GE200">
            <v>78</v>
          </cell>
          <cell r="GF200">
            <v>78</v>
          </cell>
          <cell r="GG200">
            <v>78</v>
          </cell>
          <cell r="GH200">
            <v>78</v>
          </cell>
          <cell r="GI200">
            <v>62</v>
          </cell>
          <cell r="GJ200">
            <v>62</v>
          </cell>
          <cell r="GK200">
            <v>62</v>
          </cell>
          <cell r="GL200">
            <v>78</v>
          </cell>
          <cell r="GM200">
            <v>78</v>
          </cell>
          <cell r="GN200">
            <v>78</v>
          </cell>
          <cell r="GO200">
            <v>78</v>
          </cell>
          <cell r="GP200">
            <v>78</v>
          </cell>
          <cell r="GQ200">
            <v>78</v>
          </cell>
          <cell r="GR200">
            <v>78</v>
          </cell>
          <cell r="GS200">
            <v>0</v>
          </cell>
          <cell r="GW200">
            <v>11272</v>
          </cell>
          <cell r="GX200" t="e">
            <v>#DIV/0!</v>
          </cell>
          <cell r="GY200" t="e">
            <v>#DIV/0!</v>
          </cell>
          <cell r="GZ200" t="e">
            <v>#DIV/0!</v>
          </cell>
        </row>
        <row r="201">
          <cell r="A201">
            <v>11285</v>
          </cell>
          <cell r="B201">
            <v>5</v>
          </cell>
          <cell r="C201" t="str">
            <v>H&amp;PES @ KIOWA</v>
          </cell>
          <cell r="D201">
            <v>29144</v>
          </cell>
          <cell r="E201" t="str">
            <v>R</v>
          </cell>
          <cell r="F201">
            <v>1645</v>
          </cell>
          <cell r="G201">
            <v>1645</v>
          </cell>
          <cell r="H201">
            <v>1691</v>
          </cell>
          <cell r="I201">
            <v>1511</v>
          </cell>
          <cell r="J201">
            <v>1511</v>
          </cell>
          <cell r="K201">
            <v>1511</v>
          </cell>
          <cell r="L201">
            <v>1734</v>
          </cell>
          <cell r="M201">
            <v>1772</v>
          </cell>
          <cell r="N201">
            <v>1772</v>
          </cell>
          <cell r="O201">
            <v>1772</v>
          </cell>
          <cell r="P201">
            <v>1772</v>
          </cell>
          <cell r="Q201">
            <v>1772</v>
          </cell>
          <cell r="R201">
            <v>1772</v>
          </cell>
          <cell r="S201">
            <v>1772</v>
          </cell>
          <cell r="T201">
            <v>1612</v>
          </cell>
          <cell r="U201">
            <v>1612</v>
          </cell>
          <cell r="V201">
            <v>1612</v>
          </cell>
          <cell r="W201">
            <v>1612</v>
          </cell>
          <cell r="X201">
            <v>1612</v>
          </cell>
          <cell r="Y201">
            <v>1612</v>
          </cell>
          <cell r="Z201">
            <v>1612</v>
          </cell>
          <cell r="AA201">
            <v>1612</v>
          </cell>
          <cell r="AB201">
            <v>1612</v>
          </cell>
          <cell r="AC201">
            <v>1612</v>
          </cell>
          <cell r="AD201">
            <v>1612</v>
          </cell>
          <cell r="AE201">
            <v>1612</v>
          </cell>
          <cell r="AF201">
            <v>1612</v>
          </cell>
          <cell r="AG201">
            <v>1612</v>
          </cell>
          <cell r="AH201">
            <v>1612</v>
          </cell>
          <cell r="AI201">
            <v>1612</v>
          </cell>
          <cell r="AJ201">
            <v>1612</v>
          </cell>
          <cell r="AK201">
            <v>1612</v>
          </cell>
          <cell r="AL201">
            <v>1612</v>
          </cell>
          <cell r="AM201">
            <v>1612</v>
          </cell>
          <cell r="AN201">
            <v>1612</v>
          </cell>
          <cell r="AO201">
            <v>1660</v>
          </cell>
          <cell r="AP201">
            <v>1660</v>
          </cell>
          <cell r="AQ201">
            <v>1923</v>
          </cell>
          <cell r="AR201">
            <v>1923</v>
          </cell>
          <cell r="AS201">
            <v>1923</v>
          </cell>
          <cell r="AT201">
            <v>1923</v>
          </cell>
          <cell r="AU201">
            <v>1923</v>
          </cell>
          <cell r="AV201">
            <v>1923</v>
          </cell>
          <cell r="AW201">
            <v>1923</v>
          </cell>
          <cell r="AX201">
            <v>1923</v>
          </cell>
          <cell r="AY201">
            <v>1621</v>
          </cell>
          <cell r="AZ201">
            <v>1621</v>
          </cell>
          <cell r="BA201">
            <v>1621</v>
          </cell>
          <cell r="BB201">
            <v>1621</v>
          </cell>
          <cell r="BC201">
            <v>1621</v>
          </cell>
          <cell r="BD201">
            <v>1621</v>
          </cell>
          <cell r="BE201">
            <v>1752</v>
          </cell>
          <cell r="BF201">
            <v>1752</v>
          </cell>
          <cell r="BG201">
            <v>1752</v>
          </cell>
          <cell r="BH201">
            <v>1752</v>
          </cell>
          <cell r="BI201">
            <v>1752</v>
          </cell>
          <cell r="BJ201">
            <v>1752</v>
          </cell>
          <cell r="BK201">
            <v>1752</v>
          </cell>
          <cell r="BL201">
            <v>1752</v>
          </cell>
          <cell r="BM201">
            <v>1752</v>
          </cell>
          <cell r="BN201">
            <v>1752</v>
          </cell>
          <cell r="BO201">
            <v>1752</v>
          </cell>
          <cell r="BP201">
            <v>1752</v>
          </cell>
          <cell r="BQ201">
            <v>1920</v>
          </cell>
          <cell r="BR201">
            <v>1920</v>
          </cell>
          <cell r="BS201">
            <v>1920</v>
          </cell>
          <cell r="BT201">
            <v>1920</v>
          </cell>
          <cell r="BU201">
            <v>1920</v>
          </cell>
          <cell r="BV201">
            <v>1920</v>
          </cell>
          <cell r="BW201">
            <v>1920</v>
          </cell>
          <cell r="BX201">
            <v>1920</v>
          </cell>
          <cell r="BY201">
            <v>1920</v>
          </cell>
          <cell r="BZ201">
            <v>1920</v>
          </cell>
          <cell r="CA201">
            <v>2163</v>
          </cell>
          <cell r="CB201">
            <v>2163</v>
          </cell>
          <cell r="CC201">
            <v>1991</v>
          </cell>
          <cell r="CD201">
            <v>1991</v>
          </cell>
          <cell r="CE201">
            <v>1991</v>
          </cell>
          <cell r="CF201">
            <v>1991</v>
          </cell>
          <cell r="CG201">
            <v>1991</v>
          </cell>
          <cell r="CH201">
            <v>1991</v>
          </cell>
          <cell r="CI201">
            <v>1991</v>
          </cell>
          <cell r="CJ201">
            <v>1991</v>
          </cell>
          <cell r="CK201">
            <v>1991</v>
          </cell>
          <cell r="CL201">
            <v>1991</v>
          </cell>
          <cell r="CM201">
            <v>1991</v>
          </cell>
          <cell r="CN201">
            <v>1771</v>
          </cell>
          <cell r="CO201">
            <v>1923</v>
          </cell>
          <cell r="CP201">
            <v>1923</v>
          </cell>
          <cell r="CQ201">
            <v>1923</v>
          </cell>
          <cell r="CR201">
            <v>1923</v>
          </cell>
          <cell r="CS201">
            <v>2031</v>
          </cell>
          <cell r="CT201">
            <v>2031</v>
          </cell>
          <cell r="CU201">
            <v>2091</v>
          </cell>
          <cell r="CV201">
            <v>2402</v>
          </cell>
          <cell r="CW201">
            <v>2402</v>
          </cell>
          <cell r="CX201">
            <v>2402</v>
          </cell>
          <cell r="CY201">
            <v>2402</v>
          </cell>
          <cell r="CZ201">
            <v>2402</v>
          </cell>
          <cell r="DA201">
            <v>2402</v>
          </cell>
          <cell r="DB201">
            <v>2402</v>
          </cell>
          <cell r="DC201">
            <v>2402</v>
          </cell>
          <cell r="DD201">
            <v>2402</v>
          </cell>
          <cell r="DE201">
            <v>2402</v>
          </cell>
          <cell r="DF201">
            <v>2402</v>
          </cell>
          <cell r="DG201">
            <v>2402</v>
          </cell>
          <cell r="DH201">
            <v>2317</v>
          </cell>
          <cell r="DI201">
            <v>2317</v>
          </cell>
          <cell r="DJ201">
            <v>2317</v>
          </cell>
          <cell r="DK201">
            <v>2317</v>
          </cell>
          <cell r="DL201">
            <v>2317</v>
          </cell>
          <cell r="DM201">
            <v>2167</v>
          </cell>
          <cell r="DN201">
            <v>2167</v>
          </cell>
          <cell r="DO201">
            <v>2167</v>
          </cell>
          <cell r="DP201">
            <v>2167</v>
          </cell>
          <cell r="DQ201">
            <v>2167</v>
          </cell>
          <cell r="DR201">
            <v>2167</v>
          </cell>
          <cell r="DS201">
            <v>2167</v>
          </cell>
          <cell r="DT201">
            <v>2167</v>
          </cell>
          <cell r="DU201">
            <v>2167</v>
          </cell>
          <cell r="DV201">
            <v>2167</v>
          </cell>
          <cell r="DW201">
            <v>2167</v>
          </cell>
          <cell r="DX201">
            <v>2543</v>
          </cell>
          <cell r="DY201">
            <v>2543</v>
          </cell>
          <cell r="DZ201">
            <v>2543</v>
          </cell>
          <cell r="EA201">
            <v>2636</v>
          </cell>
          <cell r="EB201">
            <v>2636</v>
          </cell>
          <cell r="EC201">
            <v>2636</v>
          </cell>
          <cell r="ED201">
            <v>2636</v>
          </cell>
          <cell r="EE201">
            <v>2636</v>
          </cell>
          <cell r="EF201">
            <v>2636</v>
          </cell>
          <cell r="EG201">
            <v>2636</v>
          </cell>
          <cell r="EH201">
            <v>2636</v>
          </cell>
          <cell r="EI201">
            <v>2636</v>
          </cell>
          <cell r="EJ201">
            <v>2263</v>
          </cell>
          <cell r="EK201">
            <v>2263</v>
          </cell>
          <cell r="EL201">
            <v>2263</v>
          </cell>
          <cell r="EM201">
            <v>2263</v>
          </cell>
          <cell r="EN201">
            <v>2263</v>
          </cell>
          <cell r="EO201">
            <v>2263</v>
          </cell>
          <cell r="EP201">
            <v>2263</v>
          </cell>
          <cell r="EQ201">
            <v>2263</v>
          </cell>
          <cell r="ER201">
            <v>2263</v>
          </cell>
          <cell r="ES201">
            <v>2263</v>
          </cell>
          <cell r="ET201">
            <v>2263</v>
          </cell>
          <cell r="EU201">
            <v>2263</v>
          </cell>
          <cell r="EV201">
            <v>2594</v>
          </cell>
          <cell r="EW201">
            <v>2644</v>
          </cell>
          <cell r="EX201">
            <v>2644</v>
          </cell>
          <cell r="EY201">
            <v>2124</v>
          </cell>
          <cell r="EZ201">
            <v>2124</v>
          </cell>
          <cell r="FA201">
            <v>2124</v>
          </cell>
          <cell r="FB201">
            <v>2124</v>
          </cell>
          <cell r="FC201">
            <v>2541</v>
          </cell>
          <cell r="FD201">
            <v>2361</v>
          </cell>
          <cell r="FE201">
            <v>2656</v>
          </cell>
          <cell r="FF201">
            <v>2656</v>
          </cell>
          <cell r="FG201">
            <v>2856</v>
          </cell>
          <cell r="FH201">
            <v>2856</v>
          </cell>
          <cell r="FI201">
            <v>2856</v>
          </cell>
          <cell r="FJ201">
            <v>2856</v>
          </cell>
          <cell r="FK201">
            <v>2856</v>
          </cell>
          <cell r="FL201">
            <v>2856</v>
          </cell>
          <cell r="FM201">
            <v>2856</v>
          </cell>
          <cell r="FN201">
            <v>2856</v>
          </cell>
          <cell r="FO201">
            <v>2020</v>
          </cell>
          <cell r="FP201">
            <v>2020</v>
          </cell>
          <cell r="FQ201">
            <v>2020</v>
          </cell>
          <cell r="FR201">
            <v>2020</v>
          </cell>
          <cell r="FS201">
            <v>2750</v>
          </cell>
          <cell r="FT201">
            <v>2750</v>
          </cell>
          <cell r="FU201">
            <v>2750</v>
          </cell>
          <cell r="FV201">
            <v>2750</v>
          </cell>
          <cell r="FW201">
            <v>2750</v>
          </cell>
          <cell r="FX201">
            <v>2750</v>
          </cell>
          <cell r="FY201">
            <v>2750</v>
          </cell>
          <cell r="FZ201">
            <v>2850</v>
          </cell>
          <cell r="GA201">
            <v>2850</v>
          </cell>
          <cell r="GB201">
            <v>2850</v>
          </cell>
          <cell r="GC201">
            <v>2850</v>
          </cell>
          <cell r="GD201">
            <v>2850</v>
          </cell>
          <cell r="GE201">
            <v>2678</v>
          </cell>
          <cell r="GF201">
            <v>2678</v>
          </cell>
          <cell r="GG201">
            <v>3037</v>
          </cell>
          <cell r="GH201">
            <v>2737</v>
          </cell>
          <cell r="GI201">
            <v>2969</v>
          </cell>
          <cell r="GJ201">
            <v>2969</v>
          </cell>
          <cell r="GK201">
            <v>2969</v>
          </cell>
          <cell r="GL201">
            <v>2969</v>
          </cell>
          <cell r="GM201">
            <v>2969</v>
          </cell>
          <cell r="GN201">
            <v>2069</v>
          </cell>
          <cell r="GO201">
            <v>3169</v>
          </cell>
          <cell r="GP201">
            <v>3169</v>
          </cell>
          <cell r="GQ201">
            <v>3169</v>
          </cell>
          <cell r="GR201">
            <v>3169</v>
          </cell>
          <cell r="GS201">
            <v>3169</v>
          </cell>
          <cell r="GW201">
            <v>11285</v>
          </cell>
          <cell r="GX201" t="e">
            <v>#DIV/0!</v>
          </cell>
          <cell r="GY201" t="e">
            <v>#DIV/0!</v>
          </cell>
          <cell r="GZ201" t="e">
            <v>#DIV/0!</v>
          </cell>
        </row>
        <row r="202">
          <cell r="A202">
            <v>11290</v>
          </cell>
          <cell r="B202">
            <v>22</v>
          </cell>
          <cell r="C202" t="str">
            <v>C&amp;E OPER @ BEE</v>
          </cell>
          <cell r="D202">
            <v>15355</v>
          </cell>
          <cell r="E202" t="str">
            <v>R</v>
          </cell>
          <cell r="F202">
            <v>840</v>
          </cell>
          <cell r="G202">
            <v>840</v>
          </cell>
          <cell r="H202">
            <v>840</v>
          </cell>
          <cell r="I202">
            <v>840</v>
          </cell>
          <cell r="J202">
            <v>840</v>
          </cell>
          <cell r="K202">
            <v>840</v>
          </cell>
          <cell r="L202">
            <v>840</v>
          </cell>
          <cell r="M202">
            <v>840</v>
          </cell>
          <cell r="N202">
            <v>840</v>
          </cell>
          <cell r="O202">
            <v>840</v>
          </cell>
          <cell r="P202">
            <v>840</v>
          </cell>
          <cell r="Q202">
            <v>840</v>
          </cell>
          <cell r="R202">
            <v>840</v>
          </cell>
          <cell r="S202">
            <v>840</v>
          </cell>
          <cell r="T202">
            <v>900</v>
          </cell>
          <cell r="U202">
            <v>900</v>
          </cell>
          <cell r="V202">
            <v>900</v>
          </cell>
          <cell r="W202">
            <v>900</v>
          </cell>
          <cell r="X202">
            <v>900</v>
          </cell>
          <cell r="Y202">
            <v>900</v>
          </cell>
          <cell r="Z202">
            <v>900</v>
          </cell>
          <cell r="AA202">
            <v>900</v>
          </cell>
          <cell r="AB202">
            <v>900</v>
          </cell>
          <cell r="AC202">
            <v>900</v>
          </cell>
          <cell r="AD202">
            <v>900</v>
          </cell>
          <cell r="AE202">
            <v>900</v>
          </cell>
          <cell r="AF202">
            <v>900</v>
          </cell>
          <cell r="AG202">
            <v>900</v>
          </cell>
          <cell r="AH202">
            <v>900</v>
          </cell>
          <cell r="AI202">
            <v>900</v>
          </cell>
          <cell r="AJ202">
            <v>900</v>
          </cell>
          <cell r="AK202">
            <v>900</v>
          </cell>
          <cell r="AL202">
            <v>900</v>
          </cell>
          <cell r="AM202">
            <v>900</v>
          </cell>
          <cell r="AN202">
            <v>900</v>
          </cell>
          <cell r="AO202">
            <v>900</v>
          </cell>
          <cell r="AP202">
            <v>900</v>
          </cell>
          <cell r="AQ202">
            <v>900</v>
          </cell>
          <cell r="AR202">
            <v>900</v>
          </cell>
          <cell r="AS202">
            <v>900</v>
          </cell>
          <cell r="AT202">
            <v>900</v>
          </cell>
          <cell r="AU202">
            <v>900</v>
          </cell>
          <cell r="AV202">
            <v>900</v>
          </cell>
          <cell r="AW202">
            <v>900</v>
          </cell>
          <cell r="AX202">
            <v>900</v>
          </cell>
          <cell r="AY202">
            <v>750</v>
          </cell>
          <cell r="AZ202">
            <v>750</v>
          </cell>
          <cell r="BA202">
            <v>750</v>
          </cell>
          <cell r="BB202">
            <v>750</v>
          </cell>
          <cell r="BC202">
            <v>750</v>
          </cell>
          <cell r="BD202">
            <v>1000</v>
          </cell>
          <cell r="BE202">
            <v>1000</v>
          </cell>
          <cell r="BF202">
            <v>1000</v>
          </cell>
          <cell r="BG202">
            <v>1000</v>
          </cell>
          <cell r="BH202">
            <v>1000</v>
          </cell>
          <cell r="BI202">
            <v>1000</v>
          </cell>
          <cell r="BJ202">
            <v>1000</v>
          </cell>
          <cell r="BK202">
            <v>1000</v>
          </cell>
          <cell r="BL202">
            <v>1000</v>
          </cell>
          <cell r="BM202">
            <v>1000</v>
          </cell>
          <cell r="BN202">
            <v>1000</v>
          </cell>
          <cell r="BO202">
            <v>1000</v>
          </cell>
          <cell r="BP202">
            <v>1000</v>
          </cell>
          <cell r="BQ202">
            <v>1000</v>
          </cell>
          <cell r="BR202">
            <v>1000</v>
          </cell>
          <cell r="BS202">
            <v>1000</v>
          </cell>
          <cell r="BT202">
            <v>1000</v>
          </cell>
          <cell r="BU202">
            <v>1000</v>
          </cell>
          <cell r="BV202">
            <v>1000</v>
          </cell>
          <cell r="BW202">
            <v>1000</v>
          </cell>
          <cell r="BX202">
            <v>1000</v>
          </cell>
          <cell r="BY202">
            <v>1000</v>
          </cell>
          <cell r="BZ202">
            <v>1000</v>
          </cell>
          <cell r="CA202">
            <v>1000</v>
          </cell>
          <cell r="CB202">
            <v>1000</v>
          </cell>
          <cell r="CC202">
            <v>965</v>
          </cell>
          <cell r="CD202">
            <v>965</v>
          </cell>
          <cell r="CE202">
            <v>965</v>
          </cell>
          <cell r="CF202">
            <v>965</v>
          </cell>
          <cell r="CG202">
            <v>965</v>
          </cell>
          <cell r="CH202">
            <v>965</v>
          </cell>
          <cell r="CI202">
            <v>965</v>
          </cell>
          <cell r="CJ202">
            <v>965</v>
          </cell>
          <cell r="CK202">
            <v>965</v>
          </cell>
          <cell r="CL202">
            <v>965</v>
          </cell>
          <cell r="CM202">
            <v>965</v>
          </cell>
          <cell r="CN202">
            <v>965</v>
          </cell>
          <cell r="CO202">
            <v>965</v>
          </cell>
          <cell r="CP202">
            <v>965</v>
          </cell>
          <cell r="CQ202">
            <v>965</v>
          </cell>
          <cell r="CR202">
            <v>965</v>
          </cell>
          <cell r="CS202">
            <v>965</v>
          </cell>
          <cell r="CT202">
            <v>965</v>
          </cell>
          <cell r="CU202">
            <v>965</v>
          </cell>
          <cell r="CV202">
            <v>965</v>
          </cell>
          <cell r="CW202">
            <v>965</v>
          </cell>
          <cell r="CX202">
            <v>965</v>
          </cell>
          <cell r="CY202">
            <v>965</v>
          </cell>
          <cell r="CZ202">
            <v>965</v>
          </cell>
          <cell r="DA202">
            <v>1250</v>
          </cell>
          <cell r="DB202">
            <v>1250</v>
          </cell>
          <cell r="DC202">
            <v>1250</v>
          </cell>
          <cell r="DD202">
            <v>1250</v>
          </cell>
          <cell r="DE202">
            <v>1250</v>
          </cell>
          <cell r="DF202">
            <v>1250</v>
          </cell>
          <cell r="DG202">
            <v>1250</v>
          </cell>
          <cell r="DH202">
            <v>950</v>
          </cell>
          <cell r="DI202">
            <v>950</v>
          </cell>
          <cell r="DJ202">
            <v>950</v>
          </cell>
          <cell r="DK202">
            <v>950</v>
          </cell>
          <cell r="DL202">
            <v>950</v>
          </cell>
          <cell r="DM202">
            <v>950</v>
          </cell>
          <cell r="DN202">
            <v>950</v>
          </cell>
          <cell r="DO202">
            <v>950</v>
          </cell>
          <cell r="DP202">
            <v>950</v>
          </cell>
          <cell r="DQ202">
            <v>950</v>
          </cell>
          <cell r="DR202">
            <v>950</v>
          </cell>
          <cell r="DS202">
            <v>950</v>
          </cell>
          <cell r="DT202">
            <v>950</v>
          </cell>
          <cell r="DU202">
            <v>1035</v>
          </cell>
          <cell r="DV202">
            <v>1035</v>
          </cell>
          <cell r="DW202">
            <v>1035</v>
          </cell>
          <cell r="DX202">
            <v>1035</v>
          </cell>
          <cell r="DY202">
            <v>1035</v>
          </cell>
          <cell r="DZ202">
            <v>1035</v>
          </cell>
          <cell r="EA202">
            <v>1035</v>
          </cell>
          <cell r="EB202">
            <v>1035</v>
          </cell>
          <cell r="EC202">
            <v>1035</v>
          </cell>
          <cell r="ED202">
            <v>1035</v>
          </cell>
          <cell r="EE202">
            <v>1035</v>
          </cell>
          <cell r="EF202">
            <v>1035</v>
          </cell>
          <cell r="EG202">
            <v>1035</v>
          </cell>
          <cell r="EH202">
            <v>1035</v>
          </cell>
          <cell r="EI202">
            <v>1120</v>
          </cell>
          <cell r="EJ202">
            <v>1000</v>
          </cell>
          <cell r="EK202">
            <v>1000</v>
          </cell>
          <cell r="EL202">
            <v>1000</v>
          </cell>
          <cell r="EM202">
            <v>1000</v>
          </cell>
          <cell r="EN202">
            <v>1000</v>
          </cell>
          <cell r="EO202">
            <v>1000</v>
          </cell>
          <cell r="EP202">
            <v>1000</v>
          </cell>
          <cell r="EQ202">
            <v>1000</v>
          </cell>
          <cell r="ER202">
            <v>1000</v>
          </cell>
          <cell r="ES202">
            <v>1000</v>
          </cell>
          <cell r="ET202">
            <v>1000</v>
          </cell>
          <cell r="EU202">
            <v>1000</v>
          </cell>
          <cell r="EV202">
            <v>1000</v>
          </cell>
          <cell r="EW202">
            <v>1000</v>
          </cell>
          <cell r="EX202">
            <v>1000</v>
          </cell>
          <cell r="EY202">
            <v>1000</v>
          </cell>
          <cell r="EZ202">
            <v>1000</v>
          </cell>
          <cell r="FA202">
            <v>1000</v>
          </cell>
          <cell r="FB202">
            <v>1000</v>
          </cell>
          <cell r="FC202">
            <v>1000</v>
          </cell>
          <cell r="FD202">
            <v>1000</v>
          </cell>
          <cell r="FE202">
            <v>1000</v>
          </cell>
          <cell r="FF202">
            <v>1000</v>
          </cell>
          <cell r="FG202">
            <v>1000</v>
          </cell>
          <cell r="FH202">
            <v>1000</v>
          </cell>
          <cell r="FI202">
            <v>1000</v>
          </cell>
          <cell r="FJ202">
            <v>1000</v>
          </cell>
          <cell r="FK202">
            <v>1000</v>
          </cell>
          <cell r="FL202">
            <v>1000</v>
          </cell>
          <cell r="FM202">
            <v>1000</v>
          </cell>
          <cell r="FN202">
            <v>1000</v>
          </cell>
          <cell r="FO202">
            <v>1000</v>
          </cell>
          <cell r="FP202">
            <v>1000</v>
          </cell>
          <cell r="FQ202">
            <v>1000</v>
          </cell>
          <cell r="FR202">
            <v>1000</v>
          </cell>
          <cell r="FS202">
            <v>1000</v>
          </cell>
          <cell r="FT202">
            <v>1000</v>
          </cell>
          <cell r="FU202">
            <v>1000</v>
          </cell>
          <cell r="FV202">
            <v>1000</v>
          </cell>
          <cell r="FW202">
            <v>1000</v>
          </cell>
          <cell r="FX202">
            <v>1000</v>
          </cell>
          <cell r="FY202">
            <v>1000</v>
          </cell>
          <cell r="FZ202">
            <v>1000</v>
          </cell>
          <cell r="GA202">
            <v>1000</v>
          </cell>
          <cell r="GB202">
            <v>1000</v>
          </cell>
          <cell r="GC202">
            <v>1000</v>
          </cell>
          <cell r="GD202">
            <v>1000</v>
          </cell>
          <cell r="GE202">
            <v>1000</v>
          </cell>
          <cell r="GF202">
            <v>1000</v>
          </cell>
          <cell r="GG202">
            <v>1000</v>
          </cell>
          <cell r="GH202">
            <v>1230</v>
          </cell>
          <cell r="GI202">
            <v>1230</v>
          </cell>
          <cell r="GJ202">
            <v>1230</v>
          </cell>
          <cell r="GK202">
            <v>1230</v>
          </cell>
          <cell r="GL202">
            <v>1230</v>
          </cell>
          <cell r="GM202">
            <v>1230</v>
          </cell>
          <cell r="GN202">
            <v>1230</v>
          </cell>
          <cell r="GO202">
            <v>1230</v>
          </cell>
          <cell r="GP202">
            <v>1230</v>
          </cell>
          <cell r="GQ202">
            <v>1230</v>
          </cell>
          <cell r="GR202">
            <v>1230</v>
          </cell>
          <cell r="GS202">
            <v>1200</v>
          </cell>
          <cell r="GW202">
            <v>11290</v>
          </cell>
          <cell r="GX202" t="e">
            <v>#DIV/0!</v>
          </cell>
          <cell r="GY202" t="e">
            <v>#DIV/0!</v>
          </cell>
          <cell r="GZ202" t="e">
            <v>#DIV/0!</v>
          </cell>
        </row>
        <row r="203">
          <cell r="A203">
            <v>11295</v>
          </cell>
          <cell r="B203">
            <v>23</v>
          </cell>
          <cell r="C203" t="str">
            <v>COL GULF @ CHACKLEY</v>
          </cell>
          <cell r="D203">
            <v>208594</v>
          </cell>
          <cell r="E203" t="str">
            <v>D</v>
          </cell>
          <cell r="F203">
            <v>15000</v>
          </cell>
          <cell r="G203">
            <v>0</v>
          </cell>
          <cell r="H203">
            <v>0</v>
          </cell>
          <cell r="I203">
            <v>16582</v>
          </cell>
          <cell r="J203">
            <v>16582</v>
          </cell>
          <cell r="K203">
            <v>16582</v>
          </cell>
          <cell r="L203">
            <v>0</v>
          </cell>
          <cell r="M203">
            <v>0</v>
          </cell>
          <cell r="N203">
            <v>0</v>
          </cell>
          <cell r="O203">
            <v>0</v>
          </cell>
          <cell r="P203">
            <v>500</v>
          </cell>
          <cell r="Q203">
            <v>500</v>
          </cell>
          <cell r="R203">
            <v>500</v>
          </cell>
          <cell r="S203">
            <v>1677</v>
          </cell>
          <cell r="T203">
            <v>0</v>
          </cell>
          <cell r="U203">
            <v>0</v>
          </cell>
          <cell r="V203">
            <v>0</v>
          </cell>
          <cell r="W203">
            <v>0</v>
          </cell>
          <cell r="X203">
            <v>0</v>
          </cell>
          <cell r="Y203">
            <v>0</v>
          </cell>
          <cell r="Z203">
            <v>0</v>
          </cell>
          <cell r="AA203">
            <v>0</v>
          </cell>
          <cell r="AB203">
            <v>0</v>
          </cell>
          <cell r="AC203">
            <v>0</v>
          </cell>
          <cell r="AD203">
            <v>0</v>
          </cell>
          <cell r="AE203">
            <v>0</v>
          </cell>
          <cell r="AF203">
            <v>0</v>
          </cell>
          <cell r="AG203">
            <v>0</v>
          </cell>
          <cell r="AH203">
            <v>10371</v>
          </cell>
          <cell r="AI203">
            <v>0</v>
          </cell>
          <cell r="AJ203">
            <v>0</v>
          </cell>
          <cell r="AK203">
            <v>0</v>
          </cell>
          <cell r="AL203">
            <v>0</v>
          </cell>
          <cell r="AM203">
            <v>0</v>
          </cell>
          <cell r="AN203">
            <v>0</v>
          </cell>
          <cell r="AO203">
            <v>0</v>
          </cell>
          <cell r="AP203">
            <v>0</v>
          </cell>
          <cell r="AQ203">
            <v>0</v>
          </cell>
          <cell r="AR203">
            <v>0</v>
          </cell>
          <cell r="AS203">
            <v>0</v>
          </cell>
          <cell r="AT203">
            <v>0</v>
          </cell>
          <cell r="AU203">
            <v>0</v>
          </cell>
          <cell r="AV203">
            <v>0</v>
          </cell>
          <cell r="AW203">
            <v>0</v>
          </cell>
          <cell r="AX203">
            <v>0</v>
          </cell>
          <cell r="AY203">
            <v>3826</v>
          </cell>
          <cell r="AZ203">
            <v>3826</v>
          </cell>
          <cell r="BA203">
            <v>3826</v>
          </cell>
          <cell r="BB203">
            <v>0</v>
          </cell>
          <cell r="BC203">
            <v>10000</v>
          </cell>
          <cell r="BD203">
            <v>0</v>
          </cell>
          <cell r="BE203">
            <v>0</v>
          </cell>
          <cell r="BF203">
            <v>0</v>
          </cell>
          <cell r="BG203">
            <v>0</v>
          </cell>
          <cell r="BH203">
            <v>0</v>
          </cell>
          <cell r="BI203">
            <v>5000</v>
          </cell>
          <cell r="BJ203">
            <v>0</v>
          </cell>
          <cell r="BK203">
            <v>10000</v>
          </cell>
          <cell r="BL203">
            <v>3000</v>
          </cell>
          <cell r="BM203">
            <v>14256</v>
          </cell>
          <cell r="BN203">
            <v>14256</v>
          </cell>
          <cell r="BO203">
            <v>14256</v>
          </cell>
          <cell r="BP203">
            <v>14256</v>
          </cell>
          <cell r="BQ203">
            <v>29220</v>
          </cell>
          <cell r="BR203">
            <v>0</v>
          </cell>
          <cell r="BS203">
            <v>16300</v>
          </cell>
          <cell r="BT203">
            <v>11500</v>
          </cell>
          <cell r="BU203">
            <v>11500</v>
          </cell>
          <cell r="BV203">
            <v>11500</v>
          </cell>
          <cell r="BW203">
            <v>16291</v>
          </cell>
          <cell r="BX203">
            <v>18742</v>
          </cell>
          <cell r="BY203">
            <v>19000</v>
          </cell>
          <cell r="BZ203">
            <v>10000</v>
          </cell>
          <cell r="CA203">
            <v>0</v>
          </cell>
          <cell r="CB203">
            <v>0</v>
          </cell>
          <cell r="CC203">
            <v>6688</v>
          </cell>
          <cell r="CD203">
            <v>989</v>
          </cell>
          <cell r="CE203">
            <v>989</v>
          </cell>
          <cell r="CF203">
            <v>27161</v>
          </cell>
          <cell r="CG203">
            <v>1385</v>
          </cell>
          <cell r="CH203">
            <v>1385</v>
          </cell>
          <cell r="CI203">
            <v>1385</v>
          </cell>
          <cell r="CJ203">
            <v>1385</v>
          </cell>
          <cell r="CK203">
            <v>12509</v>
          </cell>
          <cell r="CL203">
            <v>2509</v>
          </cell>
          <cell r="CM203">
            <v>2509</v>
          </cell>
          <cell r="CN203">
            <v>1385</v>
          </cell>
          <cell r="CO203">
            <v>24623</v>
          </cell>
          <cell r="CP203">
            <v>24623</v>
          </cell>
          <cell r="CQ203">
            <v>24623</v>
          </cell>
          <cell r="CR203">
            <v>0</v>
          </cell>
          <cell r="CS203">
            <v>2127</v>
          </cell>
          <cell r="CT203">
            <v>33179</v>
          </cell>
          <cell r="CU203">
            <v>16091</v>
          </cell>
          <cell r="CV203">
            <v>56643</v>
          </cell>
          <cell r="CW203">
            <v>56643</v>
          </cell>
          <cell r="CX203">
            <v>56643</v>
          </cell>
          <cell r="CY203">
            <v>56322</v>
          </cell>
          <cell r="CZ203">
            <v>59808</v>
          </cell>
          <cell r="DA203">
            <v>74600</v>
          </cell>
          <cell r="DB203">
            <v>50000</v>
          </cell>
          <cell r="DC203">
            <v>0</v>
          </cell>
          <cell r="DD203">
            <v>0</v>
          </cell>
          <cell r="DE203">
            <v>0</v>
          </cell>
          <cell r="DF203">
            <v>0</v>
          </cell>
          <cell r="DG203">
            <v>0</v>
          </cell>
          <cell r="DH203">
            <v>0</v>
          </cell>
          <cell r="DI203">
            <v>0</v>
          </cell>
          <cell r="DJ203">
            <v>0</v>
          </cell>
          <cell r="DK203">
            <v>0</v>
          </cell>
          <cell r="DL203">
            <v>0</v>
          </cell>
          <cell r="DM203">
            <v>0</v>
          </cell>
          <cell r="DN203">
            <v>0</v>
          </cell>
          <cell r="DO203">
            <v>0</v>
          </cell>
          <cell r="DP203">
            <v>0</v>
          </cell>
          <cell r="DQ203">
            <v>0</v>
          </cell>
          <cell r="DR203">
            <v>0</v>
          </cell>
          <cell r="DS203">
            <v>0</v>
          </cell>
          <cell r="DT203">
            <v>0</v>
          </cell>
          <cell r="DU203">
            <v>0</v>
          </cell>
          <cell r="DV203">
            <v>0</v>
          </cell>
          <cell r="DW203">
            <v>0</v>
          </cell>
          <cell r="DX203">
            <v>0</v>
          </cell>
          <cell r="DY203">
            <v>0</v>
          </cell>
          <cell r="DZ203">
            <v>0</v>
          </cell>
          <cell r="EA203">
            <v>0</v>
          </cell>
          <cell r="EB203">
            <v>0</v>
          </cell>
          <cell r="EC203">
            <v>0</v>
          </cell>
          <cell r="ED203">
            <v>0</v>
          </cell>
          <cell r="EE203">
            <v>0</v>
          </cell>
          <cell r="EF203">
            <v>0</v>
          </cell>
          <cell r="EG203">
            <v>0</v>
          </cell>
          <cell r="EH203">
            <v>0</v>
          </cell>
          <cell r="EI203">
            <v>0</v>
          </cell>
          <cell r="EJ203">
            <v>0</v>
          </cell>
          <cell r="EK203">
            <v>0</v>
          </cell>
          <cell r="EL203">
            <v>0</v>
          </cell>
          <cell r="EM203">
            <v>0</v>
          </cell>
          <cell r="EN203">
            <v>0</v>
          </cell>
          <cell r="EO203">
            <v>0</v>
          </cell>
          <cell r="EP203">
            <v>0</v>
          </cell>
          <cell r="EQ203">
            <v>0</v>
          </cell>
          <cell r="ER203">
            <v>3489</v>
          </cell>
          <cell r="ES203">
            <v>21878</v>
          </cell>
          <cell r="ET203">
            <v>21878</v>
          </cell>
          <cell r="EU203">
            <v>36878</v>
          </cell>
          <cell r="EV203">
            <v>11335</v>
          </cell>
          <cell r="EW203">
            <v>10863</v>
          </cell>
          <cell r="EX203">
            <v>1335</v>
          </cell>
          <cell r="EY203">
            <v>50535</v>
          </cell>
          <cell r="EZ203">
            <v>50535</v>
          </cell>
          <cell r="FA203">
            <v>50535</v>
          </cell>
          <cell r="FB203">
            <v>50535</v>
          </cell>
          <cell r="FC203">
            <v>22725</v>
          </cell>
          <cell r="FD203">
            <v>33035</v>
          </cell>
          <cell r="FE203">
            <v>32769</v>
          </cell>
          <cell r="FF203">
            <v>74103</v>
          </cell>
          <cell r="FG203">
            <v>213000</v>
          </cell>
          <cell r="FH203">
            <v>197837</v>
          </cell>
          <cell r="FI203">
            <v>197837</v>
          </cell>
          <cell r="FJ203">
            <v>208594</v>
          </cell>
          <cell r="FK203">
            <v>121990</v>
          </cell>
          <cell r="FL203">
            <v>190190</v>
          </cell>
          <cell r="FM203">
            <v>51356</v>
          </cell>
          <cell r="FN203">
            <v>50981</v>
          </cell>
          <cell r="FO203">
            <v>600</v>
          </cell>
          <cell r="FP203">
            <v>600</v>
          </cell>
          <cell r="FQ203">
            <v>3600</v>
          </cell>
          <cell r="FR203">
            <v>787</v>
          </cell>
          <cell r="FS203">
            <v>78467</v>
          </cell>
          <cell r="FT203">
            <v>65270</v>
          </cell>
          <cell r="FU203">
            <v>65270</v>
          </cell>
          <cell r="FV203">
            <v>65270</v>
          </cell>
          <cell r="FW203">
            <v>114430</v>
          </cell>
          <cell r="FX203">
            <v>114430</v>
          </cell>
          <cell r="FY203">
            <v>91614</v>
          </cell>
          <cell r="FZ203">
            <v>45460</v>
          </cell>
          <cell r="GA203">
            <v>82500</v>
          </cell>
          <cell r="GB203">
            <v>45159</v>
          </cell>
          <cell r="GC203">
            <v>45159</v>
          </cell>
          <cell r="GD203">
            <v>45159</v>
          </cell>
          <cell r="GE203">
            <v>10000</v>
          </cell>
          <cell r="GF203">
            <v>29308</v>
          </cell>
          <cell r="GG203">
            <v>66731</v>
          </cell>
          <cell r="GH203">
            <v>97898</v>
          </cell>
          <cell r="GI203">
            <v>42585</v>
          </cell>
          <cell r="GJ203">
            <v>42585</v>
          </cell>
          <cell r="GK203">
            <v>42585</v>
          </cell>
          <cell r="GL203">
            <v>116128</v>
          </cell>
          <cell r="GM203">
            <v>156038</v>
          </cell>
          <cell r="GN203">
            <v>120470</v>
          </cell>
          <cell r="GO203">
            <v>145264</v>
          </cell>
          <cell r="GP203">
            <v>105000</v>
          </cell>
          <cell r="GQ203">
            <v>105000</v>
          </cell>
          <cell r="GR203">
            <v>105000</v>
          </cell>
          <cell r="GS203">
            <v>28371</v>
          </cell>
          <cell r="GW203">
            <v>11295</v>
          </cell>
          <cell r="GX203" t="e">
            <v>#DIV/0!</v>
          </cell>
          <cell r="GY203" t="e">
            <v>#DIV/0!</v>
          </cell>
          <cell r="GZ203" t="e">
            <v>#DIV/0!</v>
          </cell>
        </row>
        <row r="204">
          <cell r="A204">
            <v>11302</v>
          </cell>
          <cell r="B204">
            <v>7</v>
          </cell>
          <cell r="C204" t="str">
            <v>GPM GAS @ EDDY</v>
          </cell>
          <cell r="D204">
            <v>38969</v>
          </cell>
          <cell r="E204" t="str">
            <v>R</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0</v>
          </cell>
          <cell r="AV204">
            <v>0</v>
          </cell>
          <cell r="AW204">
            <v>0</v>
          </cell>
          <cell r="AX204">
            <v>0</v>
          </cell>
          <cell r="AY204">
            <v>0</v>
          </cell>
          <cell r="AZ204">
            <v>0</v>
          </cell>
          <cell r="BA204">
            <v>0</v>
          </cell>
          <cell r="BB204">
            <v>0</v>
          </cell>
          <cell r="BC204">
            <v>0</v>
          </cell>
          <cell r="BD204">
            <v>0</v>
          </cell>
          <cell r="BE204">
            <v>0</v>
          </cell>
          <cell r="BF204">
            <v>0</v>
          </cell>
          <cell r="BG204">
            <v>0</v>
          </cell>
          <cell r="BH204">
            <v>0</v>
          </cell>
          <cell r="BI204">
            <v>0</v>
          </cell>
          <cell r="BJ204">
            <v>0</v>
          </cell>
          <cell r="BK204">
            <v>0</v>
          </cell>
          <cell r="BL204">
            <v>0</v>
          </cell>
          <cell r="BM204">
            <v>0</v>
          </cell>
          <cell r="BN204">
            <v>0</v>
          </cell>
          <cell r="BO204">
            <v>0</v>
          </cell>
          <cell r="BP204">
            <v>702</v>
          </cell>
          <cell r="BQ204">
            <v>7252</v>
          </cell>
          <cell r="BR204">
            <v>7252</v>
          </cell>
          <cell r="BS204">
            <v>0</v>
          </cell>
          <cell r="BT204">
            <v>0</v>
          </cell>
          <cell r="BU204">
            <v>0</v>
          </cell>
          <cell r="BV204">
            <v>0</v>
          </cell>
          <cell r="BW204">
            <v>0</v>
          </cell>
          <cell r="BX204">
            <v>0</v>
          </cell>
          <cell r="BY204">
            <v>0</v>
          </cell>
          <cell r="BZ204">
            <v>6140</v>
          </cell>
          <cell r="CA204">
            <v>6140</v>
          </cell>
          <cell r="CB204">
            <v>6140</v>
          </cell>
          <cell r="CC204">
            <v>0</v>
          </cell>
          <cell r="CD204">
            <v>0</v>
          </cell>
          <cell r="CE204">
            <v>0</v>
          </cell>
          <cell r="CF204">
            <v>0</v>
          </cell>
          <cell r="CG204">
            <v>0</v>
          </cell>
          <cell r="CH204">
            <v>0</v>
          </cell>
          <cell r="CI204">
            <v>0</v>
          </cell>
          <cell r="CJ204">
            <v>0</v>
          </cell>
          <cell r="CK204">
            <v>0</v>
          </cell>
          <cell r="CL204">
            <v>0</v>
          </cell>
          <cell r="CM204">
            <v>0</v>
          </cell>
          <cell r="CN204">
            <v>0</v>
          </cell>
          <cell r="CO204">
            <v>0</v>
          </cell>
          <cell r="CP204">
            <v>0</v>
          </cell>
          <cell r="CQ204">
            <v>0</v>
          </cell>
          <cell r="CR204">
            <v>0</v>
          </cell>
          <cell r="CS204">
            <v>0</v>
          </cell>
          <cell r="CT204">
            <v>0</v>
          </cell>
          <cell r="CU204">
            <v>0</v>
          </cell>
          <cell r="CV204">
            <v>0</v>
          </cell>
          <cell r="CW204">
            <v>0</v>
          </cell>
          <cell r="CX204">
            <v>0</v>
          </cell>
          <cell r="CY204">
            <v>0</v>
          </cell>
          <cell r="CZ204">
            <v>0</v>
          </cell>
          <cell r="DA204">
            <v>0</v>
          </cell>
          <cell r="DB204">
            <v>0</v>
          </cell>
          <cell r="DC204">
            <v>0</v>
          </cell>
          <cell r="DD204">
            <v>0</v>
          </cell>
          <cell r="DE204">
            <v>0</v>
          </cell>
          <cell r="DF204">
            <v>0</v>
          </cell>
          <cell r="DG204">
            <v>0</v>
          </cell>
          <cell r="DH204">
            <v>0</v>
          </cell>
          <cell r="DI204">
            <v>0</v>
          </cell>
          <cell r="DJ204">
            <v>0</v>
          </cell>
          <cell r="DK204">
            <v>0</v>
          </cell>
          <cell r="DL204">
            <v>0</v>
          </cell>
          <cell r="DM204">
            <v>0</v>
          </cell>
          <cell r="DN204">
            <v>0</v>
          </cell>
          <cell r="DO204">
            <v>10000</v>
          </cell>
          <cell r="DP204">
            <v>10000</v>
          </cell>
          <cell r="DQ204">
            <v>0</v>
          </cell>
          <cell r="DR204">
            <v>0</v>
          </cell>
          <cell r="DS204">
            <v>0</v>
          </cell>
          <cell r="DT204">
            <v>0</v>
          </cell>
          <cell r="DU204">
            <v>0</v>
          </cell>
          <cell r="DV204">
            <v>0</v>
          </cell>
          <cell r="DW204">
            <v>0</v>
          </cell>
          <cell r="DX204">
            <v>0</v>
          </cell>
          <cell r="DY204">
            <v>0</v>
          </cell>
          <cell r="DZ204">
            <v>0</v>
          </cell>
          <cell r="EA204">
            <v>0</v>
          </cell>
          <cell r="EB204">
            <v>0</v>
          </cell>
          <cell r="EC204">
            <v>0</v>
          </cell>
          <cell r="ED204">
            <v>10007</v>
          </cell>
          <cell r="EE204">
            <v>10007</v>
          </cell>
          <cell r="EF204">
            <v>10007</v>
          </cell>
          <cell r="EG204">
            <v>10007</v>
          </cell>
          <cell r="EH204">
            <v>8007</v>
          </cell>
          <cell r="EI204">
            <v>8007</v>
          </cell>
          <cell r="EJ204">
            <v>10528</v>
          </cell>
          <cell r="EK204">
            <v>10528</v>
          </cell>
          <cell r="EL204">
            <v>11087</v>
          </cell>
          <cell r="EM204">
            <v>11087</v>
          </cell>
          <cell r="EN204">
            <v>11087</v>
          </cell>
          <cell r="EO204">
            <v>10528</v>
          </cell>
          <cell r="EP204">
            <v>10528</v>
          </cell>
          <cell r="EQ204">
            <v>10528</v>
          </cell>
          <cell r="ER204">
            <v>14000</v>
          </cell>
          <cell r="ES204">
            <v>13000</v>
          </cell>
          <cell r="ET204">
            <v>13000</v>
          </cell>
          <cell r="EU204">
            <v>13000</v>
          </cell>
          <cell r="EV204">
            <v>13000</v>
          </cell>
          <cell r="EW204">
            <v>13000</v>
          </cell>
          <cell r="EX204">
            <v>13000</v>
          </cell>
          <cell r="EY204">
            <v>13000</v>
          </cell>
          <cell r="EZ204">
            <v>13000</v>
          </cell>
          <cell r="FA204">
            <v>13000</v>
          </cell>
          <cell r="FB204">
            <v>13000</v>
          </cell>
          <cell r="FC204">
            <v>13000</v>
          </cell>
          <cell r="FD204">
            <v>13000</v>
          </cell>
          <cell r="FE204">
            <v>13000</v>
          </cell>
          <cell r="FF204">
            <v>13000</v>
          </cell>
          <cell r="FG204">
            <v>10528</v>
          </cell>
          <cell r="FH204">
            <v>10528</v>
          </cell>
          <cell r="FI204">
            <v>10528</v>
          </cell>
          <cell r="FJ204">
            <v>10528</v>
          </cell>
          <cell r="FK204">
            <v>10528</v>
          </cell>
          <cell r="FL204">
            <v>10528</v>
          </cell>
          <cell r="FM204">
            <v>10527</v>
          </cell>
          <cell r="FN204">
            <v>10527</v>
          </cell>
          <cell r="FO204">
            <v>11077</v>
          </cell>
          <cell r="FP204">
            <v>11077</v>
          </cell>
          <cell r="FQ204">
            <v>11077</v>
          </cell>
          <cell r="FR204">
            <v>11077</v>
          </cell>
          <cell r="FS204">
            <v>11077</v>
          </cell>
          <cell r="FT204">
            <v>11077</v>
          </cell>
          <cell r="FU204">
            <v>11077</v>
          </cell>
          <cell r="FV204">
            <v>11077</v>
          </cell>
          <cell r="FW204">
            <v>11077</v>
          </cell>
          <cell r="FX204">
            <v>11077</v>
          </cell>
          <cell r="FY204">
            <v>11077</v>
          </cell>
          <cell r="FZ204">
            <v>11077</v>
          </cell>
          <cell r="GA204">
            <v>4077</v>
          </cell>
          <cell r="GB204">
            <v>0</v>
          </cell>
          <cell r="GC204">
            <v>0</v>
          </cell>
          <cell r="GD204">
            <v>0</v>
          </cell>
          <cell r="GE204">
            <v>0</v>
          </cell>
          <cell r="GF204">
            <v>0</v>
          </cell>
          <cell r="GG204">
            <v>0</v>
          </cell>
          <cell r="GH204">
            <v>0</v>
          </cell>
          <cell r="GI204">
            <v>0</v>
          </cell>
          <cell r="GJ204">
            <v>0</v>
          </cell>
          <cell r="GK204">
            <v>0</v>
          </cell>
          <cell r="GL204">
            <v>4077</v>
          </cell>
          <cell r="GM204">
            <v>8177</v>
          </cell>
          <cell r="GN204">
            <v>8177</v>
          </cell>
          <cell r="GO204">
            <v>8177</v>
          </cell>
          <cell r="GP204">
            <v>8177</v>
          </cell>
          <cell r="GQ204">
            <v>8177</v>
          </cell>
          <cell r="GR204">
            <v>8177</v>
          </cell>
          <cell r="GS204">
            <v>8077</v>
          </cell>
          <cell r="GW204">
            <v>11302</v>
          </cell>
          <cell r="GX204" t="e">
            <v>#DIV/0!</v>
          </cell>
          <cell r="GY204" t="e">
            <v>#DIV/0!</v>
          </cell>
          <cell r="GZ204" t="e">
            <v>#DIV/0!</v>
          </cell>
        </row>
        <row r="205">
          <cell r="A205">
            <v>11303</v>
          </cell>
          <cell r="B205">
            <v>27</v>
          </cell>
          <cell r="C205" t="str">
            <v>ARKLANRM @ LONOKE</v>
          </cell>
          <cell r="D205">
            <v>1419</v>
          </cell>
          <cell r="E205" t="str">
            <v>D</v>
          </cell>
          <cell r="F205">
            <v>12</v>
          </cell>
          <cell r="G205">
            <v>12</v>
          </cell>
          <cell r="H205">
            <v>38</v>
          </cell>
          <cell r="I205">
            <v>38</v>
          </cell>
          <cell r="J205">
            <v>38</v>
          </cell>
          <cell r="K205">
            <v>38</v>
          </cell>
          <cell r="L205">
            <v>38</v>
          </cell>
          <cell r="M205">
            <v>38</v>
          </cell>
          <cell r="N205">
            <v>38</v>
          </cell>
          <cell r="O205">
            <v>38</v>
          </cell>
          <cell r="P205">
            <v>38</v>
          </cell>
          <cell r="Q205">
            <v>38</v>
          </cell>
          <cell r="R205">
            <v>38</v>
          </cell>
          <cell r="S205">
            <v>38</v>
          </cell>
          <cell r="T205">
            <v>20</v>
          </cell>
          <cell r="U205">
            <v>20</v>
          </cell>
          <cell r="V205">
            <v>20</v>
          </cell>
          <cell r="W205">
            <v>20</v>
          </cell>
          <cell r="X205">
            <v>20</v>
          </cell>
          <cell r="Y205">
            <v>20</v>
          </cell>
          <cell r="Z205">
            <v>20</v>
          </cell>
          <cell r="AA205">
            <v>20</v>
          </cell>
          <cell r="AB205">
            <v>20</v>
          </cell>
          <cell r="AC205">
            <v>20</v>
          </cell>
          <cell r="AD205">
            <v>20</v>
          </cell>
          <cell r="AE205">
            <v>20</v>
          </cell>
          <cell r="AF205">
            <v>20</v>
          </cell>
          <cell r="AG205">
            <v>25</v>
          </cell>
          <cell r="AH205">
            <v>25</v>
          </cell>
          <cell r="AI205">
            <v>25</v>
          </cell>
          <cell r="AJ205">
            <v>25</v>
          </cell>
          <cell r="AK205">
            <v>25</v>
          </cell>
          <cell r="AL205">
            <v>25</v>
          </cell>
          <cell r="AM205">
            <v>25</v>
          </cell>
          <cell r="AN205">
            <v>25</v>
          </cell>
          <cell r="AO205">
            <v>25</v>
          </cell>
          <cell r="AP205">
            <v>75</v>
          </cell>
          <cell r="AQ205">
            <v>75</v>
          </cell>
          <cell r="AR205">
            <v>75</v>
          </cell>
          <cell r="AS205">
            <v>75</v>
          </cell>
          <cell r="AT205">
            <v>75</v>
          </cell>
          <cell r="AU205">
            <v>75</v>
          </cell>
          <cell r="AV205">
            <v>75</v>
          </cell>
          <cell r="AW205">
            <v>75</v>
          </cell>
          <cell r="AX205">
            <v>75</v>
          </cell>
          <cell r="AY205">
            <v>30</v>
          </cell>
          <cell r="AZ205">
            <v>30</v>
          </cell>
          <cell r="BA205">
            <v>30</v>
          </cell>
          <cell r="BB205">
            <v>30</v>
          </cell>
          <cell r="BC205">
            <v>30</v>
          </cell>
          <cell r="BD205">
            <v>30</v>
          </cell>
          <cell r="BE205">
            <v>30</v>
          </cell>
          <cell r="BF205">
            <v>20</v>
          </cell>
          <cell r="BG205">
            <v>20</v>
          </cell>
          <cell r="BH205">
            <v>20</v>
          </cell>
          <cell r="BI205">
            <v>20</v>
          </cell>
          <cell r="BJ205">
            <v>20</v>
          </cell>
          <cell r="BK205">
            <v>20</v>
          </cell>
          <cell r="BL205">
            <v>40</v>
          </cell>
          <cell r="BM205">
            <v>40</v>
          </cell>
          <cell r="BN205">
            <v>40</v>
          </cell>
          <cell r="BO205">
            <v>40</v>
          </cell>
          <cell r="BP205">
            <v>40</v>
          </cell>
          <cell r="BQ205">
            <v>40</v>
          </cell>
          <cell r="BR205">
            <v>40</v>
          </cell>
          <cell r="BS205">
            <v>154</v>
          </cell>
          <cell r="BT205">
            <v>154</v>
          </cell>
          <cell r="BU205">
            <v>154</v>
          </cell>
          <cell r="BV205">
            <v>154</v>
          </cell>
          <cell r="BW205">
            <v>154</v>
          </cell>
          <cell r="BX205">
            <v>154</v>
          </cell>
          <cell r="BY205">
            <v>154</v>
          </cell>
          <cell r="BZ205">
            <v>154</v>
          </cell>
          <cell r="CA205">
            <v>154</v>
          </cell>
          <cell r="CB205">
            <v>154</v>
          </cell>
          <cell r="CC205">
            <v>75</v>
          </cell>
          <cell r="CD205">
            <v>75</v>
          </cell>
          <cell r="CE205">
            <v>75</v>
          </cell>
          <cell r="CF205">
            <v>75</v>
          </cell>
          <cell r="CG205">
            <v>75</v>
          </cell>
          <cell r="CH205">
            <v>125</v>
          </cell>
          <cell r="CI205">
            <v>125</v>
          </cell>
          <cell r="CJ205">
            <v>125</v>
          </cell>
          <cell r="CK205">
            <v>125</v>
          </cell>
          <cell r="CL205">
            <v>125</v>
          </cell>
          <cell r="CM205">
            <v>180</v>
          </cell>
          <cell r="CN205">
            <v>180</v>
          </cell>
          <cell r="CO205">
            <v>180</v>
          </cell>
          <cell r="CP205">
            <v>180</v>
          </cell>
          <cell r="CQ205">
            <v>180</v>
          </cell>
          <cell r="CR205">
            <v>180</v>
          </cell>
          <cell r="CS205">
            <v>180</v>
          </cell>
          <cell r="CT205">
            <v>180</v>
          </cell>
          <cell r="CU205">
            <v>180</v>
          </cell>
          <cell r="CV205">
            <v>180</v>
          </cell>
          <cell r="CW205">
            <v>180</v>
          </cell>
          <cell r="CX205">
            <v>180</v>
          </cell>
          <cell r="CY205">
            <v>180</v>
          </cell>
          <cell r="CZ205">
            <v>180</v>
          </cell>
          <cell r="DA205">
            <v>180</v>
          </cell>
          <cell r="DB205">
            <v>180</v>
          </cell>
          <cell r="DC205">
            <v>180</v>
          </cell>
          <cell r="DD205">
            <v>180</v>
          </cell>
          <cell r="DE205">
            <v>180</v>
          </cell>
          <cell r="DF205">
            <v>180</v>
          </cell>
          <cell r="DG205">
            <v>180</v>
          </cell>
          <cell r="DH205">
            <v>170</v>
          </cell>
          <cell r="DI205">
            <v>170</v>
          </cell>
          <cell r="DJ205">
            <v>170</v>
          </cell>
          <cell r="DK205">
            <v>170</v>
          </cell>
          <cell r="DL205">
            <v>170</v>
          </cell>
          <cell r="DM205">
            <v>170</v>
          </cell>
          <cell r="DN205">
            <v>170</v>
          </cell>
          <cell r="DO205">
            <v>170</v>
          </cell>
          <cell r="DP205">
            <v>170</v>
          </cell>
          <cell r="DQ205">
            <v>170</v>
          </cell>
          <cell r="DR205">
            <v>170</v>
          </cell>
          <cell r="DS205">
            <v>170</v>
          </cell>
          <cell r="DT205">
            <v>170</v>
          </cell>
          <cell r="DU205">
            <v>170</v>
          </cell>
          <cell r="DV205">
            <v>200</v>
          </cell>
          <cell r="DW205">
            <v>200</v>
          </cell>
          <cell r="DX205">
            <v>200</v>
          </cell>
          <cell r="DY205">
            <v>200</v>
          </cell>
          <cell r="DZ205">
            <v>200</v>
          </cell>
          <cell r="EA205">
            <v>200</v>
          </cell>
          <cell r="EB205">
            <v>215</v>
          </cell>
          <cell r="EC205">
            <v>215</v>
          </cell>
          <cell r="ED205">
            <v>215</v>
          </cell>
          <cell r="EE205">
            <v>215</v>
          </cell>
          <cell r="EF205">
            <v>215</v>
          </cell>
          <cell r="EG205">
            <v>215</v>
          </cell>
          <cell r="EH205">
            <v>215</v>
          </cell>
          <cell r="EI205">
            <v>215</v>
          </cell>
          <cell r="EJ205">
            <v>1</v>
          </cell>
          <cell r="EK205">
            <v>1</v>
          </cell>
          <cell r="EL205">
            <v>150</v>
          </cell>
          <cell r="EM205">
            <v>150</v>
          </cell>
          <cell r="EN205">
            <v>150</v>
          </cell>
          <cell r="EO205">
            <v>150</v>
          </cell>
          <cell r="EP205">
            <v>150</v>
          </cell>
          <cell r="EQ205">
            <v>270</v>
          </cell>
          <cell r="ER205">
            <v>270</v>
          </cell>
          <cell r="ES205">
            <v>270</v>
          </cell>
          <cell r="ET205">
            <v>270</v>
          </cell>
          <cell r="EU205">
            <v>270</v>
          </cell>
          <cell r="EV205">
            <v>270</v>
          </cell>
          <cell r="EW205">
            <v>270</v>
          </cell>
          <cell r="EX205">
            <v>270</v>
          </cell>
          <cell r="EY205">
            <v>270</v>
          </cell>
          <cell r="EZ205">
            <v>270</v>
          </cell>
          <cell r="FA205">
            <v>270</v>
          </cell>
          <cell r="FB205">
            <v>270</v>
          </cell>
          <cell r="FC205">
            <v>270</v>
          </cell>
          <cell r="FD205">
            <v>325</v>
          </cell>
          <cell r="FE205">
            <v>325</v>
          </cell>
          <cell r="FF205">
            <v>325</v>
          </cell>
          <cell r="FG205">
            <v>325</v>
          </cell>
          <cell r="FH205">
            <v>325</v>
          </cell>
          <cell r="FI205">
            <v>325</v>
          </cell>
          <cell r="FJ205">
            <v>325</v>
          </cell>
          <cell r="FK205">
            <v>90</v>
          </cell>
          <cell r="FL205">
            <v>90</v>
          </cell>
          <cell r="FM205">
            <v>90</v>
          </cell>
          <cell r="FN205">
            <v>90</v>
          </cell>
          <cell r="FO205">
            <v>120</v>
          </cell>
          <cell r="FP205">
            <v>120</v>
          </cell>
          <cell r="FQ205">
            <v>120</v>
          </cell>
          <cell r="FR205">
            <v>120</v>
          </cell>
          <cell r="FS205">
            <v>120</v>
          </cell>
          <cell r="FT205">
            <v>120</v>
          </cell>
          <cell r="FU205">
            <v>120</v>
          </cell>
          <cell r="FV205">
            <v>120</v>
          </cell>
          <cell r="FW205">
            <v>120</v>
          </cell>
          <cell r="FX205">
            <v>120</v>
          </cell>
          <cell r="FY205">
            <v>135</v>
          </cell>
          <cell r="FZ205">
            <v>135</v>
          </cell>
          <cell r="GA205">
            <v>135</v>
          </cell>
          <cell r="GB205">
            <v>135</v>
          </cell>
          <cell r="GC205">
            <v>135</v>
          </cell>
          <cell r="GD205">
            <v>135</v>
          </cell>
          <cell r="GE205">
            <v>135</v>
          </cell>
          <cell r="GF205">
            <v>135</v>
          </cell>
          <cell r="GG205">
            <v>135</v>
          </cell>
          <cell r="GH205">
            <v>32</v>
          </cell>
          <cell r="GI205">
            <v>32</v>
          </cell>
          <cell r="GJ205">
            <v>32</v>
          </cell>
          <cell r="GK205">
            <v>32</v>
          </cell>
          <cell r="GL205">
            <v>32</v>
          </cell>
          <cell r="GM205">
            <v>32</v>
          </cell>
          <cell r="GN205">
            <v>32</v>
          </cell>
          <cell r="GO205">
            <v>32</v>
          </cell>
          <cell r="GP205">
            <v>32</v>
          </cell>
          <cell r="GQ205">
            <v>32</v>
          </cell>
          <cell r="GR205">
            <v>32</v>
          </cell>
          <cell r="GS205">
            <v>32</v>
          </cell>
          <cell r="GW205">
            <v>11303</v>
          </cell>
          <cell r="GX205" t="e">
            <v>#DIV/0!</v>
          </cell>
          <cell r="GY205" t="e">
            <v>#DIV/0!</v>
          </cell>
          <cell r="GZ205" t="e">
            <v>#DIV/0!</v>
          </cell>
        </row>
        <row r="206">
          <cell r="A206">
            <v>11343</v>
          </cell>
          <cell r="B206">
            <v>2</v>
          </cell>
          <cell r="C206" t="str">
            <v>MARATHON @ GRADY</v>
          </cell>
          <cell r="D206">
            <v>83500</v>
          </cell>
          <cell r="E206" t="str">
            <v>R</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0</v>
          </cell>
          <cell r="AL206">
            <v>0</v>
          </cell>
          <cell r="AM206">
            <v>0</v>
          </cell>
          <cell r="AN206">
            <v>0</v>
          </cell>
          <cell r="AO206">
            <v>0</v>
          </cell>
          <cell r="AP206">
            <v>0</v>
          </cell>
          <cell r="AQ206">
            <v>0</v>
          </cell>
          <cell r="AR206">
            <v>0</v>
          </cell>
          <cell r="AS206">
            <v>0</v>
          </cell>
          <cell r="AT206">
            <v>0</v>
          </cell>
          <cell r="AU206">
            <v>0</v>
          </cell>
          <cell r="AV206">
            <v>0</v>
          </cell>
          <cell r="AW206">
            <v>0</v>
          </cell>
          <cell r="AX206">
            <v>0</v>
          </cell>
          <cell r="AY206">
            <v>0</v>
          </cell>
          <cell r="AZ206">
            <v>0</v>
          </cell>
          <cell r="BA206">
            <v>0</v>
          </cell>
          <cell r="BB206">
            <v>0</v>
          </cell>
          <cell r="BC206">
            <v>0</v>
          </cell>
          <cell r="BD206">
            <v>0</v>
          </cell>
          <cell r="BE206">
            <v>0</v>
          </cell>
          <cell r="BF206">
            <v>0</v>
          </cell>
          <cell r="BG206">
            <v>0</v>
          </cell>
          <cell r="BH206">
            <v>0</v>
          </cell>
          <cell r="BI206">
            <v>0</v>
          </cell>
          <cell r="BJ206">
            <v>0</v>
          </cell>
          <cell r="BK206">
            <v>0</v>
          </cell>
          <cell r="BL206">
            <v>0</v>
          </cell>
          <cell r="BM206">
            <v>0</v>
          </cell>
          <cell r="BN206">
            <v>0</v>
          </cell>
          <cell r="BO206">
            <v>0</v>
          </cell>
          <cell r="BP206">
            <v>0</v>
          </cell>
          <cell r="BQ206">
            <v>0</v>
          </cell>
          <cell r="BR206">
            <v>0</v>
          </cell>
          <cell r="BS206">
            <v>0</v>
          </cell>
          <cell r="BT206">
            <v>0</v>
          </cell>
          <cell r="BU206">
            <v>0</v>
          </cell>
          <cell r="BV206">
            <v>0</v>
          </cell>
          <cell r="BW206">
            <v>0</v>
          </cell>
          <cell r="BX206">
            <v>0</v>
          </cell>
          <cell r="BY206">
            <v>0</v>
          </cell>
          <cell r="BZ206">
            <v>0</v>
          </cell>
          <cell r="CA206">
            <v>0</v>
          </cell>
          <cell r="CB206">
            <v>0</v>
          </cell>
          <cell r="CC206">
            <v>0</v>
          </cell>
          <cell r="CD206">
            <v>0</v>
          </cell>
          <cell r="CE206">
            <v>0</v>
          </cell>
          <cell r="CF206">
            <v>0</v>
          </cell>
          <cell r="CG206">
            <v>0</v>
          </cell>
          <cell r="CH206">
            <v>0</v>
          </cell>
          <cell r="CI206">
            <v>0</v>
          </cell>
          <cell r="CJ206">
            <v>0</v>
          </cell>
          <cell r="CK206">
            <v>0</v>
          </cell>
          <cell r="CL206">
            <v>0</v>
          </cell>
          <cell r="CM206">
            <v>0</v>
          </cell>
          <cell r="CN206">
            <v>0</v>
          </cell>
          <cell r="CO206">
            <v>0</v>
          </cell>
          <cell r="CP206">
            <v>0</v>
          </cell>
          <cell r="CQ206">
            <v>0</v>
          </cell>
          <cell r="CR206">
            <v>0</v>
          </cell>
          <cell r="CS206">
            <v>0</v>
          </cell>
          <cell r="CT206">
            <v>0</v>
          </cell>
          <cell r="CU206">
            <v>0</v>
          </cell>
          <cell r="CV206">
            <v>0</v>
          </cell>
          <cell r="CW206">
            <v>0</v>
          </cell>
          <cell r="CX206">
            <v>0</v>
          </cell>
          <cell r="CY206">
            <v>0</v>
          </cell>
          <cell r="CZ206">
            <v>0</v>
          </cell>
          <cell r="DA206">
            <v>0</v>
          </cell>
          <cell r="DB206">
            <v>0</v>
          </cell>
          <cell r="DC206">
            <v>0</v>
          </cell>
          <cell r="DD206">
            <v>0</v>
          </cell>
          <cell r="DE206">
            <v>0</v>
          </cell>
          <cell r="DF206">
            <v>0</v>
          </cell>
          <cell r="DG206">
            <v>0</v>
          </cell>
          <cell r="DH206">
            <v>4500</v>
          </cell>
          <cell r="DI206">
            <v>4500</v>
          </cell>
          <cell r="DJ206">
            <v>4500</v>
          </cell>
          <cell r="DK206">
            <v>4500</v>
          </cell>
          <cell r="DL206">
            <v>4500</v>
          </cell>
          <cell r="DM206">
            <v>5000</v>
          </cell>
          <cell r="DN206">
            <v>5000</v>
          </cell>
          <cell r="DO206">
            <v>5125</v>
          </cell>
          <cell r="DP206">
            <v>5000</v>
          </cell>
          <cell r="DQ206">
            <v>6400</v>
          </cell>
          <cell r="DR206">
            <v>6400</v>
          </cell>
          <cell r="DS206">
            <v>6400</v>
          </cell>
          <cell r="DT206">
            <v>6400</v>
          </cell>
          <cell r="DU206">
            <v>6400</v>
          </cell>
          <cell r="DV206">
            <v>5000</v>
          </cell>
          <cell r="DW206">
            <v>5000</v>
          </cell>
          <cell r="DX206">
            <v>6400</v>
          </cell>
          <cell r="DY206">
            <v>6400</v>
          </cell>
          <cell r="DZ206">
            <v>6400</v>
          </cell>
          <cell r="EA206">
            <v>6400</v>
          </cell>
          <cell r="EB206">
            <v>5774</v>
          </cell>
          <cell r="EC206">
            <v>6400</v>
          </cell>
          <cell r="ED206">
            <v>6400</v>
          </cell>
          <cell r="EE206">
            <v>6400</v>
          </cell>
          <cell r="EF206">
            <v>6400</v>
          </cell>
          <cell r="EG206">
            <v>6400</v>
          </cell>
          <cell r="EH206">
            <v>6400</v>
          </cell>
          <cell r="EI206">
            <v>6400</v>
          </cell>
          <cell r="EJ206">
            <v>6000</v>
          </cell>
          <cell r="EK206">
            <v>4000</v>
          </cell>
          <cell r="EL206">
            <v>4000</v>
          </cell>
          <cell r="EM206">
            <v>4000</v>
          </cell>
          <cell r="EN206">
            <v>4000</v>
          </cell>
          <cell r="EO206">
            <v>4000</v>
          </cell>
          <cell r="EP206">
            <v>4000</v>
          </cell>
          <cell r="EQ206">
            <v>0</v>
          </cell>
          <cell r="ER206">
            <v>0</v>
          </cell>
          <cell r="ES206">
            <v>0</v>
          </cell>
          <cell r="ET206">
            <v>0</v>
          </cell>
          <cell r="EU206">
            <v>0</v>
          </cell>
          <cell r="EV206">
            <v>0</v>
          </cell>
          <cell r="EW206">
            <v>0</v>
          </cell>
          <cell r="EX206">
            <v>0</v>
          </cell>
          <cell r="EY206">
            <v>0</v>
          </cell>
          <cell r="EZ206">
            <v>0</v>
          </cell>
          <cell r="FA206">
            <v>0</v>
          </cell>
          <cell r="FB206">
            <v>0</v>
          </cell>
          <cell r="FC206">
            <v>0</v>
          </cell>
          <cell r="FD206">
            <v>0</v>
          </cell>
          <cell r="FE206">
            <v>0</v>
          </cell>
          <cell r="FF206">
            <v>0</v>
          </cell>
          <cell r="FG206">
            <v>0</v>
          </cell>
          <cell r="FH206">
            <v>0</v>
          </cell>
          <cell r="FI206">
            <v>0</v>
          </cell>
          <cell r="FJ206">
            <v>0</v>
          </cell>
          <cell r="FK206">
            <v>0</v>
          </cell>
          <cell r="FL206">
            <v>0</v>
          </cell>
          <cell r="FM206">
            <v>0</v>
          </cell>
          <cell r="FN206">
            <v>0</v>
          </cell>
          <cell r="FO206">
            <v>0</v>
          </cell>
          <cell r="FP206">
            <v>0</v>
          </cell>
          <cell r="FQ206">
            <v>0</v>
          </cell>
          <cell r="FR206">
            <v>0</v>
          </cell>
          <cell r="FS206">
            <v>0</v>
          </cell>
          <cell r="FT206">
            <v>0</v>
          </cell>
          <cell r="FU206">
            <v>0</v>
          </cell>
          <cell r="FV206">
            <v>0</v>
          </cell>
          <cell r="FW206">
            <v>0</v>
          </cell>
          <cell r="FX206">
            <v>0</v>
          </cell>
          <cell r="FY206">
            <v>0</v>
          </cell>
          <cell r="FZ206">
            <v>0</v>
          </cell>
          <cell r="GA206">
            <v>0</v>
          </cell>
          <cell r="GB206">
            <v>0</v>
          </cell>
          <cell r="GC206">
            <v>0</v>
          </cell>
          <cell r="GD206">
            <v>0</v>
          </cell>
          <cell r="GE206">
            <v>0</v>
          </cell>
          <cell r="GF206">
            <v>0</v>
          </cell>
          <cell r="GG206">
            <v>0</v>
          </cell>
          <cell r="GH206">
            <v>0</v>
          </cell>
          <cell r="GI206">
            <v>0</v>
          </cell>
          <cell r="GJ206">
            <v>0</v>
          </cell>
          <cell r="GK206">
            <v>0</v>
          </cell>
          <cell r="GL206">
            <v>0</v>
          </cell>
          <cell r="GM206">
            <v>0</v>
          </cell>
          <cell r="GN206">
            <v>0</v>
          </cell>
          <cell r="GO206">
            <v>0</v>
          </cell>
          <cell r="GP206">
            <v>0</v>
          </cell>
          <cell r="GQ206">
            <v>0</v>
          </cell>
          <cell r="GR206">
            <v>0</v>
          </cell>
          <cell r="GS206">
            <v>0</v>
          </cell>
          <cell r="GW206">
            <v>11343</v>
          </cell>
          <cell r="GX206" t="e">
            <v>#DIV/0!</v>
          </cell>
          <cell r="GY206" t="e">
            <v>#DIV/0!</v>
          </cell>
          <cell r="GZ206" t="e">
            <v>#DIV/0!</v>
          </cell>
        </row>
        <row r="207">
          <cell r="A207">
            <v>11361</v>
          </cell>
          <cell r="B207">
            <v>26</v>
          </cell>
          <cell r="C207" t="str">
            <v>TORCH @ HARRISON</v>
          </cell>
          <cell r="D207">
            <v>35314</v>
          </cell>
          <cell r="E207" t="str">
            <v>R</v>
          </cell>
          <cell r="F207">
            <v>700</v>
          </cell>
          <cell r="G207">
            <v>700</v>
          </cell>
          <cell r="H207">
            <v>700</v>
          </cell>
          <cell r="I207">
            <v>700</v>
          </cell>
          <cell r="J207">
            <v>700</v>
          </cell>
          <cell r="K207">
            <v>700</v>
          </cell>
          <cell r="L207">
            <v>700</v>
          </cell>
          <cell r="M207">
            <v>700</v>
          </cell>
          <cell r="N207">
            <v>700</v>
          </cell>
          <cell r="O207">
            <v>700</v>
          </cell>
          <cell r="P207">
            <v>700</v>
          </cell>
          <cell r="Q207">
            <v>700</v>
          </cell>
          <cell r="R207">
            <v>700</v>
          </cell>
          <cell r="S207">
            <v>700</v>
          </cell>
          <cell r="T207">
            <v>800</v>
          </cell>
          <cell r="U207">
            <v>800</v>
          </cell>
          <cell r="V207">
            <v>800</v>
          </cell>
          <cell r="W207">
            <v>800</v>
          </cell>
          <cell r="X207">
            <v>800</v>
          </cell>
          <cell r="Y207">
            <v>800</v>
          </cell>
          <cell r="Z207">
            <v>800</v>
          </cell>
          <cell r="AA207">
            <v>800</v>
          </cell>
          <cell r="AB207">
            <v>800</v>
          </cell>
          <cell r="AC207">
            <v>700</v>
          </cell>
          <cell r="AD207">
            <v>700</v>
          </cell>
          <cell r="AE207">
            <v>700</v>
          </cell>
          <cell r="AF207">
            <v>700</v>
          </cell>
          <cell r="AG207">
            <v>700</v>
          </cell>
          <cell r="AH207">
            <v>700</v>
          </cell>
          <cell r="AI207">
            <v>700</v>
          </cell>
          <cell r="AJ207">
            <v>700</v>
          </cell>
          <cell r="AK207">
            <v>700</v>
          </cell>
          <cell r="AL207">
            <v>700</v>
          </cell>
          <cell r="AM207">
            <v>700</v>
          </cell>
          <cell r="AN207">
            <v>700</v>
          </cell>
          <cell r="AO207">
            <v>700</v>
          </cell>
          <cell r="AP207">
            <v>700</v>
          </cell>
          <cell r="AQ207">
            <v>700</v>
          </cell>
          <cell r="AR207">
            <v>700</v>
          </cell>
          <cell r="AS207">
            <v>700</v>
          </cell>
          <cell r="AT207">
            <v>700</v>
          </cell>
          <cell r="AU207">
            <v>700</v>
          </cell>
          <cell r="AV207">
            <v>700</v>
          </cell>
          <cell r="AW207">
            <v>700</v>
          </cell>
          <cell r="AX207">
            <v>700</v>
          </cell>
          <cell r="AY207">
            <v>750</v>
          </cell>
          <cell r="AZ207">
            <v>750</v>
          </cell>
          <cell r="BA207">
            <v>750</v>
          </cell>
          <cell r="BB207">
            <v>750</v>
          </cell>
          <cell r="BC207">
            <v>750</v>
          </cell>
          <cell r="BD207">
            <v>750</v>
          </cell>
          <cell r="BE207">
            <v>750</v>
          </cell>
          <cell r="BF207">
            <v>750</v>
          </cell>
          <cell r="BG207">
            <v>750</v>
          </cell>
          <cell r="BH207">
            <v>750</v>
          </cell>
          <cell r="BI207">
            <v>750</v>
          </cell>
          <cell r="BJ207">
            <v>750</v>
          </cell>
          <cell r="BK207">
            <v>750</v>
          </cell>
          <cell r="BL207">
            <v>750</v>
          </cell>
          <cell r="BM207">
            <v>750</v>
          </cell>
          <cell r="BN207">
            <v>750</v>
          </cell>
          <cell r="BO207">
            <v>750</v>
          </cell>
          <cell r="BP207">
            <v>750</v>
          </cell>
          <cell r="BQ207">
            <v>750</v>
          </cell>
          <cell r="BR207">
            <v>750</v>
          </cell>
          <cell r="BS207">
            <v>750</v>
          </cell>
          <cell r="BT207">
            <v>750</v>
          </cell>
          <cell r="BU207">
            <v>750</v>
          </cell>
          <cell r="BV207">
            <v>750</v>
          </cell>
          <cell r="BW207">
            <v>750</v>
          </cell>
          <cell r="BX207">
            <v>750</v>
          </cell>
          <cell r="BY207">
            <v>750</v>
          </cell>
          <cell r="BZ207">
            <v>750</v>
          </cell>
          <cell r="CA207">
            <v>750</v>
          </cell>
          <cell r="CB207">
            <v>750</v>
          </cell>
          <cell r="CC207">
            <v>750</v>
          </cell>
          <cell r="CD207">
            <v>750</v>
          </cell>
          <cell r="CE207">
            <v>750</v>
          </cell>
          <cell r="CF207">
            <v>750</v>
          </cell>
          <cell r="CG207">
            <v>750</v>
          </cell>
          <cell r="CH207">
            <v>750</v>
          </cell>
          <cell r="CI207">
            <v>750</v>
          </cell>
          <cell r="CJ207">
            <v>750</v>
          </cell>
          <cell r="CK207">
            <v>750</v>
          </cell>
          <cell r="CL207">
            <v>750</v>
          </cell>
          <cell r="CM207">
            <v>750</v>
          </cell>
          <cell r="CN207">
            <v>700</v>
          </cell>
          <cell r="CO207">
            <v>700</v>
          </cell>
          <cell r="CP207">
            <v>700</v>
          </cell>
          <cell r="CQ207">
            <v>700</v>
          </cell>
          <cell r="CR207">
            <v>700</v>
          </cell>
          <cell r="CS207">
            <v>700</v>
          </cell>
          <cell r="CT207">
            <v>700</v>
          </cell>
          <cell r="CU207">
            <v>700</v>
          </cell>
          <cell r="CV207">
            <v>700</v>
          </cell>
          <cell r="CW207">
            <v>700</v>
          </cell>
          <cell r="CX207">
            <v>700</v>
          </cell>
          <cell r="CY207">
            <v>700</v>
          </cell>
          <cell r="CZ207">
            <v>700</v>
          </cell>
          <cell r="DA207">
            <v>700</v>
          </cell>
          <cell r="DB207">
            <v>700</v>
          </cell>
          <cell r="DC207">
            <v>700</v>
          </cell>
          <cell r="DD207">
            <v>700</v>
          </cell>
          <cell r="DE207">
            <v>700</v>
          </cell>
          <cell r="DF207">
            <v>700</v>
          </cell>
          <cell r="DG207">
            <v>700</v>
          </cell>
          <cell r="DH207">
            <v>750</v>
          </cell>
          <cell r="DI207">
            <v>750</v>
          </cell>
          <cell r="DJ207">
            <v>750</v>
          </cell>
          <cell r="DK207">
            <v>750</v>
          </cell>
          <cell r="DL207">
            <v>750</v>
          </cell>
          <cell r="DM207">
            <v>750</v>
          </cell>
          <cell r="DN207">
            <v>750</v>
          </cell>
          <cell r="DO207">
            <v>750</v>
          </cell>
          <cell r="DP207">
            <v>750</v>
          </cell>
          <cell r="DQ207">
            <v>750</v>
          </cell>
          <cell r="DR207">
            <v>750</v>
          </cell>
          <cell r="DS207">
            <v>750</v>
          </cell>
          <cell r="DT207">
            <v>750</v>
          </cell>
          <cell r="DU207">
            <v>750</v>
          </cell>
          <cell r="DV207">
            <v>750</v>
          </cell>
          <cell r="DW207">
            <v>750</v>
          </cell>
          <cell r="DX207">
            <v>750</v>
          </cell>
          <cell r="DY207">
            <v>750</v>
          </cell>
          <cell r="DZ207">
            <v>750</v>
          </cell>
          <cell r="EA207">
            <v>750</v>
          </cell>
          <cell r="EB207">
            <v>750</v>
          </cell>
          <cell r="EC207">
            <v>750</v>
          </cell>
          <cell r="ED207">
            <v>750</v>
          </cell>
          <cell r="EE207">
            <v>750</v>
          </cell>
          <cell r="EF207">
            <v>750</v>
          </cell>
          <cell r="EG207">
            <v>750</v>
          </cell>
          <cell r="EH207">
            <v>750</v>
          </cell>
          <cell r="EI207">
            <v>750</v>
          </cell>
          <cell r="EJ207">
            <v>700</v>
          </cell>
          <cell r="EK207">
            <v>700</v>
          </cell>
          <cell r="EL207">
            <v>700</v>
          </cell>
          <cell r="EM207">
            <v>700</v>
          </cell>
          <cell r="EN207">
            <v>700</v>
          </cell>
          <cell r="EO207">
            <v>700</v>
          </cell>
          <cell r="EP207">
            <v>700</v>
          </cell>
          <cell r="EQ207">
            <v>700</v>
          </cell>
          <cell r="ER207">
            <v>700</v>
          </cell>
          <cell r="ES207">
            <v>700</v>
          </cell>
          <cell r="ET207">
            <v>700</v>
          </cell>
          <cell r="EU207">
            <v>700</v>
          </cell>
          <cell r="EV207">
            <v>700</v>
          </cell>
          <cell r="EW207">
            <v>700</v>
          </cell>
          <cell r="EX207">
            <v>700</v>
          </cell>
          <cell r="EY207">
            <v>700</v>
          </cell>
          <cell r="EZ207">
            <v>700</v>
          </cell>
          <cell r="FA207">
            <v>700</v>
          </cell>
          <cell r="FB207">
            <v>700</v>
          </cell>
          <cell r="FC207">
            <v>700</v>
          </cell>
          <cell r="FD207">
            <v>700</v>
          </cell>
          <cell r="FE207">
            <v>700</v>
          </cell>
          <cell r="FF207">
            <v>700</v>
          </cell>
          <cell r="FG207">
            <v>700</v>
          </cell>
          <cell r="FH207">
            <v>700</v>
          </cell>
          <cell r="FI207">
            <v>700</v>
          </cell>
          <cell r="FJ207">
            <v>700</v>
          </cell>
          <cell r="FK207">
            <v>700</v>
          </cell>
          <cell r="FL207">
            <v>700</v>
          </cell>
          <cell r="FM207">
            <v>700</v>
          </cell>
          <cell r="FN207">
            <v>0</v>
          </cell>
          <cell r="FO207">
            <v>750</v>
          </cell>
          <cell r="FP207">
            <v>750</v>
          </cell>
          <cell r="FQ207">
            <v>750</v>
          </cell>
          <cell r="FR207">
            <v>750</v>
          </cell>
          <cell r="FS207">
            <v>750</v>
          </cell>
          <cell r="FT207">
            <v>750</v>
          </cell>
          <cell r="FU207">
            <v>750</v>
          </cell>
          <cell r="FV207">
            <v>750</v>
          </cell>
          <cell r="FW207">
            <v>750</v>
          </cell>
          <cell r="FX207">
            <v>750</v>
          </cell>
          <cell r="FY207">
            <v>750</v>
          </cell>
          <cell r="FZ207">
            <v>750</v>
          </cell>
          <cell r="GA207">
            <v>750</v>
          </cell>
          <cell r="GB207">
            <v>750</v>
          </cell>
          <cell r="GC207">
            <v>750</v>
          </cell>
          <cell r="GD207">
            <v>750</v>
          </cell>
          <cell r="GE207">
            <v>750</v>
          </cell>
          <cell r="GF207">
            <v>750</v>
          </cell>
          <cell r="GG207">
            <v>750</v>
          </cell>
          <cell r="GH207">
            <v>750</v>
          </cell>
          <cell r="GI207">
            <v>750</v>
          </cell>
          <cell r="GJ207">
            <v>750</v>
          </cell>
          <cell r="GK207">
            <v>750</v>
          </cell>
          <cell r="GL207">
            <v>750</v>
          </cell>
          <cell r="GM207">
            <v>750</v>
          </cell>
          <cell r="GN207">
            <v>750</v>
          </cell>
          <cell r="GO207">
            <v>750</v>
          </cell>
          <cell r="GP207">
            <v>750</v>
          </cell>
          <cell r="GQ207">
            <v>750</v>
          </cell>
          <cell r="GR207">
            <v>750</v>
          </cell>
          <cell r="GS207">
            <v>750</v>
          </cell>
          <cell r="GW207">
            <v>11361</v>
          </cell>
          <cell r="GX207" t="e">
            <v>#DIV/0!</v>
          </cell>
          <cell r="GY207" t="e">
            <v>#DIV/0!</v>
          </cell>
          <cell r="GZ207" t="e">
            <v>#DIV/0!</v>
          </cell>
        </row>
        <row r="208">
          <cell r="A208">
            <v>11366</v>
          </cell>
          <cell r="B208">
            <v>9</v>
          </cell>
          <cell r="C208" t="str">
            <v>KAISER @ LEA</v>
          </cell>
          <cell r="D208">
            <v>17108</v>
          </cell>
          <cell r="E208" t="str">
            <v>R</v>
          </cell>
          <cell r="F208">
            <v>1300</v>
          </cell>
          <cell r="G208">
            <v>1300</v>
          </cell>
          <cell r="H208">
            <v>1300</v>
          </cell>
          <cell r="I208">
            <v>1300</v>
          </cell>
          <cell r="J208">
            <v>1300</v>
          </cell>
          <cell r="K208">
            <v>1300</v>
          </cell>
          <cell r="L208">
            <v>1300</v>
          </cell>
          <cell r="M208">
            <v>1300</v>
          </cell>
          <cell r="N208">
            <v>1300</v>
          </cell>
          <cell r="O208">
            <v>1300</v>
          </cell>
          <cell r="P208">
            <v>1300</v>
          </cell>
          <cell r="Q208">
            <v>1300</v>
          </cell>
          <cell r="R208">
            <v>1300</v>
          </cell>
          <cell r="S208">
            <v>1300</v>
          </cell>
          <cell r="T208">
            <v>1350</v>
          </cell>
          <cell r="U208">
            <v>1350</v>
          </cell>
          <cell r="V208">
            <v>1350</v>
          </cell>
          <cell r="W208">
            <v>1350</v>
          </cell>
          <cell r="X208">
            <v>1350</v>
          </cell>
          <cell r="Y208">
            <v>1350</v>
          </cell>
          <cell r="Z208">
            <v>1350</v>
          </cell>
          <cell r="AA208">
            <v>1350</v>
          </cell>
          <cell r="AB208">
            <v>1350</v>
          </cell>
          <cell r="AC208">
            <v>1350</v>
          </cell>
          <cell r="AD208">
            <v>1350</v>
          </cell>
          <cell r="AE208">
            <v>1350</v>
          </cell>
          <cell r="AF208">
            <v>1350</v>
          </cell>
          <cell r="AG208">
            <v>1350</v>
          </cell>
          <cell r="AH208">
            <v>1350</v>
          </cell>
          <cell r="AI208">
            <v>1350</v>
          </cell>
          <cell r="AJ208">
            <v>1350</v>
          </cell>
          <cell r="AK208">
            <v>1350</v>
          </cell>
          <cell r="AL208">
            <v>1350</v>
          </cell>
          <cell r="AM208">
            <v>1350</v>
          </cell>
          <cell r="AN208">
            <v>1350</v>
          </cell>
          <cell r="AO208">
            <v>1350</v>
          </cell>
          <cell r="AP208">
            <v>1350</v>
          </cell>
          <cell r="AQ208">
            <v>1350</v>
          </cell>
          <cell r="AR208">
            <v>1350</v>
          </cell>
          <cell r="AS208">
            <v>1350</v>
          </cell>
          <cell r="AT208">
            <v>1350</v>
          </cell>
          <cell r="AU208">
            <v>1350</v>
          </cell>
          <cell r="AV208">
            <v>1350</v>
          </cell>
          <cell r="AW208">
            <v>1350</v>
          </cell>
          <cell r="AX208">
            <v>1350</v>
          </cell>
          <cell r="AY208">
            <v>1275</v>
          </cell>
          <cell r="AZ208">
            <v>1275</v>
          </cell>
          <cell r="BA208">
            <v>1275</v>
          </cell>
          <cell r="BB208">
            <v>1275</v>
          </cell>
          <cell r="BC208">
            <v>1275</v>
          </cell>
          <cell r="BD208">
            <v>1275</v>
          </cell>
          <cell r="BE208">
            <v>1275</v>
          </cell>
          <cell r="BF208">
            <v>1275</v>
          </cell>
          <cell r="BG208">
            <v>1275</v>
          </cell>
          <cell r="BH208">
            <v>1275</v>
          </cell>
          <cell r="BI208">
            <v>1275</v>
          </cell>
          <cell r="BJ208">
            <v>1275</v>
          </cell>
          <cell r="BK208">
            <v>1275</v>
          </cell>
          <cell r="BL208">
            <v>1275</v>
          </cell>
          <cell r="BM208">
            <v>1275</v>
          </cell>
          <cell r="BN208">
            <v>1275</v>
          </cell>
          <cell r="BO208">
            <v>1275</v>
          </cell>
          <cell r="BP208">
            <v>1275</v>
          </cell>
          <cell r="BQ208">
            <v>1275</v>
          </cell>
          <cell r="BR208">
            <v>1275</v>
          </cell>
          <cell r="BS208">
            <v>1275</v>
          </cell>
          <cell r="BT208">
            <v>1275</v>
          </cell>
          <cell r="BU208">
            <v>1275</v>
          </cell>
          <cell r="BV208">
            <v>1275</v>
          </cell>
          <cell r="BW208">
            <v>1275</v>
          </cell>
          <cell r="BX208">
            <v>1275</v>
          </cell>
          <cell r="BY208">
            <v>1275</v>
          </cell>
          <cell r="BZ208">
            <v>1275</v>
          </cell>
          <cell r="CA208">
            <v>1275</v>
          </cell>
          <cell r="CB208">
            <v>1275</v>
          </cell>
          <cell r="CC208">
            <v>1200</v>
          </cell>
          <cell r="CD208">
            <v>1200</v>
          </cell>
          <cell r="CE208">
            <v>1200</v>
          </cell>
          <cell r="CF208">
            <v>1200</v>
          </cell>
          <cell r="CG208">
            <v>1200</v>
          </cell>
          <cell r="CH208">
            <v>1200</v>
          </cell>
          <cell r="CI208">
            <v>1200</v>
          </cell>
          <cell r="CJ208">
            <v>1200</v>
          </cell>
          <cell r="CK208">
            <v>1200</v>
          </cell>
          <cell r="CL208">
            <v>1200</v>
          </cell>
          <cell r="CM208">
            <v>1200</v>
          </cell>
          <cell r="CN208">
            <v>1200</v>
          </cell>
          <cell r="CO208">
            <v>1200</v>
          </cell>
          <cell r="CP208">
            <v>1200</v>
          </cell>
          <cell r="CQ208">
            <v>1200</v>
          </cell>
          <cell r="CR208">
            <v>1200</v>
          </cell>
          <cell r="CS208">
            <v>1200</v>
          </cell>
          <cell r="CT208">
            <v>1200</v>
          </cell>
          <cell r="CU208">
            <v>1200</v>
          </cell>
          <cell r="CV208">
            <v>1200</v>
          </cell>
          <cell r="CW208">
            <v>1200</v>
          </cell>
          <cell r="CX208">
            <v>1200</v>
          </cell>
          <cell r="CY208">
            <v>1200</v>
          </cell>
          <cell r="CZ208">
            <v>1200</v>
          </cell>
          <cell r="DA208">
            <v>1200</v>
          </cell>
          <cell r="DB208">
            <v>1200</v>
          </cell>
          <cell r="DC208">
            <v>1200</v>
          </cell>
          <cell r="DD208">
            <v>1200</v>
          </cell>
          <cell r="DE208">
            <v>1200</v>
          </cell>
          <cell r="DF208">
            <v>1200</v>
          </cell>
          <cell r="DG208">
            <v>1200</v>
          </cell>
          <cell r="DH208">
            <v>1475</v>
          </cell>
          <cell r="DI208">
            <v>1475</v>
          </cell>
          <cell r="DJ208">
            <v>1475</v>
          </cell>
          <cell r="DK208">
            <v>1475</v>
          </cell>
          <cell r="DL208">
            <v>1475</v>
          </cell>
          <cell r="DM208">
            <v>1475</v>
          </cell>
          <cell r="DN208">
            <v>1475</v>
          </cell>
          <cell r="DO208">
            <v>1475</v>
          </cell>
          <cell r="DP208">
            <v>1475</v>
          </cell>
          <cell r="DQ208">
            <v>1475</v>
          </cell>
          <cell r="DR208">
            <v>1475</v>
          </cell>
          <cell r="DS208">
            <v>1475</v>
          </cell>
          <cell r="DT208">
            <v>1475</v>
          </cell>
          <cell r="DU208">
            <v>1475</v>
          </cell>
          <cell r="DV208">
            <v>1475</v>
          </cell>
          <cell r="DW208">
            <v>1475</v>
          </cell>
          <cell r="DX208">
            <v>1475</v>
          </cell>
          <cell r="DY208">
            <v>1475</v>
          </cell>
          <cell r="DZ208">
            <v>1475</v>
          </cell>
          <cell r="EA208">
            <v>1475</v>
          </cell>
          <cell r="EB208">
            <v>1475</v>
          </cell>
          <cell r="EC208">
            <v>1475</v>
          </cell>
          <cell r="ED208">
            <v>1475</v>
          </cell>
          <cell r="EE208">
            <v>1475</v>
          </cell>
          <cell r="EF208">
            <v>1475</v>
          </cell>
          <cell r="EG208">
            <v>1475</v>
          </cell>
          <cell r="EH208">
            <v>1475</v>
          </cell>
          <cell r="EI208">
            <v>1475</v>
          </cell>
          <cell r="EJ208">
            <v>1400</v>
          </cell>
          <cell r="EK208">
            <v>1400</v>
          </cell>
          <cell r="EL208">
            <v>1400</v>
          </cell>
          <cell r="EM208">
            <v>1400</v>
          </cell>
          <cell r="EN208">
            <v>1400</v>
          </cell>
          <cell r="EO208">
            <v>1400</v>
          </cell>
          <cell r="EP208">
            <v>1400</v>
          </cell>
          <cell r="EQ208">
            <v>1400</v>
          </cell>
          <cell r="ER208">
            <v>1400</v>
          </cell>
          <cell r="ES208">
            <v>1400</v>
          </cell>
          <cell r="ET208">
            <v>1400</v>
          </cell>
          <cell r="EU208">
            <v>1400</v>
          </cell>
          <cell r="EV208">
            <v>1400</v>
          </cell>
          <cell r="EW208">
            <v>1400</v>
          </cell>
          <cell r="EX208">
            <v>1400</v>
          </cell>
          <cell r="EY208">
            <v>1400</v>
          </cell>
          <cell r="EZ208">
            <v>1400</v>
          </cell>
          <cell r="FA208">
            <v>1400</v>
          </cell>
          <cell r="FB208">
            <v>1400</v>
          </cell>
          <cell r="FC208">
            <v>1400</v>
          </cell>
          <cell r="FD208">
            <v>1400</v>
          </cell>
          <cell r="FE208">
            <v>1400</v>
          </cell>
          <cell r="FF208">
            <v>1400</v>
          </cell>
          <cell r="FG208">
            <v>1400</v>
          </cell>
          <cell r="FH208">
            <v>1400</v>
          </cell>
          <cell r="FI208">
            <v>1400</v>
          </cell>
          <cell r="FJ208">
            <v>1400</v>
          </cell>
          <cell r="FK208">
            <v>1400</v>
          </cell>
          <cell r="FL208">
            <v>1400</v>
          </cell>
          <cell r="FM208">
            <v>1400</v>
          </cell>
          <cell r="FN208">
            <v>1400</v>
          </cell>
          <cell r="FO208">
            <v>1625</v>
          </cell>
          <cell r="FP208">
            <v>1625</v>
          </cell>
          <cell r="FQ208">
            <v>1625</v>
          </cell>
          <cell r="FR208">
            <v>1625</v>
          </cell>
          <cell r="FS208">
            <v>1625</v>
          </cell>
          <cell r="FT208">
            <v>1625</v>
          </cell>
          <cell r="FU208">
            <v>1625</v>
          </cell>
          <cell r="FV208">
            <v>1625</v>
          </cell>
          <cell r="FW208">
            <v>1625</v>
          </cell>
          <cell r="FX208">
            <v>1625</v>
          </cell>
          <cell r="FY208">
            <v>1625</v>
          </cell>
          <cell r="FZ208">
            <v>1625</v>
          </cell>
          <cell r="GA208">
            <v>1625</v>
          </cell>
          <cell r="GB208">
            <v>1625</v>
          </cell>
          <cell r="GC208">
            <v>1625</v>
          </cell>
          <cell r="GD208">
            <v>1625</v>
          </cell>
          <cell r="GE208">
            <v>1625</v>
          </cell>
          <cell r="GF208">
            <v>1625</v>
          </cell>
          <cell r="GG208">
            <v>1625</v>
          </cell>
          <cell r="GH208">
            <v>1625</v>
          </cell>
          <cell r="GI208">
            <v>1625</v>
          </cell>
          <cell r="GJ208">
            <v>1625</v>
          </cell>
          <cell r="GK208">
            <v>1625</v>
          </cell>
          <cell r="GL208">
            <v>1625</v>
          </cell>
          <cell r="GM208">
            <v>1625</v>
          </cell>
          <cell r="GN208">
            <v>1625</v>
          </cell>
          <cell r="GO208">
            <v>1625</v>
          </cell>
          <cell r="GP208">
            <v>1625</v>
          </cell>
          <cell r="GQ208">
            <v>1625</v>
          </cell>
          <cell r="GR208">
            <v>1625</v>
          </cell>
          <cell r="GS208">
            <v>1625</v>
          </cell>
          <cell r="GW208">
            <v>11366</v>
          </cell>
          <cell r="GX208" t="e">
            <v>#DIV/0!</v>
          </cell>
          <cell r="GY208" t="e">
            <v>#DIV/0!</v>
          </cell>
          <cell r="GZ208" t="e">
            <v>#DIV/0!</v>
          </cell>
        </row>
        <row r="209">
          <cell r="A209">
            <v>11372</v>
          </cell>
          <cell r="B209">
            <v>6</v>
          </cell>
          <cell r="C209" t="str">
            <v>WESTAR @ GRAY</v>
          </cell>
          <cell r="D209">
            <v>13221</v>
          </cell>
          <cell r="E209" t="str">
            <v>B</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0</v>
          </cell>
          <cell r="AL209">
            <v>0</v>
          </cell>
          <cell r="AM209">
            <v>0</v>
          </cell>
          <cell r="AN209">
            <v>0</v>
          </cell>
          <cell r="AO209">
            <v>0</v>
          </cell>
          <cell r="AP209">
            <v>0</v>
          </cell>
          <cell r="AQ209">
            <v>0</v>
          </cell>
          <cell r="AR209">
            <v>0</v>
          </cell>
          <cell r="AS209">
            <v>0</v>
          </cell>
          <cell r="AT209">
            <v>0</v>
          </cell>
          <cell r="AU209">
            <v>0</v>
          </cell>
          <cell r="AV209">
            <v>0</v>
          </cell>
          <cell r="AW209">
            <v>0</v>
          </cell>
          <cell r="AX209">
            <v>0</v>
          </cell>
          <cell r="AY209">
            <v>0</v>
          </cell>
          <cell r="AZ209">
            <v>0</v>
          </cell>
          <cell r="BA209">
            <v>0</v>
          </cell>
          <cell r="BB209">
            <v>0</v>
          </cell>
          <cell r="BC209">
            <v>0</v>
          </cell>
          <cell r="BD209">
            <v>0</v>
          </cell>
          <cell r="BE209">
            <v>0</v>
          </cell>
          <cell r="BF209">
            <v>0</v>
          </cell>
          <cell r="BG209">
            <v>0</v>
          </cell>
          <cell r="BH209">
            <v>0</v>
          </cell>
          <cell r="BI209">
            <v>0</v>
          </cell>
          <cell r="BJ209">
            <v>0</v>
          </cell>
          <cell r="BK209">
            <v>0</v>
          </cell>
          <cell r="BL209">
            <v>0</v>
          </cell>
          <cell r="BM209">
            <v>0</v>
          </cell>
          <cell r="BN209">
            <v>0</v>
          </cell>
          <cell r="BO209">
            <v>0</v>
          </cell>
          <cell r="BP209">
            <v>0</v>
          </cell>
          <cell r="BQ209">
            <v>0</v>
          </cell>
          <cell r="BR209">
            <v>0</v>
          </cell>
          <cell r="BS209">
            <v>0</v>
          </cell>
          <cell r="BT209">
            <v>0</v>
          </cell>
          <cell r="BU209">
            <v>0</v>
          </cell>
          <cell r="BV209">
            <v>0</v>
          </cell>
          <cell r="BW209">
            <v>0</v>
          </cell>
          <cell r="BX209">
            <v>0</v>
          </cell>
          <cell r="BY209">
            <v>0</v>
          </cell>
          <cell r="BZ209">
            <v>0</v>
          </cell>
          <cell r="CA209">
            <v>0</v>
          </cell>
          <cell r="CB209">
            <v>0</v>
          </cell>
          <cell r="CC209">
            <v>0</v>
          </cell>
          <cell r="CD209">
            <v>0</v>
          </cell>
          <cell r="CE209">
            <v>0</v>
          </cell>
          <cell r="CF209">
            <v>0</v>
          </cell>
          <cell r="CG209">
            <v>0</v>
          </cell>
          <cell r="CH209">
            <v>0</v>
          </cell>
          <cell r="CI209">
            <v>0</v>
          </cell>
          <cell r="CJ209">
            <v>0</v>
          </cell>
          <cell r="CK209">
            <v>0</v>
          </cell>
          <cell r="CL209">
            <v>0</v>
          </cell>
          <cell r="CM209">
            <v>0</v>
          </cell>
          <cell r="CN209">
            <v>0</v>
          </cell>
          <cell r="CO209">
            <v>0</v>
          </cell>
          <cell r="CP209">
            <v>0</v>
          </cell>
          <cell r="CQ209">
            <v>0</v>
          </cell>
          <cell r="CR209">
            <v>0</v>
          </cell>
          <cell r="CS209">
            <v>0</v>
          </cell>
          <cell r="CT209">
            <v>0</v>
          </cell>
          <cell r="CU209">
            <v>0</v>
          </cell>
          <cell r="CV209">
            <v>0</v>
          </cell>
          <cell r="CW209">
            <v>0</v>
          </cell>
          <cell r="CX209">
            <v>0</v>
          </cell>
          <cell r="CY209">
            <v>0</v>
          </cell>
          <cell r="CZ209">
            <v>0</v>
          </cell>
          <cell r="DA209">
            <v>0</v>
          </cell>
          <cell r="DB209">
            <v>0</v>
          </cell>
          <cell r="DC209">
            <v>0</v>
          </cell>
          <cell r="DD209">
            <v>0</v>
          </cell>
          <cell r="DE209">
            <v>0</v>
          </cell>
          <cell r="DF209">
            <v>0</v>
          </cell>
          <cell r="DG209">
            <v>0</v>
          </cell>
          <cell r="DH209">
            <v>0</v>
          </cell>
          <cell r="DI209">
            <v>0</v>
          </cell>
          <cell r="DJ209">
            <v>0</v>
          </cell>
          <cell r="DK209">
            <v>0</v>
          </cell>
          <cell r="DL209">
            <v>0</v>
          </cell>
          <cell r="DM209">
            <v>0</v>
          </cell>
          <cell r="DN209">
            <v>0</v>
          </cell>
          <cell r="DO209">
            <v>0</v>
          </cell>
          <cell r="DP209">
            <v>0</v>
          </cell>
          <cell r="DQ209">
            <v>0</v>
          </cell>
          <cell r="DR209">
            <v>0</v>
          </cell>
          <cell r="DS209">
            <v>0</v>
          </cell>
          <cell r="DT209">
            <v>0</v>
          </cell>
          <cell r="DU209">
            <v>0</v>
          </cell>
          <cell r="DV209">
            <v>0</v>
          </cell>
          <cell r="DW209">
            <v>0</v>
          </cell>
          <cell r="DX209">
            <v>0</v>
          </cell>
          <cell r="DY209">
            <v>0</v>
          </cell>
          <cell r="DZ209">
            <v>0</v>
          </cell>
          <cell r="EA209">
            <v>0</v>
          </cell>
          <cell r="EB209">
            <v>0</v>
          </cell>
          <cell r="EC209">
            <v>0</v>
          </cell>
          <cell r="ED209">
            <v>0</v>
          </cell>
          <cell r="EE209">
            <v>0</v>
          </cell>
          <cell r="EF209">
            <v>0</v>
          </cell>
          <cell r="EG209">
            <v>0</v>
          </cell>
          <cell r="EH209">
            <v>0</v>
          </cell>
          <cell r="EI209">
            <v>0</v>
          </cell>
          <cell r="EJ209">
            <v>0</v>
          </cell>
          <cell r="EK209">
            <v>0</v>
          </cell>
          <cell r="EL209">
            <v>0</v>
          </cell>
          <cell r="EM209">
            <v>0</v>
          </cell>
          <cell r="EN209">
            <v>0</v>
          </cell>
          <cell r="EO209">
            <v>0</v>
          </cell>
          <cell r="EP209">
            <v>0</v>
          </cell>
          <cell r="EQ209">
            <v>0</v>
          </cell>
          <cell r="ER209">
            <v>0</v>
          </cell>
          <cell r="ES209">
            <v>0</v>
          </cell>
          <cell r="ET209">
            <v>0</v>
          </cell>
          <cell r="EU209">
            <v>0</v>
          </cell>
          <cell r="EV209">
            <v>0</v>
          </cell>
          <cell r="EW209">
            <v>0</v>
          </cell>
          <cell r="EX209">
            <v>0</v>
          </cell>
          <cell r="EY209">
            <v>0</v>
          </cell>
          <cell r="EZ209">
            <v>0</v>
          </cell>
          <cell r="FA209">
            <v>0</v>
          </cell>
          <cell r="FB209">
            <v>0</v>
          </cell>
          <cell r="FC209">
            <v>0</v>
          </cell>
          <cell r="FD209">
            <v>0</v>
          </cell>
          <cell r="FE209">
            <v>0</v>
          </cell>
          <cell r="FF209">
            <v>0</v>
          </cell>
          <cell r="FG209">
            <v>0</v>
          </cell>
          <cell r="FH209">
            <v>0</v>
          </cell>
          <cell r="FI209">
            <v>0</v>
          </cell>
          <cell r="FJ209">
            <v>0</v>
          </cell>
          <cell r="FK209">
            <v>0</v>
          </cell>
          <cell r="FL209">
            <v>0</v>
          </cell>
          <cell r="FM209">
            <v>0</v>
          </cell>
          <cell r="FN209">
            <v>0</v>
          </cell>
          <cell r="FO209">
            <v>0</v>
          </cell>
          <cell r="FP209">
            <v>0</v>
          </cell>
          <cell r="FQ209">
            <v>0</v>
          </cell>
          <cell r="FR209">
            <v>0</v>
          </cell>
          <cell r="FS209">
            <v>0</v>
          </cell>
          <cell r="FT209">
            <v>0</v>
          </cell>
          <cell r="FU209">
            <v>0</v>
          </cell>
          <cell r="FV209">
            <v>0</v>
          </cell>
          <cell r="FW209">
            <v>0</v>
          </cell>
          <cell r="FX209">
            <v>0</v>
          </cell>
          <cell r="FY209">
            <v>0</v>
          </cell>
          <cell r="FZ209">
            <v>0</v>
          </cell>
          <cell r="GA209">
            <v>0</v>
          </cell>
          <cell r="GB209">
            <v>0</v>
          </cell>
          <cell r="GC209">
            <v>0</v>
          </cell>
          <cell r="GD209">
            <v>0</v>
          </cell>
          <cell r="GE209">
            <v>0</v>
          </cell>
          <cell r="GF209">
            <v>0</v>
          </cell>
          <cell r="GG209">
            <v>0</v>
          </cell>
          <cell r="GH209">
            <v>0</v>
          </cell>
          <cell r="GI209">
            <v>0</v>
          </cell>
          <cell r="GJ209">
            <v>0</v>
          </cell>
          <cell r="GK209">
            <v>0</v>
          </cell>
          <cell r="GL209">
            <v>0</v>
          </cell>
          <cell r="GM209">
            <v>0</v>
          </cell>
          <cell r="GN209">
            <v>0</v>
          </cell>
          <cell r="GO209">
            <v>0</v>
          </cell>
          <cell r="GP209">
            <v>0</v>
          </cell>
          <cell r="GQ209">
            <v>0</v>
          </cell>
          <cell r="GR209">
            <v>0</v>
          </cell>
          <cell r="GS209">
            <v>0</v>
          </cell>
          <cell r="GW209">
            <v>11372</v>
          </cell>
          <cell r="GX209" t="e">
            <v>#DIV/0!</v>
          </cell>
          <cell r="GY209" t="e">
            <v>#DIV/0!</v>
          </cell>
          <cell r="GZ209" t="e">
            <v>#DIV/0!</v>
          </cell>
        </row>
        <row r="210">
          <cell r="A210">
            <v>11382</v>
          </cell>
          <cell r="B210">
            <v>5</v>
          </cell>
          <cell r="C210" t="str">
            <v>H&amp;PES @ KIOWA</v>
          </cell>
          <cell r="D210">
            <v>35000</v>
          </cell>
          <cell r="E210" t="str">
            <v>R</v>
          </cell>
          <cell r="F210">
            <v>354</v>
          </cell>
          <cell r="G210">
            <v>354</v>
          </cell>
          <cell r="H210">
            <v>354</v>
          </cell>
          <cell r="I210">
            <v>340</v>
          </cell>
          <cell r="J210">
            <v>340</v>
          </cell>
          <cell r="K210">
            <v>340</v>
          </cell>
          <cell r="L210">
            <v>340</v>
          </cell>
          <cell r="M210">
            <v>340</v>
          </cell>
          <cell r="N210">
            <v>340</v>
          </cell>
          <cell r="O210">
            <v>340</v>
          </cell>
          <cell r="P210">
            <v>340</v>
          </cell>
          <cell r="Q210">
            <v>340</v>
          </cell>
          <cell r="R210">
            <v>340</v>
          </cell>
          <cell r="S210">
            <v>340</v>
          </cell>
          <cell r="T210">
            <v>315</v>
          </cell>
          <cell r="U210">
            <v>315</v>
          </cell>
          <cell r="V210">
            <v>315</v>
          </cell>
          <cell r="W210">
            <v>315</v>
          </cell>
          <cell r="X210">
            <v>315</v>
          </cell>
          <cell r="Y210">
            <v>315</v>
          </cell>
          <cell r="Z210">
            <v>315</v>
          </cell>
          <cell r="AA210">
            <v>315</v>
          </cell>
          <cell r="AB210">
            <v>315</v>
          </cell>
          <cell r="AC210">
            <v>315</v>
          </cell>
          <cell r="AD210">
            <v>315</v>
          </cell>
          <cell r="AE210">
            <v>315</v>
          </cell>
          <cell r="AF210">
            <v>315</v>
          </cell>
          <cell r="AG210">
            <v>315</v>
          </cell>
          <cell r="AH210">
            <v>315</v>
          </cell>
          <cell r="AI210">
            <v>315</v>
          </cell>
          <cell r="AJ210">
            <v>315</v>
          </cell>
          <cell r="AK210">
            <v>315</v>
          </cell>
          <cell r="AL210">
            <v>315</v>
          </cell>
          <cell r="AM210">
            <v>315</v>
          </cell>
          <cell r="AN210">
            <v>315</v>
          </cell>
          <cell r="AO210">
            <v>325</v>
          </cell>
          <cell r="AP210">
            <v>325</v>
          </cell>
          <cell r="AQ210">
            <v>375</v>
          </cell>
          <cell r="AR210">
            <v>375</v>
          </cell>
          <cell r="AS210">
            <v>375</v>
          </cell>
          <cell r="AT210">
            <v>375</v>
          </cell>
          <cell r="AU210">
            <v>375</v>
          </cell>
          <cell r="AV210">
            <v>375</v>
          </cell>
          <cell r="AW210">
            <v>375</v>
          </cell>
          <cell r="AX210">
            <v>375</v>
          </cell>
          <cell r="AY210">
            <v>280</v>
          </cell>
          <cell r="AZ210">
            <v>280</v>
          </cell>
          <cell r="BA210">
            <v>280</v>
          </cell>
          <cell r="BB210">
            <v>280</v>
          </cell>
          <cell r="BC210">
            <v>280</v>
          </cell>
          <cell r="BD210">
            <v>280</v>
          </cell>
          <cell r="BE210">
            <v>280</v>
          </cell>
          <cell r="BF210">
            <v>280</v>
          </cell>
          <cell r="BG210">
            <v>280</v>
          </cell>
          <cell r="BH210">
            <v>280</v>
          </cell>
          <cell r="BI210">
            <v>280</v>
          </cell>
          <cell r="BJ210">
            <v>280</v>
          </cell>
          <cell r="BK210">
            <v>280</v>
          </cell>
          <cell r="BL210">
            <v>380</v>
          </cell>
          <cell r="BM210">
            <v>380</v>
          </cell>
          <cell r="BN210">
            <v>380</v>
          </cell>
          <cell r="BO210">
            <v>380</v>
          </cell>
          <cell r="BP210">
            <v>380</v>
          </cell>
          <cell r="BQ210">
            <v>480</v>
          </cell>
          <cell r="BR210">
            <v>480</v>
          </cell>
          <cell r="BS210">
            <v>480</v>
          </cell>
          <cell r="BT210">
            <v>480</v>
          </cell>
          <cell r="BU210">
            <v>480</v>
          </cell>
          <cell r="BV210">
            <v>480</v>
          </cell>
          <cell r="BW210">
            <v>480</v>
          </cell>
          <cell r="BX210">
            <v>480</v>
          </cell>
          <cell r="BY210">
            <v>480</v>
          </cell>
          <cell r="BZ210">
            <v>480</v>
          </cell>
          <cell r="CA210">
            <v>499</v>
          </cell>
          <cell r="CB210">
            <v>499</v>
          </cell>
          <cell r="CC210">
            <v>636</v>
          </cell>
          <cell r="CD210">
            <v>636</v>
          </cell>
          <cell r="CE210">
            <v>636</v>
          </cell>
          <cell r="CF210">
            <v>636</v>
          </cell>
          <cell r="CG210">
            <v>636</v>
          </cell>
          <cell r="CH210">
            <v>636</v>
          </cell>
          <cell r="CI210">
            <v>636</v>
          </cell>
          <cell r="CJ210">
            <v>636</v>
          </cell>
          <cell r="CK210">
            <v>451</v>
          </cell>
          <cell r="CL210">
            <v>451</v>
          </cell>
          <cell r="CM210">
            <v>451</v>
          </cell>
          <cell r="CN210">
            <v>451</v>
          </cell>
          <cell r="CO210">
            <v>451</v>
          </cell>
          <cell r="CP210">
            <v>451</v>
          </cell>
          <cell r="CQ210">
            <v>451</v>
          </cell>
          <cell r="CR210">
            <v>451</v>
          </cell>
          <cell r="CS210">
            <v>451</v>
          </cell>
          <cell r="CT210">
            <v>451</v>
          </cell>
          <cell r="CU210">
            <v>451</v>
          </cell>
          <cell r="CV210">
            <v>481</v>
          </cell>
          <cell r="CW210">
            <v>481</v>
          </cell>
          <cell r="CX210">
            <v>481</v>
          </cell>
          <cell r="CY210">
            <v>450</v>
          </cell>
          <cell r="CZ210">
            <v>450</v>
          </cell>
          <cell r="DA210">
            <v>450</v>
          </cell>
          <cell r="DB210">
            <v>450</v>
          </cell>
          <cell r="DC210">
            <v>450</v>
          </cell>
          <cell r="DD210">
            <v>450</v>
          </cell>
          <cell r="DE210">
            <v>450</v>
          </cell>
          <cell r="DF210">
            <v>450</v>
          </cell>
          <cell r="DG210">
            <v>450</v>
          </cell>
          <cell r="DH210">
            <v>400</v>
          </cell>
          <cell r="DI210">
            <v>400</v>
          </cell>
          <cell r="DJ210">
            <v>400</v>
          </cell>
          <cell r="DK210">
            <v>400</v>
          </cell>
          <cell r="DL210">
            <v>400</v>
          </cell>
          <cell r="DM210">
            <v>400</v>
          </cell>
          <cell r="DN210">
            <v>350</v>
          </cell>
          <cell r="DO210">
            <v>350</v>
          </cell>
          <cell r="DP210">
            <v>350</v>
          </cell>
          <cell r="DQ210">
            <v>350</v>
          </cell>
          <cell r="DR210">
            <v>350</v>
          </cell>
          <cell r="DS210">
            <v>350</v>
          </cell>
          <cell r="DT210">
            <v>350</v>
          </cell>
          <cell r="DU210">
            <v>350</v>
          </cell>
          <cell r="DV210">
            <v>350</v>
          </cell>
          <cell r="DW210">
            <v>350</v>
          </cell>
          <cell r="DX210">
            <v>450</v>
          </cell>
          <cell r="DY210">
            <v>450</v>
          </cell>
          <cell r="DZ210">
            <v>450</v>
          </cell>
          <cell r="EA210">
            <v>500</v>
          </cell>
          <cell r="EB210">
            <v>500</v>
          </cell>
          <cell r="EC210">
            <v>500</v>
          </cell>
          <cell r="ED210">
            <v>625</v>
          </cell>
          <cell r="EE210">
            <v>625</v>
          </cell>
          <cell r="EF210">
            <v>625</v>
          </cell>
          <cell r="EG210">
            <v>625</v>
          </cell>
          <cell r="EH210">
            <v>625</v>
          </cell>
          <cell r="EI210">
            <v>625</v>
          </cell>
          <cell r="EJ210">
            <v>600</v>
          </cell>
          <cell r="EK210">
            <v>600</v>
          </cell>
          <cell r="EL210">
            <v>600</v>
          </cell>
          <cell r="EM210">
            <v>600</v>
          </cell>
          <cell r="EN210">
            <v>600</v>
          </cell>
          <cell r="EO210">
            <v>600</v>
          </cell>
          <cell r="EP210">
            <v>600</v>
          </cell>
          <cell r="EQ210">
            <v>600</v>
          </cell>
          <cell r="ER210">
            <v>600</v>
          </cell>
          <cell r="ES210">
            <v>600</v>
          </cell>
          <cell r="ET210">
            <v>600</v>
          </cell>
          <cell r="EU210">
            <v>600</v>
          </cell>
          <cell r="EV210">
            <v>600</v>
          </cell>
          <cell r="EW210">
            <v>600</v>
          </cell>
          <cell r="EX210">
            <v>600</v>
          </cell>
          <cell r="EY210">
            <v>400</v>
          </cell>
          <cell r="EZ210">
            <v>400</v>
          </cell>
          <cell r="FA210">
            <v>400</v>
          </cell>
          <cell r="FB210">
            <v>400</v>
          </cell>
          <cell r="FC210">
            <v>700</v>
          </cell>
          <cell r="FD210">
            <v>600</v>
          </cell>
          <cell r="FE210">
            <v>600</v>
          </cell>
          <cell r="FF210">
            <v>600</v>
          </cell>
          <cell r="FG210">
            <v>700</v>
          </cell>
          <cell r="FH210">
            <v>700</v>
          </cell>
          <cell r="FI210">
            <v>700</v>
          </cell>
          <cell r="FJ210">
            <v>700</v>
          </cell>
          <cell r="FK210">
            <v>700</v>
          </cell>
          <cell r="FL210">
            <v>700</v>
          </cell>
          <cell r="FM210">
            <v>700</v>
          </cell>
          <cell r="FN210">
            <v>700</v>
          </cell>
          <cell r="FO210">
            <v>418</v>
          </cell>
          <cell r="FP210">
            <v>418</v>
          </cell>
          <cell r="FQ210">
            <v>418</v>
          </cell>
          <cell r="FR210">
            <v>418</v>
          </cell>
          <cell r="FS210">
            <v>618</v>
          </cell>
          <cell r="FT210">
            <v>618</v>
          </cell>
          <cell r="FU210">
            <v>618</v>
          </cell>
          <cell r="FV210">
            <v>618</v>
          </cell>
          <cell r="FW210">
            <v>618</v>
          </cell>
          <cell r="FX210">
            <v>618</v>
          </cell>
          <cell r="FY210">
            <v>668</v>
          </cell>
          <cell r="FZ210">
            <v>718</v>
          </cell>
          <cell r="GA210">
            <v>718</v>
          </cell>
          <cell r="GB210">
            <v>718</v>
          </cell>
          <cell r="GC210">
            <v>718</v>
          </cell>
          <cell r="GD210">
            <v>718</v>
          </cell>
          <cell r="GE210">
            <v>518</v>
          </cell>
          <cell r="GF210">
            <v>518</v>
          </cell>
          <cell r="GG210">
            <v>718</v>
          </cell>
          <cell r="GH210">
            <v>663</v>
          </cell>
          <cell r="GI210">
            <v>668</v>
          </cell>
          <cell r="GJ210">
            <v>668</v>
          </cell>
          <cell r="GK210">
            <v>668</v>
          </cell>
          <cell r="GL210">
            <v>668</v>
          </cell>
          <cell r="GM210">
            <v>668</v>
          </cell>
          <cell r="GN210">
            <v>668</v>
          </cell>
          <cell r="GO210">
            <v>768</v>
          </cell>
          <cell r="GP210">
            <v>768</v>
          </cell>
          <cell r="GQ210">
            <v>768</v>
          </cell>
          <cell r="GR210">
            <v>768</v>
          </cell>
          <cell r="GS210">
            <v>768</v>
          </cell>
          <cell r="GW210">
            <v>11382</v>
          </cell>
          <cell r="GX210" t="e">
            <v>#DIV/0!</v>
          </cell>
          <cell r="GY210" t="e">
            <v>#DIV/0!</v>
          </cell>
          <cell r="GZ210" t="e">
            <v>#DIV/0!</v>
          </cell>
        </row>
        <row r="211">
          <cell r="A211">
            <v>11402</v>
          </cell>
          <cell r="B211">
            <v>18</v>
          </cell>
          <cell r="C211" t="str">
            <v>CPANOFLD @ JIM HOGG</v>
          </cell>
          <cell r="D211">
            <v>3478</v>
          </cell>
          <cell r="E211" t="str">
            <v>D</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0</v>
          </cell>
          <cell r="AL211">
            <v>0</v>
          </cell>
          <cell r="AM211">
            <v>0</v>
          </cell>
          <cell r="AN211">
            <v>0</v>
          </cell>
          <cell r="AO211">
            <v>0</v>
          </cell>
          <cell r="AP211">
            <v>0</v>
          </cell>
          <cell r="AQ211">
            <v>0</v>
          </cell>
          <cell r="AR211">
            <v>0</v>
          </cell>
          <cell r="AS211">
            <v>0</v>
          </cell>
          <cell r="AT211">
            <v>0</v>
          </cell>
          <cell r="AU211">
            <v>0</v>
          </cell>
          <cell r="AV211">
            <v>0</v>
          </cell>
          <cell r="AW211">
            <v>0</v>
          </cell>
          <cell r="AX211">
            <v>0</v>
          </cell>
          <cell r="AY211">
            <v>0</v>
          </cell>
          <cell r="AZ211">
            <v>0</v>
          </cell>
          <cell r="BA211">
            <v>0</v>
          </cell>
          <cell r="BB211">
            <v>0</v>
          </cell>
          <cell r="BC211">
            <v>0</v>
          </cell>
          <cell r="BD211">
            <v>0</v>
          </cell>
          <cell r="BE211">
            <v>0</v>
          </cell>
          <cell r="BF211">
            <v>0</v>
          </cell>
          <cell r="BG211">
            <v>0</v>
          </cell>
          <cell r="BH211">
            <v>0</v>
          </cell>
          <cell r="BI211">
            <v>0</v>
          </cell>
          <cell r="BJ211">
            <v>0</v>
          </cell>
          <cell r="BK211">
            <v>0</v>
          </cell>
          <cell r="BL211">
            <v>0</v>
          </cell>
          <cell r="BM211">
            <v>0</v>
          </cell>
          <cell r="BN211">
            <v>0</v>
          </cell>
          <cell r="BO211">
            <v>0</v>
          </cell>
          <cell r="BP211">
            <v>0</v>
          </cell>
          <cell r="BQ211">
            <v>0</v>
          </cell>
          <cell r="BR211">
            <v>0</v>
          </cell>
          <cell r="BS211">
            <v>0</v>
          </cell>
          <cell r="BT211">
            <v>0</v>
          </cell>
          <cell r="BU211">
            <v>0</v>
          </cell>
          <cell r="BV211">
            <v>0</v>
          </cell>
          <cell r="BW211">
            <v>0</v>
          </cell>
          <cell r="BX211">
            <v>0</v>
          </cell>
          <cell r="BY211">
            <v>0</v>
          </cell>
          <cell r="BZ211">
            <v>0</v>
          </cell>
          <cell r="CA211">
            <v>0</v>
          </cell>
          <cell r="CB211">
            <v>0</v>
          </cell>
          <cell r="CC211">
            <v>0</v>
          </cell>
          <cell r="CD211">
            <v>0</v>
          </cell>
          <cell r="CE211">
            <v>0</v>
          </cell>
          <cell r="CF211">
            <v>0</v>
          </cell>
          <cell r="CG211">
            <v>0</v>
          </cell>
          <cell r="CH211">
            <v>0</v>
          </cell>
          <cell r="CI211">
            <v>0</v>
          </cell>
          <cell r="CJ211">
            <v>0</v>
          </cell>
          <cell r="CK211">
            <v>0</v>
          </cell>
          <cell r="CL211">
            <v>0</v>
          </cell>
          <cell r="CM211">
            <v>0</v>
          </cell>
          <cell r="CN211">
            <v>0</v>
          </cell>
          <cell r="CO211">
            <v>0</v>
          </cell>
          <cell r="CP211">
            <v>0</v>
          </cell>
          <cell r="CQ211">
            <v>0</v>
          </cell>
          <cell r="CR211">
            <v>0</v>
          </cell>
          <cell r="CS211">
            <v>0</v>
          </cell>
          <cell r="CT211">
            <v>0</v>
          </cell>
          <cell r="CU211">
            <v>0</v>
          </cell>
          <cell r="CV211">
            <v>0</v>
          </cell>
          <cell r="CW211">
            <v>0</v>
          </cell>
          <cell r="CX211">
            <v>0</v>
          </cell>
          <cell r="CY211">
            <v>0</v>
          </cell>
          <cell r="CZ211">
            <v>0</v>
          </cell>
          <cell r="DA211">
            <v>0</v>
          </cell>
          <cell r="DB211">
            <v>0</v>
          </cell>
          <cell r="DC211">
            <v>0</v>
          </cell>
          <cell r="DD211">
            <v>0</v>
          </cell>
          <cell r="DE211">
            <v>0</v>
          </cell>
          <cell r="DF211">
            <v>0</v>
          </cell>
          <cell r="DG211">
            <v>0</v>
          </cell>
          <cell r="DH211">
            <v>0</v>
          </cell>
          <cell r="DI211">
            <v>0</v>
          </cell>
          <cell r="DJ211">
            <v>0</v>
          </cell>
          <cell r="DK211">
            <v>0</v>
          </cell>
          <cell r="DL211">
            <v>0</v>
          </cell>
          <cell r="DM211">
            <v>0</v>
          </cell>
          <cell r="DN211">
            <v>0</v>
          </cell>
          <cell r="DO211">
            <v>0</v>
          </cell>
          <cell r="DP211">
            <v>0</v>
          </cell>
          <cell r="DQ211">
            <v>0</v>
          </cell>
          <cell r="DR211">
            <v>0</v>
          </cell>
          <cell r="DS211">
            <v>0</v>
          </cell>
          <cell r="DT211">
            <v>0</v>
          </cell>
          <cell r="DU211">
            <v>0</v>
          </cell>
          <cell r="DV211">
            <v>0</v>
          </cell>
          <cell r="DW211">
            <v>0</v>
          </cell>
          <cell r="DX211">
            <v>0</v>
          </cell>
          <cell r="DY211">
            <v>0</v>
          </cell>
          <cell r="DZ211">
            <v>0</v>
          </cell>
          <cell r="EA211">
            <v>0</v>
          </cell>
          <cell r="EB211">
            <v>0</v>
          </cell>
          <cell r="EC211">
            <v>0</v>
          </cell>
          <cell r="ED211">
            <v>0</v>
          </cell>
          <cell r="EE211">
            <v>0</v>
          </cell>
          <cell r="EF211">
            <v>0</v>
          </cell>
          <cell r="EG211">
            <v>0</v>
          </cell>
          <cell r="EH211">
            <v>0</v>
          </cell>
          <cell r="EI211">
            <v>0</v>
          </cell>
          <cell r="EJ211">
            <v>0</v>
          </cell>
          <cell r="EK211">
            <v>0</v>
          </cell>
          <cell r="EL211">
            <v>0</v>
          </cell>
          <cell r="EM211">
            <v>0</v>
          </cell>
          <cell r="EN211">
            <v>0</v>
          </cell>
          <cell r="EO211">
            <v>0</v>
          </cell>
          <cell r="EP211">
            <v>0</v>
          </cell>
          <cell r="EQ211">
            <v>0</v>
          </cell>
          <cell r="ER211">
            <v>0</v>
          </cell>
          <cell r="ES211">
            <v>0</v>
          </cell>
          <cell r="ET211">
            <v>0</v>
          </cell>
          <cell r="EU211">
            <v>0</v>
          </cell>
          <cell r="EV211">
            <v>0</v>
          </cell>
          <cell r="EW211">
            <v>0</v>
          </cell>
          <cell r="EX211">
            <v>0</v>
          </cell>
          <cell r="EY211">
            <v>0</v>
          </cell>
          <cell r="EZ211">
            <v>0</v>
          </cell>
          <cell r="FA211">
            <v>0</v>
          </cell>
          <cell r="FB211">
            <v>0</v>
          </cell>
          <cell r="FC211">
            <v>0</v>
          </cell>
          <cell r="FD211">
            <v>0</v>
          </cell>
          <cell r="FE211">
            <v>0</v>
          </cell>
          <cell r="FF211">
            <v>0</v>
          </cell>
          <cell r="FG211">
            <v>0</v>
          </cell>
          <cell r="FH211">
            <v>0</v>
          </cell>
          <cell r="FI211">
            <v>0</v>
          </cell>
          <cell r="FJ211">
            <v>0</v>
          </cell>
          <cell r="FK211">
            <v>0</v>
          </cell>
          <cell r="FL211">
            <v>0</v>
          </cell>
          <cell r="FM211">
            <v>0</v>
          </cell>
          <cell r="FN211">
            <v>0</v>
          </cell>
          <cell r="FO211">
            <v>0</v>
          </cell>
          <cell r="FP211">
            <v>0</v>
          </cell>
          <cell r="FQ211">
            <v>0</v>
          </cell>
          <cell r="FR211">
            <v>0</v>
          </cell>
          <cell r="FS211">
            <v>0</v>
          </cell>
          <cell r="FT211">
            <v>0</v>
          </cell>
          <cell r="FU211">
            <v>0</v>
          </cell>
          <cell r="FV211">
            <v>0</v>
          </cell>
          <cell r="FW211">
            <v>0</v>
          </cell>
          <cell r="FX211">
            <v>0</v>
          </cell>
          <cell r="FY211">
            <v>0</v>
          </cell>
          <cell r="FZ211">
            <v>0</v>
          </cell>
          <cell r="GA211">
            <v>0</v>
          </cell>
          <cell r="GB211">
            <v>0</v>
          </cell>
          <cell r="GC211">
            <v>0</v>
          </cell>
          <cell r="GD211">
            <v>0</v>
          </cell>
          <cell r="GE211">
            <v>0</v>
          </cell>
          <cell r="GF211">
            <v>0</v>
          </cell>
          <cell r="GG211">
            <v>0</v>
          </cell>
          <cell r="GH211">
            <v>0</v>
          </cell>
          <cell r="GI211">
            <v>0</v>
          </cell>
          <cell r="GJ211">
            <v>0</v>
          </cell>
          <cell r="GK211">
            <v>0</v>
          </cell>
          <cell r="GL211">
            <v>0</v>
          </cell>
          <cell r="GM211">
            <v>0</v>
          </cell>
          <cell r="GN211">
            <v>0</v>
          </cell>
          <cell r="GO211">
            <v>0</v>
          </cell>
          <cell r="GP211">
            <v>0</v>
          </cell>
          <cell r="GQ211">
            <v>0</v>
          </cell>
          <cell r="GR211">
            <v>0</v>
          </cell>
          <cell r="GS211">
            <v>0</v>
          </cell>
          <cell r="GW211">
            <v>11402</v>
          </cell>
          <cell r="GX211" t="e">
            <v>#DIV/0!</v>
          </cell>
          <cell r="GY211" t="e">
            <v>#DIV/0!</v>
          </cell>
          <cell r="GZ211" t="e">
            <v>#DIV/0!</v>
          </cell>
        </row>
        <row r="212">
          <cell r="A212">
            <v>11428</v>
          </cell>
          <cell r="B212">
            <v>26</v>
          </cell>
          <cell r="C212" t="str">
            <v>STRAND ENERGY @ PANOLA</v>
          </cell>
          <cell r="D212">
            <v>7800</v>
          </cell>
          <cell r="E212" t="str">
            <v>R</v>
          </cell>
          <cell r="F212">
            <v>660</v>
          </cell>
          <cell r="G212">
            <v>660</v>
          </cell>
          <cell r="H212">
            <v>660</v>
          </cell>
          <cell r="I212">
            <v>660</v>
          </cell>
          <cell r="J212">
            <v>660</v>
          </cell>
          <cell r="K212">
            <v>660</v>
          </cell>
          <cell r="L212">
            <v>660</v>
          </cell>
          <cell r="M212">
            <v>660</v>
          </cell>
          <cell r="N212">
            <v>660</v>
          </cell>
          <cell r="O212">
            <v>660</v>
          </cell>
          <cell r="P212">
            <v>660</v>
          </cell>
          <cell r="Q212">
            <v>660</v>
          </cell>
          <cell r="R212">
            <v>660</v>
          </cell>
          <cell r="S212">
            <v>660</v>
          </cell>
          <cell r="T212">
            <v>520</v>
          </cell>
          <cell r="U212">
            <v>520</v>
          </cell>
          <cell r="V212">
            <v>520</v>
          </cell>
          <cell r="W212">
            <v>520</v>
          </cell>
          <cell r="X212">
            <v>520</v>
          </cell>
          <cell r="Y212">
            <v>520</v>
          </cell>
          <cell r="Z212">
            <v>520</v>
          </cell>
          <cell r="AA212">
            <v>520</v>
          </cell>
          <cell r="AB212">
            <v>520</v>
          </cell>
          <cell r="AC212">
            <v>520</v>
          </cell>
          <cell r="AD212">
            <v>520</v>
          </cell>
          <cell r="AE212">
            <v>520</v>
          </cell>
          <cell r="AF212">
            <v>520</v>
          </cell>
          <cell r="AG212">
            <v>520</v>
          </cell>
          <cell r="AH212">
            <v>520</v>
          </cell>
          <cell r="AI212">
            <v>520</v>
          </cell>
          <cell r="AJ212">
            <v>520</v>
          </cell>
          <cell r="AK212">
            <v>520</v>
          </cell>
          <cell r="AL212">
            <v>520</v>
          </cell>
          <cell r="AM212">
            <v>520</v>
          </cell>
          <cell r="AN212">
            <v>520</v>
          </cell>
          <cell r="AO212">
            <v>520</v>
          </cell>
          <cell r="AP212">
            <v>520</v>
          </cell>
          <cell r="AQ212">
            <v>520</v>
          </cell>
          <cell r="AR212">
            <v>520</v>
          </cell>
          <cell r="AS212">
            <v>520</v>
          </cell>
          <cell r="AT212">
            <v>520</v>
          </cell>
          <cell r="AU212">
            <v>520</v>
          </cell>
          <cell r="AV212">
            <v>520</v>
          </cell>
          <cell r="AW212">
            <v>520</v>
          </cell>
          <cell r="AX212">
            <v>520</v>
          </cell>
          <cell r="AY212">
            <v>560</v>
          </cell>
          <cell r="AZ212">
            <v>560</v>
          </cell>
          <cell r="BA212">
            <v>560</v>
          </cell>
          <cell r="BB212">
            <v>560</v>
          </cell>
          <cell r="BC212">
            <v>560</v>
          </cell>
          <cell r="BD212">
            <v>560</v>
          </cell>
          <cell r="BE212">
            <v>560</v>
          </cell>
          <cell r="BF212">
            <v>560</v>
          </cell>
          <cell r="BG212">
            <v>560</v>
          </cell>
          <cell r="BH212">
            <v>560</v>
          </cell>
          <cell r="BI212">
            <v>560</v>
          </cell>
          <cell r="BJ212">
            <v>560</v>
          </cell>
          <cell r="BK212">
            <v>560</v>
          </cell>
          <cell r="BL212">
            <v>560</v>
          </cell>
          <cell r="BM212">
            <v>560</v>
          </cell>
          <cell r="BN212">
            <v>560</v>
          </cell>
          <cell r="BO212">
            <v>560</v>
          </cell>
          <cell r="BP212">
            <v>560</v>
          </cell>
          <cell r="BQ212">
            <v>560</v>
          </cell>
          <cell r="BR212">
            <v>560</v>
          </cell>
          <cell r="BS212">
            <v>560</v>
          </cell>
          <cell r="BT212">
            <v>560</v>
          </cell>
          <cell r="BU212">
            <v>560</v>
          </cell>
          <cell r="BV212">
            <v>560</v>
          </cell>
          <cell r="BW212">
            <v>560</v>
          </cell>
          <cell r="BX212">
            <v>560</v>
          </cell>
          <cell r="BY212">
            <v>560</v>
          </cell>
          <cell r="BZ212">
            <v>560</v>
          </cell>
          <cell r="CA212">
            <v>560</v>
          </cell>
          <cell r="CB212">
            <v>560</v>
          </cell>
          <cell r="CC212">
            <v>635</v>
          </cell>
          <cell r="CD212">
            <v>635</v>
          </cell>
          <cell r="CE212">
            <v>635</v>
          </cell>
          <cell r="CF212">
            <v>635</v>
          </cell>
          <cell r="CG212">
            <v>635</v>
          </cell>
          <cell r="CH212">
            <v>635</v>
          </cell>
          <cell r="CI212">
            <v>635</v>
          </cell>
          <cell r="CJ212">
            <v>635</v>
          </cell>
          <cell r="CK212">
            <v>635</v>
          </cell>
          <cell r="CL212">
            <v>635</v>
          </cell>
          <cell r="CM212">
            <v>635</v>
          </cell>
          <cell r="CN212">
            <v>635</v>
          </cell>
          <cell r="CO212">
            <v>635</v>
          </cell>
          <cell r="CP212">
            <v>635</v>
          </cell>
          <cell r="CQ212">
            <v>635</v>
          </cell>
          <cell r="CR212">
            <v>635</v>
          </cell>
          <cell r="CS212">
            <v>635</v>
          </cell>
          <cell r="CT212">
            <v>635</v>
          </cell>
          <cell r="CU212">
            <v>635</v>
          </cell>
          <cell r="CV212">
            <v>635</v>
          </cell>
          <cell r="CW212">
            <v>635</v>
          </cell>
          <cell r="CX212">
            <v>635</v>
          </cell>
          <cell r="CY212">
            <v>635</v>
          </cell>
          <cell r="CZ212">
            <v>635</v>
          </cell>
          <cell r="DA212">
            <v>635</v>
          </cell>
          <cell r="DB212">
            <v>635</v>
          </cell>
          <cell r="DC212">
            <v>635</v>
          </cell>
          <cell r="DD212">
            <v>635</v>
          </cell>
          <cell r="DE212">
            <v>635</v>
          </cell>
          <cell r="DF212">
            <v>635</v>
          </cell>
          <cell r="DG212">
            <v>635</v>
          </cell>
          <cell r="DH212">
            <v>580</v>
          </cell>
          <cell r="DI212">
            <v>580</v>
          </cell>
          <cell r="DJ212">
            <v>580</v>
          </cell>
          <cell r="DK212">
            <v>580</v>
          </cell>
          <cell r="DL212">
            <v>580</v>
          </cell>
          <cell r="DM212">
            <v>580</v>
          </cell>
          <cell r="DN212">
            <v>580</v>
          </cell>
          <cell r="DO212">
            <v>580</v>
          </cell>
          <cell r="DP212">
            <v>580</v>
          </cell>
          <cell r="DQ212">
            <v>580</v>
          </cell>
          <cell r="DR212">
            <v>580</v>
          </cell>
          <cell r="DS212">
            <v>580</v>
          </cell>
          <cell r="DT212">
            <v>580</v>
          </cell>
          <cell r="DU212">
            <v>580</v>
          </cell>
          <cell r="DV212">
            <v>580</v>
          </cell>
          <cell r="DW212">
            <v>580</v>
          </cell>
          <cell r="DX212">
            <v>580</v>
          </cell>
          <cell r="DY212">
            <v>580</v>
          </cell>
          <cell r="DZ212">
            <v>580</v>
          </cell>
          <cell r="EA212">
            <v>580</v>
          </cell>
          <cell r="EB212">
            <v>580</v>
          </cell>
          <cell r="EC212">
            <v>580</v>
          </cell>
          <cell r="ED212">
            <v>580</v>
          </cell>
          <cell r="EE212">
            <v>580</v>
          </cell>
          <cell r="EF212">
            <v>580</v>
          </cell>
          <cell r="EG212">
            <v>580</v>
          </cell>
          <cell r="EH212">
            <v>580</v>
          </cell>
          <cell r="EI212">
            <v>580</v>
          </cell>
          <cell r="EJ212">
            <v>495</v>
          </cell>
          <cell r="EK212">
            <v>495</v>
          </cell>
          <cell r="EL212">
            <v>495</v>
          </cell>
          <cell r="EM212">
            <v>495</v>
          </cell>
          <cell r="EN212">
            <v>495</v>
          </cell>
          <cell r="EO212">
            <v>495</v>
          </cell>
          <cell r="EP212">
            <v>495</v>
          </cell>
          <cell r="EQ212">
            <v>495</v>
          </cell>
          <cell r="ER212">
            <v>495</v>
          </cell>
          <cell r="ES212">
            <v>495</v>
          </cell>
          <cell r="ET212">
            <v>495</v>
          </cell>
          <cell r="EU212">
            <v>495</v>
          </cell>
          <cell r="EV212">
            <v>495</v>
          </cell>
          <cell r="EW212">
            <v>495</v>
          </cell>
          <cell r="EX212">
            <v>495</v>
          </cell>
          <cell r="EY212">
            <v>495</v>
          </cell>
          <cell r="EZ212">
            <v>495</v>
          </cell>
          <cell r="FA212">
            <v>495</v>
          </cell>
          <cell r="FB212">
            <v>495</v>
          </cell>
          <cell r="FC212">
            <v>495</v>
          </cell>
          <cell r="FD212">
            <v>495</v>
          </cell>
          <cell r="FE212">
            <v>495</v>
          </cell>
          <cell r="FF212">
            <v>495</v>
          </cell>
          <cell r="FG212">
            <v>495</v>
          </cell>
          <cell r="FH212">
            <v>495</v>
          </cell>
          <cell r="FI212">
            <v>495</v>
          </cell>
          <cell r="FJ212">
            <v>495</v>
          </cell>
          <cell r="FK212">
            <v>495</v>
          </cell>
          <cell r="FL212">
            <v>495</v>
          </cell>
          <cell r="FM212">
            <v>495</v>
          </cell>
          <cell r="FN212">
            <v>495</v>
          </cell>
          <cell r="FO212">
            <v>660</v>
          </cell>
          <cell r="FP212">
            <v>660</v>
          </cell>
          <cell r="FQ212">
            <v>660</v>
          </cell>
          <cell r="FR212">
            <v>660</v>
          </cell>
          <cell r="FS212">
            <v>660</v>
          </cell>
          <cell r="FT212">
            <v>660</v>
          </cell>
          <cell r="FU212">
            <v>660</v>
          </cell>
          <cell r="FV212">
            <v>660</v>
          </cell>
          <cell r="FW212">
            <v>660</v>
          </cell>
          <cell r="FX212">
            <v>660</v>
          </cell>
          <cell r="FY212">
            <v>660</v>
          </cell>
          <cell r="FZ212">
            <v>660</v>
          </cell>
          <cell r="GA212">
            <v>660</v>
          </cell>
          <cell r="GB212">
            <v>660</v>
          </cell>
          <cell r="GC212">
            <v>660</v>
          </cell>
          <cell r="GD212">
            <v>660</v>
          </cell>
          <cell r="GE212">
            <v>660</v>
          </cell>
          <cell r="GF212">
            <v>660</v>
          </cell>
          <cell r="GG212">
            <v>660</v>
          </cell>
          <cell r="GH212">
            <v>660</v>
          </cell>
          <cell r="GI212">
            <v>660</v>
          </cell>
          <cell r="GJ212">
            <v>660</v>
          </cell>
          <cell r="GK212">
            <v>660</v>
          </cell>
          <cell r="GL212">
            <v>660</v>
          </cell>
          <cell r="GM212">
            <v>660</v>
          </cell>
          <cell r="GN212">
            <v>660</v>
          </cell>
          <cell r="GO212">
            <v>660</v>
          </cell>
          <cell r="GP212">
            <v>660</v>
          </cell>
          <cell r="GQ212">
            <v>660</v>
          </cell>
          <cell r="GR212">
            <v>660</v>
          </cell>
          <cell r="GS212">
            <v>660</v>
          </cell>
          <cell r="GW212">
            <v>11428</v>
          </cell>
          <cell r="GX212" t="e">
            <v>#DIV/0!</v>
          </cell>
          <cell r="GY212" t="e">
            <v>#DIV/0!</v>
          </cell>
          <cell r="GZ212" t="e">
            <v>#DIV/0!</v>
          </cell>
        </row>
        <row r="213">
          <cell r="A213">
            <v>11429</v>
          </cell>
          <cell r="B213">
            <v>22</v>
          </cell>
          <cell r="C213" t="str">
            <v>WELDER @ BEE</v>
          </cell>
          <cell r="D213">
            <v>15355</v>
          </cell>
          <cell r="E213" t="str">
            <v>R</v>
          </cell>
          <cell r="F213">
            <v>2145</v>
          </cell>
          <cell r="G213">
            <v>2145</v>
          </cell>
          <cell r="H213">
            <v>2145</v>
          </cell>
          <cell r="I213">
            <v>2145</v>
          </cell>
          <cell r="J213">
            <v>2145</v>
          </cell>
          <cell r="K213">
            <v>2145</v>
          </cell>
          <cell r="L213">
            <v>2145</v>
          </cell>
          <cell r="M213">
            <v>2145</v>
          </cell>
          <cell r="N213">
            <v>2145</v>
          </cell>
          <cell r="O213">
            <v>2145</v>
          </cell>
          <cell r="P213">
            <v>2145</v>
          </cell>
          <cell r="Q213">
            <v>2145</v>
          </cell>
          <cell r="R213">
            <v>2145</v>
          </cell>
          <cell r="S213">
            <v>2145</v>
          </cell>
          <cell r="T213">
            <v>1869</v>
          </cell>
          <cell r="U213">
            <v>1869</v>
          </cell>
          <cell r="V213">
            <v>1869</v>
          </cell>
          <cell r="W213">
            <v>1869</v>
          </cell>
          <cell r="X213">
            <v>1869</v>
          </cell>
          <cell r="Y213">
            <v>1869</v>
          </cell>
          <cell r="Z213">
            <v>1869</v>
          </cell>
          <cell r="AA213">
            <v>1869</v>
          </cell>
          <cell r="AB213">
            <v>1869</v>
          </cell>
          <cell r="AC213">
            <v>1869</v>
          </cell>
          <cell r="AD213">
            <v>2000</v>
          </cell>
          <cell r="AE213">
            <v>2000</v>
          </cell>
          <cell r="AF213">
            <v>2000</v>
          </cell>
          <cell r="AG213">
            <v>2000</v>
          </cell>
          <cell r="AH213">
            <v>2000</v>
          </cell>
          <cell r="AI213">
            <v>2000</v>
          </cell>
          <cell r="AJ213">
            <v>2000</v>
          </cell>
          <cell r="AK213">
            <v>2000</v>
          </cell>
          <cell r="AL213">
            <v>2000</v>
          </cell>
          <cell r="AM213">
            <v>2000</v>
          </cell>
          <cell r="AN213">
            <v>2000</v>
          </cell>
          <cell r="AO213">
            <v>2000</v>
          </cell>
          <cell r="AP213">
            <v>2000</v>
          </cell>
          <cell r="AQ213">
            <v>2000</v>
          </cell>
          <cell r="AR213">
            <v>2000</v>
          </cell>
          <cell r="AS213">
            <v>2000</v>
          </cell>
          <cell r="AT213">
            <v>2000</v>
          </cell>
          <cell r="AU213">
            <v>2000</v>
          </cell>
          <cell r="AV213">
            <v>2000</v>
          </cell>
          <cell r="AW213">
            <v>0</v>
          </cell>
          <cell r="AX213">
            <v>0</v>
          </cell>
          <cell r="AY213">
            <v>2350</v>
          </cell>
          <cell r="AZ213">
            <v>2350</v>
          </cell>
          <cell r="BA213">
            <v>2350</v>
          </cell>
          <cell r="BB213">
            <v>2350</v>
          </cell>
          <cell r="BC213">
            <v>2350</v>
          </cell>
          <cell r="BD213">
            <v>2350</v>
          </cell>
          <cell r="BE213">
            <v>2350</v>
          </cell>
          <cell r="BF213">
            <v>2350</v>
          </cell>
          <cell r="BG213">
            <v>2350</v>
          </cell>
          <cell r="BH213">
            <v>2350</v>
          </cell>
          <cell r="BI213">
            <v>2350</v>
          </cell>
          <cell r="BJ213">
            <v>2350</v>
          </cell>
          <cell r="BK213">
            <v>2350</v>
          </cell>
          <cell r="BL213">
            <v>2350</v>
          </cell>
          <cell r="BM213">
            <v>2200</v>
          </cell>
          <cell r="BN213">
            <v>2200</v>
          </cell>
          <cell r="BO213">
            <v>2200</v>
          </cell>
          <cell r="BP213">
            <v>2200</v>
          </cell>
          <cell r="BQ213">
            <v>2200</v>
          </cell>
          <cell r="BR213">
            <v>2200</v>
          </cell>
          <cell r="BS213">
            <v>2200</v>
          </cell>
          <cell r="BT213">
            <v>2200</v>
          </cell>
          <cell r="BU213">
            <v>2200</v>
          </cell>
          <cell r="BV213">
            <v>2200</v>
          </cell>
          <cell r="BW213">
            <v>2200</v>
          </cell>
          <cell r="BX213">
            <v>2200</v>
          </cell>
          <cell r="BY213">
            <v>2200</v>
          </cell>
          <cell r="BZ213">
            <v>2200</v>
          </cell>
          <cell r="CA213">
            <v>2200</v>
          </cell>
          <cell r="CB213">
            <v>2200</v>
          </cell>
          <cell r="CC213">
            <v>2200</v>
          </cell>
          <cell r="CD213">
            <v>2200</v>
          </cell>
          <cell r="CE213">
            <v>2200</v>
          </cell>
          <cell r="CF213">
            <v>2200</v>
          </cell>
          <cell r="CG213">
            <v>2200</v>
          </cell>
          <cell r="CH213">
            <v>2200</v>
          </cell>
          <cell r="CI213">
            <v>2200</v>
          </cell>
          <cell r="CJ213">
            <v>2200</v>
          </cell>
          <cell r="CK213">
            <v>2200</v>
          </cell>
          <cell r="CL213">
            <v>2200</v>
          </cell>
          <cell r="CM213">
            <v>2200</v>
          </cell>
          <cell r="CN213">
            <v>2300</v>
          </cell>
          <cell r="CO213">
            <v>2300</v>
          </cell>
          <cell r="CP213">
            <v>2300</v>
          </cell>
          <cell r="CQ213">
            <v>2300</v>
          </cell>
          <cell r="CR213">
            <v>2600</v>
          </cell>
          <cell r="CS213">
            <v>2600</v>
          </cell>
          <cell r="CT213">
            <v>2600</v>
          </cell>
          <cell r="CU213">
            <v>2600</v>
          </cell>
          <cell r="CV213">
            <v>2600</v>
          </cell>
          <cell r="CW213">
            <v>2600</v>
          </cell>
          <cell r="CX213">
            <v>2600</v>
          </cell>
          <cell r="CY213">
            <v>2600</v>
          </cell>
          <cell r="CZ213">
            <v>2600</v>
          </cell>
          <cell r="DA213">
            <v>2600</v>
          </cell>
          <cell r="DB213">
            <v>2600</v>
          </cell>
          <cell r="DC213">
            <v>2600</v>
          </cell>
          <cell r="DD213">
            <v>2600</v>
          </cell>
          <cell r="DE213">
            <v>2600</v>
          </cell>
          <cell r="DF213">
            <v>2600</v>
          </cell>
          <cell r="DG213">
            <v>2600</v>
          </cell>
          <cell r="DH213">
            <v>2350</v>
          </cell>
          <cell r="DI213">
            <v>2350</v>
          </cell>
          <cell r="DJ213">
            <v>2350</v>
          </cell>
          <cell r="DK213">
            <v>2350</v>
          </cell>
          <cell r="DL213">
            <v>2350</v>
          </cell>
          <cell r="DM213">
            <v>2350</v>
          </cell>
          <cell r="DN213">
            <v>2350</v>
          </cell>
          <cell r="DO213">
            <v>2350</v>
          </cell>
          <cell r="DP213">
            <v>2350</v>
          </cell>
          <cell r="DQ213">
            <v>2350</v>
          </cell>
          <cell r="DR213">
            <v>2350</v>
          </cell>
          <cell r="DS213">
            <v>2350</v>
          </cell>
          <cell r="DT213">
            <v>2444</v>
          </cell>
          <cell r="DU213">
            <v>2435</v>
          </cell>
          <cell r="DV213">
            <v>2435</v>
          </cell>
          <cell r="DW213">
            <v>2435</v>
          </cell>
          <cell r="DX213">
            <v>2435</v>
          </cell>
          <cell r="DY213">
            <v>2435</v>
          </cell>
          <cell r="DZ213">
            <v>2435</v>
          </cell>
          <cell r="EA213">
            <v>2435</v>
          </cell>
          <cell r="EB213">
            <v>2435</v>
          </cell>
          <cell r="EC213">
            <v>2435</v>
          </cell>
          <cell r="ED213">
            <v>2435</v>
          </cell>
          <cell r="EE213">
            <v>2435</v>
          </cell>
          <cell r="EF213">
            <v>2435</v>
          </cell>
          <cell r="EG213">
            <v>2435</v>
          </cell>
          <cell r="EH213">
            <v>2350</v>
          </cell>
          <cell r="EI213">
            <v>2350</v>
          </cell>
          <cell r="EJ213">
            <v>2350</v>
          </cell>
          <cell r="EK213">
            <v>2350</v>
          </cell>
          <cell r="EL213">
            <v>2350</v>
          </cell>
          <cell r="EM213">
            <v>2350</v>
          </cell>
          <cell r="EN213">
            <v>2350</v>
          </cell>
          <cell r="EO213">
            <v>2350</v>
          </cell>
          <cell r="EP213">
            <v>2350</v>
          </cell>
          <cell r="EQ213">
            <v>2350</v>
          </cell>
          <cell r="ER213">
            <v>2350</v>
          </cell>
          <cell r="ES213">
            <v>2350</v>
          </cell>
          <cell r="ET213">
            <v>2350</v>
          </cell>
          <cell r="EU213">
            <v>2350</v>
          </cell>
          <cell r="EV213">
            <v>2350</v>
          </cell>
          <cell r="EW213">
            <v>2350</v>
          </cell>
          <cell r="EX213">
            <v>2350</v>
          </cell>
          <cell r="EY213">
            <v>2350</v>
          </cell>
          <cell r="EZ213">
            <v>2350</v>
          </cell>
          <cell r="FA213">
            <v>2350</v>
          </cell>
          <cell r="FB213">
            <v>2350</v>
          </cell>
          <cell r="FC213">
            <v>2600</v>
          </cell>
          <cell r="FD213">
            <v>2600</v>
          </cell>
          <cell r="FE213">
            <v>2600</v>
          </cell>
          <cell r="FF213">
            <v>2600</v>
          </cell>
          <cell r="FG213">
            <v>2600</v>
          </cell>
          <cell r="FH213">
            <v>2600</v>
          </cell>
          <cell r="FI213">
            <v>2600</v>
          </cell>
          <cell r="FJ213">
            <v>2600</v>
          </cell>
          <cell r="FK213">
            <v>2600</v>
          </cell>
          <cell r="FL213">
            <v>2600</v>
          </cell>
          <cell r="FM213">
            <v>2600</v>
          </cell>
          <cell r="FN213">
            <v>2600</v>
          </cell>
          <cell r="FO213">
            <v>2850</v>
          </cell>
          <cell r="FP213">
            <v>2850</v>
          </cell>
          <cell r="FQ213">
            <v>2850</v>
          </cell>
          <cell r="FR213">
            <v>2850</v>
          </cell>
          <cell r="FS213">
            <v>2850</v>
          </cell>
          <cell r="FT213">
            <v>2850</v>
          </cell>
          <cell r="FU213">
            <v>2850</v>
          </cell>
          <cell r="FV213">
            <v>2850</v>
          </cell>
          <cell r="FW213">
            <v>2850</v>
          </cell>
          <cell r="FX213">
            <v>2850</v>
          </cell>
          <cell r="FY213">
            <v>2850</v>
          </cell>
          <cell r="FZ213">
            <v>2850</v>
          </cell>
          <cell r="GA213">
            <v>2850</v>
          </cell>
          <cell r="GB213">
            <v>3050</v>
          </cell>
          <cell r="GC213">
            <v>3050</v>
          </cell>
          <cell r="GD213">
            <v>3050</v>
          </cell>
          <cell r="GE213">
            <v>3050</v>
          </cell>
          <cell r="GF213">
            <v>3050</v>
          </cell>
          <cell r="GG213">
            <v>3050</v>
          </cell>
          <cell r="GH213">
            <v>3050</v>
          </cell>
          <cell r="GI213">
            <v>3050</v>
          </cell>
          <cell r="GJ213">
            <v>3050</v>
          </cell>
          <cell r="GK213">
            <v>3050</v>
          </cell>
          <cell r="GL213">
            <v>3050</v>
          </cell>
          <cell r="GM213">
            <v>3050</v>
          </cell>
          <cell r="GN213">
            <v>3050</v>
          </cell>
          <cell r="GO213">
            <v>3050</v>
          </cell>
          <cell r="GP213">
            <v>3050</v>
          </cell>
          <cell r="GQ213">
            <v>3050</v>
          </cell>
          <cell r="GR213">
            <v>3050</v>
          </cell>
          <cell r="GS213">
            <v>3050</v>
          </cell>
          <cell r="GW213">
            <v>11429</v>
          </cell>
          <cell r="GX213" t="e">
            <v>#DIV/0!</v>
          </cell>
          <cell r="GY213" t="e">
            <v>#DIV/0!</v>
          </cell>
          <cell r="GZ213" t="e">
            <v>#DIV/0!</v>
          </cell>
        </row>
        <row r="214">
          <cell r="A214">
            <v>11433</v>
          </cell>
          <cell r="B214">
            <v>8</v>
          </cell>
          <cell r="C214" t="str">
            <v>WESTAR @ BAILEY</v>
          </cell>
          <cell r="D214">
            <v>36764</v>
          </cell>
          <cell r="E214" t="str">
            <v>D</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cell r="AL214">
            <v>0</v>
          </cell>
          <cell r="AM214">
            <v>0</v>
          </cell>
          <cell r="AN214">
            <v>0</v>
          </cell>
          <cell r="AO214">
            <v>0</v>
          </cell>
          <cell r="AP214">
            <v>0</v>
          </cell>
          <cell r="AQ214">
            <v>0</v>
          </cell>
          <cell r="AR214">
            <v>0</v>
          </cell>
          <cell r="AS214">
            <v>0</v>
          </cell>
          <cell r="AT214">
            <v>0</v>
          </cell>
          <cell r="AU214">
            <v>0</v>
          </cell>
          <cell r="AV214">
            <v>0</v>
          </cell>
          <cell r="AW214">
            <v>0</v>
          </cell>
          <cell r="AX214">
            <v>0</v>
          </cell>
          <cell r="AY214">
            <v>0</v>
          </cell>
          <cell r="AZ214">
            <v>0</v>
          </cell>
          <cell r="BA214">
            <v>0</v>
          </cell>
          <cell r="BB214">
            <v>0</v>
          </cell>
          <cell r="BC214">
            <v>0</v>
          </cell>
          <cell r="BD214">
            <v>0</v>
          </cell>
          <cell r="BE214">
            <v>0</v>
          </cell>
          <cell r="BF214">
            <v>0</v>
          </cell>
          <cell r="BG214">
            <v>0</v>
          </cell>
          <cell r="BH214">
            <v>0</v>
          </cell>
          <cell r="BI214">
            <v>0</v>
          </cell>
          <cell r="BJ214">
            <v>0</v>
          </cell>
          <cell r="BK214">
            <v>0</v>
          </cell>
          <cell r="BL214">
            <v>0</v>
          </cell>
          <cell r="BM214">
            <v>0</v>
          </cell>
          <cell r="BN214">
            <v>0</v>
          </cell>
          <cell r="BO214">
            <v>0</v>
          </cell>
          <cell r="BP214">
            <v>0</v>
          </cell>
          <cell r="BQ214">
            <v>0</v>
          </cell>
          <cell r="BR214">
            <v>0</v>
          </cell>
          <cell r="BS214">
            <v>0</v>
          </cell>
          <cell r="BT214">
            <v>0</v>
          </cell>
          <cell r="BU214">
            <v>0</v>
          </cell>
          <cell r="BV214">
            <v>0</v>
          </cell>
          <cell r="BW214">
            <v>0</v>
          </cell>
          <cell r="BX214">
            <v>0</v>
          </cell>
          <cell r="BY214">
            <v>0</v>
          </cell>
          <cell r="BZ214">
            <v>0</v>
          </cell>
          <cell r="CA214">
            <v>0</v>
          </cell>
          <cell r="CB214">
            <v>0</v>
          </cell>
          <cell r="CC214">
            <v>0</v>
          </cell>
          <cell r="CD214">
            <v>0</v>
          </cell>
          <cell r="CE214">
            <v>0</v>
          </cell>
          <cell r="CF214">
            <v>0</v>
          </cell>
          <cell r="CG214">
            <v>0</v>
          </cell>
          <cell r="CH214">
            <v>0</v>
          </cell>
          <cell r="CI214">
            <v>0</v>
          </cell>
          <cell r="CJ214">
            <v>0</v>
          </cell>
          <cell r="CK214">
            <v>0</v>
          </cell>
          <cell r="CL214">
            <v>0</v>
          </cell>
          <cell r="CM214">
            <v>0</v>
          </cell>
          <cell r="CN214">
            <v>0</v>
          </cell>
          <cell r="CO214">
            <v>0</v>
          </cell>
          <cell r="CP214">
            <v>0</v>
          </cell>
          <cell r="CQ214">
            <v>0</v>
          </cell>
          <cell r="CR214">
            <v>0</v>
          </cell>
          <cell r="CS214">
            <v>0</v>
          </cell>
          <cell r="CT214">
            <v>0</v>
          </cell>
          <cell r="CU214">
            <v>0</v>
          </cell>
          <cell r="CV214">
            <v>0</v>
          </cell>
          <cell r="CW214">
            <v>0</v>
          </cell>
          <cell r="CX214">
            <v>0</v>
          </cell>
          <cell r="CY214">
            <v>0</v>
          </cell>
          <cell r="CZ214">
            <v>0</v>
          </cell>
          <cell r="DA214">
            <v>0</v>
          </cell>
          <cell r="DB214">
            <v>0</v>
          </cell>
          <cell r="DC214">
            <v>0</v>
          </cell>
          <cell r="DD214">
            <v>0</v>
          </cell>
          <cell r="DE214">
            <v>0</v>
          </cell>
          <cell r="DF214">
            <v>0</v>
          </cell>
          <cell r="DG214">
            <v>5000</v>
          </cell>
          <cell r="DH214">
            <v>5000</v>
          </cell>
          <cell r="DI214">
            <v>5000</v>
          </cell>
          <cell r="DJ214">
            <v>0</v>
          </cell>
          <cell r="DK214">
            <v>0</v>
          </cell>
          <cell r="DL214">
            <v>0</v>
          </cell>
          <cell r="DM214">
            <v>0</v>
          </cell>
          <cell r="DN214">
            <v>0</v>
          </cell>
          <cell r="DO214">
            <v>0</v>
          </cell>
          <cell r="DP214">
            <v>0</v>
          </cell>
          <cell r="DQ214">
            <v>0</v>
          </cell>
          <cell r="DR214">
            <v>0</v>
          </cell>
          <cell r="DS214">
            <v>0</v>
          </cell>
          <cell r="DT214">
            <v>0</v>
          </cell>
          <cell r="DU214">
            <v>0</v>
          </cell>
          <cell r="DV214">
            <v>0</v>
          </cell>
          <cell r="DW214">
            <v>0</v>
          </cell>
          <cell r="DX214">
            <v>5000</v>
          </cell>
          <cell r="DY214">
            <v>5000</v>
          </cell>
          <cell r="DZ214">
            <v>5000</v>
          </cell>
          <cell r="EA214">
            <v>5000</v>
          </cell>
          <cell r="EB214">
            <v>0</v>
          </cell>
          <cell r="EC214">
            <v>0</v>
          </cell>
          <cell r="ED214">
            <v>0</v>
          </cell>
          <cell r="EE214">
            <v>0</v>
          </cell>
          <cell r="EF214">
            <v>0</v>
          </cell>
          <cell r="EG214">
            <v>0</v>
          </cell>
          <cell r="EH214">
            <v>5000</v>
          </cell>
          <cell r="EI214">
            <v>5000</v>
          </cell>
          <cell r="EJ214">
            <v>5000</v>
          </cell>
          <cell r="EK214">
            <v>5000</v>
          </cell>
          <cell r="EL214">
            <v>5000</v>
          </cell>
          <cell r="EM214">
            <v>5000</v>
          </cell>
          <cell r="EN214">
            <v>5000</v>
          </cell>
          <cell r="EO214">
            <v>0</v>
          </cell>
          <cell r="EP214">
            <v>0</v>
          </cell>
          <cell r="EQ214">
            <v>0</v>
          </cell>
          <cell r="ER214">
            <v>0</v>
          </cell>
          <cell r="ES214">
            <v>0</v>
          </cell>
          <cell r="ET214">
            <v>0</v>
          </cell>
          <cell r="EU214">
            <v>0</v>
          </cell>
          <cell r="EV214">
            <v>5000</v>
          </cell>
          <cell r="EW214">
            <v>5000</v>
          </cell>
          <cell r="EX214">
            <v>5000</v>
          </cell>
          <cell r="EY214">
            <v>0</v>
          </cell>
          <cell r="EZ214">
            <v>0</v>
          </cell>
          <cell r="FA214">
            <v>0</v>
          </cell>
          <cell r="FB214">
            <v>0</v>
          </cell>
          <cell r="FC214">
            <v>0</v>
          </cell>
          <cell r="FD214">
            <v>0</v>
          </cell>
          <cell r="FE214">
            <v>0</v>
          </cell>
          <cell r="FF214">
            <v>0</v>
          </cell>
          <cell r="FG214">
            <v>0</v>
          </cell>
          <cell r="FH214">
            <v>0</v>
          </cell>
          <cell r="FI214">
            <v>0</v>
          </cell>
          <cell r="FJ214">
            <v>0</v>
          </cell>
          <cell r="FK214">
            <v>0</v>
          </cell>
          <cell r="FL214">
            <v>0</v>
          </cell>
          <cell r="FM214">
            <v>5000</v>
          </cell>
          <cell r="FN214">
            <v>5000</v>
          </cell>
          <cell r="FO214">
            <v>5000</v>
          </cell>
          <cell r="FP214">
            <v>5000</v>
          </cell>
          <cell r="FQ214">
            <v>5000</v>
          </cell>
          <cell r="FR214">
            <v>5000</v>
          </cell>
          <cell r="FS214">
            <v>5000</v>
          </cell>
          <cell r="FT214">
            <v>5000</v>
          </cell>
          <cell r="FU214">
            <v>5000</v>
          </cell>
          <cell r="FV214">
            <v>0</v>
          </cell>
          <cell r="FW214">
            <v>0</v>
          </cell>
          <cell r="FX214">
            <v>0</v>
          </cell>
          <cell r="FY214">
            <v>5000</v>
          </cell>
          <cell r="FZ214">
            <v>5000</v>
          </cell>
          <cell r="GA214">
            <v>0</v>
          </cell>
          <cell r="GB214">
            <v>0</v>
          </cell>
          <cell r="GC214">
            <v>0</v>
          </cell>
          <cell r="GD214">
            <v>0</v>
          </cell>
          <cell r="GE214">
            <v>0</v>
          </cell>
          <cell r="GF214">
            <v>0</v>
          </cell>
          <cell r="GG214">
            <v>0</v>
          </cell>
          <cell r="GH214">
            <v>5000</v>
          </cell>
          <cell r="GI214">
            <v>0</v>
          </cell>
          <cell r="GJ214">
            <v>0</v>
          </cell>
          <cell r="GK214">
            <v>0</v>
          </cell>
          <cell r="GL214">
            <v>0</v>
          </cell>
          <cell r="GM214">
            <v>0</v>
          </cell>
          <cell r="GN214">
            <v>0</v>
          </cell>
          <cell r="GO214">
            <v>0</v>
          </cell>
          <cell r="GP214">
            <v>0</v>
          </cell>
          <cell r="GQ214">
            <v>0</v>
          </cell>
          <cell r="GR214">
            <v>0</v>
          </cell>
          <cell r="GS214">
            <v>0</v>
          </cell>
          <cell r="GW214">
            <v>11433</v>
          </cell>
          <cell r="GX214" t="e">
            <v>#DIV/0!</v>
          </cell>
          <cell r="GY214" t="e">
            <v>#DIV/0!</v>
          </cell>
          <cell r="GZ214" t="e">
            <v>#DIV/0!</v>
          </cell>
        </row>
        <row r="215">
          <cell r="A215">
            <v>11435</v>
          </cell>
          <cell r="B215">
            <v>27</v>
          </cell>
          <cell r="C215" t="str">
            <v>? @ GIRARDEAU</v>
          </cell>
          <cell r="D215">
            <v>48510</v>
          </cell>
          <cell r="E215" t="str">
            <v>D</v>
          </cell>
          <cell r="F215">
            <v>7100</v>
          </cell>
          <cell r="G215">
            <v>8000</v>
          </cell>
          <cell r="H215">
            <v>8000</v>
          </cell>
          <cell r="I215">
            <v>7600</v>
          </cell>
          <cell r="J215">
            <v>8000</v>
          </cell>
          <cell r="K215">
            <v>7100</v>
          </cell>
          <cell r="L215">
            <v>8000</v>
          </cell>
          <cell r="M215">
            <v>6000</v>
          </cell>
          <cell r="N215">
            <v>6200</v>
          </cell>
          <cell r="O215">
            <v>6800</v>
          </cell>
          <cell r="P215">
            <v>6100</v>
          </cell>
          <cell r="Q215">
            <v>6300</v>
          </cell>
          <cell r="R215">
            <v>8000</v>
          </cell>
          <cell r="S215">
            <v>8000</v>
          </cell>
          <cell r="T215">
            <v>6600</v>
          </cell>
          <cell r="U215">
            <v>6600</v>
          </cell>
          <cell r="V215">
            <v>7500</v>
          </cell>
          <cell r="W215">
            <v>7400</v>
          </cell>
          <cell r="X215">
            <v>7500</v>
          </cell>
          <cell r="Y215">
            <v>7500</v>
          </cell>
          <cell r="Z215">
            <v>6600</v>
          </cell>
          <cell r="AA215">
            <v>6400</v>
          </cell>
          <cell r="AB215">
            <v>3900</v>
          </cell>
          <cell r="AC215">
            <v>4100</v>
          </cell>
          <cell r="AD215">
            <v>7500</v>
          </cell>
          <cell r="AE215">
            <v>7215</v>
          </cell>
          <cell r="AF215">
            <v>6900</v>
          </cell>
          <cell r="AG215">
            <v>6400</v>
          </cell>
          <cell r="AH215">
            <v>6500</v>
          </cell>
          <cell r="AI215">
            <v>6800</v>
          </cell>
          <cell r="AJ215">
            <v>6800</v>
          </cell>
          <cell r="AK215">
            <v>6200</v>
          </cell>
          <cell r="AL215">
            <v>6000</v>
          </cell>
          <cell r="AM215">
            <v>7800</v>
          </cell>
          <cell r="AN215">
            <v>8462</v>
          </cell>
          <cell r="AO215">
            <v>7262</v>
          </cell>
          <cell r="AP215">
            <v>8462</v>
          </cell>
          <cell r="AQ215">
            <v>8462</v>
          </cell>
          <cell r="AR215">
            <v>7981</v>
          </cell>
          <cell r="AS215">
            <v>7981</v>
          </cell>
          <cell r="AT215">
            <v>7981</v>
          </cell>
          <cell r="AU215">
            <v>7500</v>
          </cell>
          <cell r="AV215">
            <v>7500</v>
          </cell>
          <cell r="AW215">
            <v>7500</v>
          </cell>
          <cell r="AX215">
            <v>7500</v>
          </cell>
          <cell r="AY215">
            <v>7000</v>
          </cell>
          <cell r="AZ215">
            <v>6000</v>
          </cell>
          <cell r="BA215">
            <v>6000</v>
          </cell>
          <cell r="BB215">
            <v>6600</v>
          </cell>
          <cell r="BC215">
            <v>7000</v>
          </cell>
          <cell r="BD215">
            <v>6200</v>
          </cell>
          <cell r="BE215">
            <v>5700</v>
          </cell>
          <cell r="BF215">
            <v>5400</v>
          </cell>
          <cell r="BG215">
            <v>6600</v>
          </cell>
          <cell r="BH215">
            <v>6600</v>
          </cell>
          <cell r="BI215">
            <v>7000</v>
          </cell>
          <cell r="BJ215">
            <v>7600</v>
          </cell>
          <cell r="BK215">
            <v>7500</v>
          </cell>
          <cell r="BL215">
            <v>4200</v>
          </cell>
          <cell r="BM215">
            <v>3000</v>
          </cell>
          <cell r="BN215">
            <v>3800</v>
          </cell>
          <cell r="BO215">
            <v>3800</v>
          </cell>
          <cell r="BP215">
            <v>3800</v>
          </cell>
          <cell r="BQ215">
            <v>4000</v>
          </cell>
          <cell r="BR215">
            <v>7800</v>
          </cell>
          <cell r="BS215">
            <v>7600</v>
          </cell>
          <cell r="BT215">
            <v>7600</v>
          </cell>
          <cell r="BU215">
            <v>7300</v>
          </cell>
          <cell r="BV215">
            <v>7500</v>
          </cell>
          <cell r="BW215">
            <v>8500</v>
          </cell>
          <cell r="BX215">
            <v>8500</v>
          </cell>
          <cell r="BY215">
            <v>7400</v>
          </cell>
          <cell r="BZ215">
            <v>8899</v>
          </cell>
          <cell r="CA215">
            <v>8899</v>
          </cell>
          <cell r="CB215">
            <v>8899</v>
          </cell>
          <cell r="CC215">
            <v>8387</v>
          </cell>
          <cell r="CD215">
            <v>800</v>
          </cell>
          <cell r="CE215">
            <v>800</v>
          </cell>
          <cell r="CF215">
            <v>200</v>
          </cell>
          <cell r="CG215">
            <v>0</v>
          </cell>
          <cell r="CH215">
            <v>0</v>
          </cell>
          <cell r="CI215">
            <v>4200</v>
          </cell>
          <cell r="CJ215">
            <v>7800</v>
          </cell>
          <cell r="CK215">
            <v>8800</v>
          </cell>
          <cell r="CL215">
            <v>8800</v>
          </cell>
          <cell r="CM215">
            <v>7600</v>
          </cell>
          <cell r="CN215">
            <v>7300</v>
          </cell>
          <cell r="CO215">
            <v>8200</v>
          </cell>
          <cell r="CP215">
            <v>9300</v>
          </cell>
          <cell r="CQ215">
            <v>9387</v>
          </cell>
          <cell r="CR215">
            <v>8200</v>
          </cell>
          <cell r="CS215">
            <v>8100</v>
          </cell>
          <cell r="CT215">
            <v>8300</v>
          </cell>
          <cell r="CU215">
            <v>8300</v>
          </cell>
          <cell r="CV215">
            <v>8300</v>
          </cell>
          <cell r="CW215">
            <v>8300</v>
          </cell>
          <cell r="CX215">
            <v>8300</v>
          </cell>
          <cell r="CY215">
            <v>8400</v>
          </cell>
          <cell r="CZ215">
            <v>7300</v>
          </cell>
          <cell r="DA215">
            <v>7000</v>
          </cell>
          <cell r="DB215">
            <v>7800</v>
          </cell>
          <cell r="DC215">
            <v>4500</v>
          </cell>
          <cell r="DD215">
            <v>4500</v>
          </cell>
          <cell r="DE215">
            <v>4600</v>
          </cell>
          <cell r="DF215">
            <v>5300</v>
          </cell>
          <cell r="DG215">
            <v>3900</v>
          </cell>
          <cell r="DH215">
            <v>5000</v>
          </cell>
          <cell r="DI215">
            <v>8000</v>
          </cell>
          <cell r="DJ215">
            <v>8600</v>
          </cell>
          <cell r="DK215">
            <v>7900</v>
          </cell>
          <cell r="DL215">
            <v>8700</v>
          </cell>
          <cell r="DM215">
            <v>8600</v>
          </cell>
          <cell r="DN215">
            <v>8300</v>
          </cell>
          <cell r="DO215">
            <v>8400</v>
          </cell>
          <cell r="DP215">
            <v>7800</v>
          </cell>
          <cell r="DQ215">
            <v>9100</v>
          </cell>
          <cell r="DR215">
            <v>9200</v>
          </cell>
          <cell r="DS215">
            <v>9300</v>
          </cell>
          <cell r="DT215">
            <v>9200</v>
          </cell>
          <cell r="DU215">
            <v>8300</v>
          </cell>
          <cell r="DV215">
            <v>9300</v>
          </cell>
          <cell r="DW215">
            <v>8500</v>
          </cell>
          <cell r="DX215">
            <v>9600</v>
          </cell>
          <cell r="DY215">
            <v>9600</v>
          </cell>
          <cell r="DZ215">
            <v>8700</v>
          </cell>
          <cell r="EA215">
            <v>8600</v>
          </cell>
          <cell r="EB215">
            <v>8500</v>
          </cell>
          <cell r="EC215">
            <v>9900</v>
          </cell>
          <cell r="ED215">
            <v>9700</v>
          </cell>
          <cell r="EE215">
            <v>9900</v>
          </cell>
          <cell r="EF215">
            <v>9900</v>
          </cell>
          <cell r="EG215">
            <v>9600</v>
          </cell>
          <cell r="EH215">
            <v>9900</v>
          </cell>
          <cell r="EI215">
            <v>9900</v>
          </cell>
          <cell r="EJ215">
            <v>9900</v>
          </cell>
          <cell r="EK215">
            <v>8100</v>
          </cell>
          <cell r="EL215">
            <v>4400</v>
          </cell>
          <cell r="EM215">
            <v>5400</v>
          </cell>
          <cell r="EN215">
            <v>4400</v>
          </cell>
          <cell r="EO215">
            <v>4500</v>
          </cell>
          <cell r="EP215">
            <v>5935</v>
          </cell>
          <cell r="EQ215">
            <v>6100</v>
          </cell>
          <cell r="ER215">
            <v>6600</v>
          </cell>
          <cell r="ES215">
            <v>6600</v>
          </cell>
          <cell r="ET215">
            <v>7800</v>
          </cell>
          <cell r="EU215">
            <v>7900</v>
          </cell>
          <cell r="EV215">
            <v>8000</v>
          </cell>
          <cell r="EW215">
            <v>9151</v>
          </cell>
          <cell r="EX215">
            <v>9400</v>
          </cell>
          <cell r="EY215">
            <v>5100</v>
          </cell>
          <cell r="EZ215">
            <v>2100</v>
          </cell>
          <cell r="FA215">
            <v>7800</v>
          </cell>
          <cell r="FB215">
            <v>9600</v>
          </cell>
          <cell r="FC215">
            <v>9000</v>
          </cell>
          <cell r="FD215">
            <v>9800</v>
          </cell>
          <cell r="FE215">
            <v>7900</v>
          </cell>
          <cell r="FF215">
            <v>7800</v>
          </cell>
          <cell r="FG215">
            <v>9000</v>
          </cell>
          <cell r="FH215">
            <v>8800</v>
          </cell>
          <cell r="FI215">
            <v>9800</v>
          </cell>
          <cell r="FJ215">
            <v>10000</v>
          </cell>
          <cell r="FK215">
            <v>9800</v>
          </cell>
          <cell r="FL215">
            <v>9800</v>
          </cell>
          <cell r="FM215">
            <v>9589</v>
          </cell>
          <cell r="FN215">
            <v>9589</v>
          </cell>
          <cell r="FO215">
            <v>10200</v>
          </cell>
          <cell r="FP215">
            <v>10200</v>
          </cell>
          <cell r="FQ215">
            <v>10000</v>
          </cell>
          <cell r="FR215">
            <v>9200</v>
          </cell>
          <cell r="FS215">
            <v>10300</v>
          </cell>
          <cell r="FT215">
            <v>9400</v>
          </cell>
          <cell r="FU215">
            <v>2200</v>
          </cell>
          <cell r="FV215">
            <v>2100</v>
          </cell>
          <cell r="FW215">
            <v>10300</v>
          </cell>
          <cell r="FX215">
            <v>10300</v>
          </cell>
          <cell r="FY215">
            <v>9100</v>
          </cell>
          <cell r="FZ215">
            <v>9200</v>
          </cell>
          <cell r="GA215">
            <v>9300</v>
          </cell>
          <cell r="GB215">
            <v>10000</v>
          </cell>
          <cell r="GC215">
            <v>10000</v>
          </cell>
          <cell r="GD215">
            <v>10000</v>
          </cell>
          <cell r="GE215">
            <v>10000</v>
          </cell>
          <cell r="GF215">
            <v>10100</v>
          </cell>
          <cell r="GG215">
            <v>10100</v>
          </cell>
          <cell r="GH215">
            <v>10000</v>
          </cell>
          <cell r="GI215">
            <v>9600</v>
          </cell>
          <cell r="GJ215">
            <v>9500</v>
          </cell>
          <cell r="GK215">
            <v>8500</v>
          </cell>
          <cell r="GL215">
            <v>8300</v>
          </cell>
          <cell r="GM215">
            <v>9100</v>
          </cell>
          <cell r="GN215">
            <v>9200</v>
          </cell>
          <cell r="GO215">
            <v>9200</v>
          </cell>
          <cell r="GP215">
            <v>8800</v>
          </cell>
          <cell r="GQ215">
            <v>8900</v>
          </cell>
          <cell r="GR215">
            <v>7800</v>
          </cell>
          <cell r="GS215">
            <v>7700</v>
          </cell>
          <cell r="GW215">
            <v>11435</v>
          </cell>
          <cell r="GX215" t="e">
            <v>#DIV/0!</v>
          </cell>
          <cell r="GY215" t="e">
            <v>#DIV/0!</v>
          </cell>
          <cell r="GZ215" t="e">
            <v>#DIV/0!</v>
          </cell>
        </row>
        <row r="216">
          <cell r="A216">
            <v>11438</v>
          </cell>
          <cell r="B216">
            <v>27</v>
          </cell>
          <cell r="C216" t="str">
            <v>AMESFIN @ MILLER</v>
          </cell>
          <cell r="D216">
            <v>2850</v>
          </cell>
          <cell r="E216" t="str">
            <v>R</v>
          </cell>
          <cell r="F216">
            <v>150</v>
          </cell>
          <cell r="G216">
            <v>150</v>
          </cell>
          <cell r="H216">
            <v>150</v>
          </cell>
          <cell r="I216">
            <v>150</v>
          </cell>
          <cell r="J216">
            <v>150</v>
          </cell>
          <cell r="K216">
            <v>150</v>
          </cell>
          <cell r="L216">
            <v>150</v>
          </cell>
          <cell r="M216">
            <v>150</v>
          </cell>
          <cell r="N216">
            <v>150</v>
          </cell>
          <cell r="O216">
            <v>150</v>
          </cell>
          <cell r="P216">
            <v>150</v>
          </cell>
          <cell r="Q216">
            <v>150</v>
          </cell>
          <cell r="R216">
            <v>150</v>
          </cell>
          <cell r="S216">
            <v>150</v>
          </cell>
          <cell r="T216">
            <v>160</v>
          </cell>
          <cell r="U216">
            <v>160</v>
          </cell>
          <cell r="V216">
            <v>160</v>
          </cell>
          <cell r="W216">
            <v>160</v>
          </cell>
          <cell r="X216">
            <v>160</v>
          </cell>
          <cell r="Y216">
            <v>160</v>
          </cell>
          <cell r="Z216">
            <v>160</v>
          </cell>
          <cell r="AA216">
            <v>160</v>
          </cell>
          <cell r="AB216">
            <v>160</v>
          </cell>
          <cell r="AC216">
            <v>160</v>
          </cell>
          <cell r="AD216">
            <v>160</v>
          </cell>
          <cell r="AE216">
            <v>160</v>
          </cell>
          <cell r="AF216">
            <v>160</v>
          </cell>
          <cell r="AG216">
            <v>160</v>
          </cell>
          <cell r="AH216">
            <v>160</v>
          </cell>
          <cell r="AI216">
            <v>160</v>
          </cell>
          <cell r="AJ216">
            <v>160</v>
          </cell>
          <cell r="AK216">
            <v>160</v>
          </cell>
          <cell r="AL216">
            <v>160</v>
          </cell>
          <cell r="AM216">
            <v>160</v>
          </cell>
          <cell r="AN216">
            <v>160</v>
          </cell>
          <cell r="AO216">
            <v>160</v>
          </cell>
          <cell r="AP216">
            <v>160</v>
          </cell>
          <cell r="AQ216">
            <v>160</v>
          </cell>
          <cell r="AR216">
            <v>160</v>
          </cell>
          <cell r="AS216">
            <v>160</v>
          </cell>
          <cell r="AT216">
            <v>160</v>
          </cell>
          <cell r="AU216">
            <v>160</v>
          </cell>
          <cell r="AV216">
            <v>160</v>
          </cell>
          <cell r="AW216">
            <v>160</v>
          </cell>
          <cell r="AX216">
            <v>160</v>
          </cell>
          <cell r="AY216">
            <v>220</v>
          </cell>
          <cell r="AZ216">
            <v>220</v>
          </cell>
          <cell r="BA216">
            <v>220</v>
          </cell>
          <cell r="BB216">
            <v>220</v>
          </cell>
          <cell r="BC216">
            <v>220</v>
          </cell>
          <cell r="BD216">
            <v>220</v>
          </cell>
          <cell r="BE216">
            <v>220</v>
          </cell>
          <cell r="BF216">
            <v>220</v>
          </cell>
          <cell r="BG216">
            <v>220</v>
          </cell>
          <cell r="BH216">
            <v>220</v>
          </cell>
          <cell r="BI216">
            <v>220</v>
          </cell>
          <cell r="BJ216">
            <v>220</v>
          </cell>
          <cell r="BK216">
            <v>220</v>
          </cell>
          <cell r="BL216">
            <v>220</v>
          </cell>
          <cell r="BM216">
            <v>220</v>
          </cell>
          <cell r="BN216">
            <v>220</v>
          </cell>
          <cell r="BO216">
            <v>220</v>
          </cell>
          <cell r="BP216">
            <v>220</v>
          </cell>
          <cell r="BQ216">
            <v>220</v>
          </cell>
          <cell r="BR216">
            <v>220</v>
          </cell>
          <cell r="BS216">
            <v>0</v>
          </cell>
          <cell r="BT216">
            <v>0</v>
          </cell>
          <cell r="BU216">
            <v>0</v>
          </cell>
          <cell r="BV216">
            <v>0</v>
          </cell>
          <cell r="BW216">
            <v>0</v>
          </cell>
          <cell r="BX216">
            <v>0</v>
          </cell>
          <cell r="BY216">
            <v>0</v>
          </cell>
          <cell r="BZ216">
            <v>0</v>
          </cell>
          <cell r="CA216">
            <v>0</v>
          </cell>
          <cell r="CB216">
            <v>0</v>
          </cell>
          <cell r="CC216">
            <v>220</v>
          </cell>
          <cell r="CD216">
            <v>220</v>
          </cell>
          <cell r="CE216">
            <v>220</v>
          </cell>
          <cell r="CF216">
            <v>220</v>
          </cell>
          <cell r="CG216">
            <v>220</v>
          </cell>
          <cell r="CH216">
            <v>220</v>
          </cell>
          <cell r="CI216">
            <v>220</v>
          </cell>
          <cell r="CJ216">
            <v>220</v>
          </cell>
          <cell r="CK216">
            <v>220</v>
          </cell>
          <cell r="CL216">
            <v>220</v>
          </cell>
          <cell r="CM216">
            <v>220</v>
          </cell>
          <cell r="CN216">
            <v>220</v>
          </cell>
          <cell r="CO216">
            <v>220</v>
          </cell>
          <cell r="CP216">
            <v>220</v>
          </cell>
          <cell r="CQ216">
            <v>220</v>
          </cell>
          <cell r="CR216">
            <v>220</v>
          </cell>
          <cell r="CS216">
            <v>220</v>
          </cell>
          <cell r="CT216">
            <v>220</v>
          </cell>
          <cell r="CU216">
            <v>220</v>
          </cell>
          <cell r="CV216">
            <v>220</v>
          </cell>
          <cell r="CW216">
            <v>220</v>
          </cell>
          <cell r="CX216">
            <v>220</v>
          </cell>
          <cell r="CY216">
            <v>220</v>
          </cell>
          <cell r="CZ216">
            <v>220</v>
          </cell>
          <cell r="DA216">
            <v>220</v>
          </cell>
          <cell r="DB216">
            <v>220</v>
          </cell>
          <cell r="DC216">
            <v>220</v>
          </cell>
          <cell r="DD216">
            <v>220</v>
          </cell>
          <cell r="DE216">
            <v>220</v>
          </cell>
          <cell r="DF216">
            <v>220</v>
          </cell>
          <cell r="DG216">
            <v>220</v>
          </cell>
          <cell r="DH216">
            <v>200</v>
          </cell>
          <cell r="DI216">
            <v>200</v>
          </cell>
          <cell r="DJ216">
            <v>200</v>
          </cell>
          <cell r="DK216">
            <v>200</v>
          </cell>
          <cell r="DL216">
            <v>200</v>
          </cell>
          <cell r="DM216">
            <v>200</v>
          </cell>
          <cell r="DN216">
            <v>200</v>
          </cell>
          <cell r="DO216">
            <v>200</v>
          </cell>
          <cell r="DP216">
            <v>200</v>
          </cell>
          <cell r="DQ216">
            <v>200</v>
          </cell>
          <cell r="DR216">
            <v>200</v>
          </cell>
          <cell r="DS216">
            <v>200</v>
          </cell>
          <cell r="DT216">
            <v>200</v>
          </cell>
          <cell r="DU216">
            <v>200</v>
          </cell>
          <cell r="DV216">
            <v>200</v>
          </cell>
          <cell r="DW216">
            <v>200</v>
          </cell>
          <cell r="DX216">
            <v>200</v>
          </cell>
          <cell r="DY216">
            <v>200</v>
          </cell>
          <cell r="DZ216">
            <v>200</v>
          </cell>
          <cell r="EA216">
            <v>200</v>
          </cell>
          <cell r="EB216">
            <v>200</v>
          </cell>
          <cell r="EC216">
            <v>200</v>
          </cell>
          <cell r="ED216">
            <v>200</v>
          </cell>
          <cell r="EE216">
            <v>200</v>
          </cell>
          <cell r="EF216">
            <v>200</v>
          </cell>
          <cell r="EG216">
            <v>200</v>
          </cell>
          <cell r="EH216">
            <v>200</v>
          </cell>
          <cell r="EI216">
            <v>200</v>
          </cell>
          <cell r="EJ216">
            <v>100</v>
          </cell>
          <cell r="EK216">
            <v>100</v>
          </cell>
          <cell r="EL216">
            <v>100</v>
          </cell>
          <cell r="EM216">
            <v>100</v>
          </cell>
          <cell r="EN216">
            <v>100</v>
          </cell>
          <cell r="EO216">
            <v>100</v>
          </cell>
          <cell r="EP216">
            <v>100</v>
          </cell>
          <cell r="EQ216">
            <v>100</v>
          </cell>
          <cell r="ER216">
            <v>100</v>
          </cell>
          <cell r="ES216">
            <v>100</v>
          </cell>
          <cell r="ET216">
            <v>100</v>
          </cell>
          <cell r="EU216">
            <v>100</v>
          </cell>
          <cell r="EV216">
            <v>100</v>
          </cell>
          <cell r="EW216">
            <v>100</v>
          </cell>
          <cell r="EX216">
            <v>200</v>
          </cell>
          <cell r="EY216">
            <v>200</v>
          </cell>
          <cell r="EZ216">
            <v>200</v>
          </cell>
          <cell r="FA216">
            <v>200</v>
          </cell>
          <cell r="FB216">
            <v>200</v>
          </cell>
          <cell r="FC216">
            <v>200</v>
          </cell>
          <cell r="FD216">
            <v>200</v>
          </cell>
          <cell r="FE216">
            <v>200</v>
          </cell>
          <cell r="FF216">
            <v>200</v>
          </cell>
          <cell r="FG216">
            <v>200</v>
          </cell>
          <cell r="FH216">
            <v>200</v>
          </cell>
          <cell r="FI216">
            <v>200</v>
          </cell>
          <cell r="FJ216">
            <v>200</v>
          </cell>
          <cell r="FK216">
            <v>200</v>
          </cell>
          <cell r="FL216">
            <v>200</v>
          </cell>
          <cell r="FM216">
            <v>200</v>
          </cell>
          <cell r="FN216">
            <v>200</v>
          </cell>
          <cell r="FO216">
            <v>200</v>
          </cell>
          <cell r="FP216">
            <v>200</v>
          </cell>
          <cell r="FQ216">
            <v>200</v>
          </cell>
          <cell r="FR216">
            <v>200</v>
          </cell>
          <cell r="FS216">
            <v>200</v>
          </cell>
          <cell r="FT216">
            <v>200</v>
          </cell>
          <cell r="FU216">
            <v>200</v>
          </cell>
          <cell r="FV216">
            <v>200</v>
          </cell>
          <cell r="FW216">
            <v>200</v>
          </cell>
          <cell r="FX216">
            <v>200</v>
          </cell>
          <cell r="FY216">
            <v>200</v>
          </cell>
          <cell r="FZ216">
            <v>200</v>
          </cell>
          <cell r="GA216">
            <v>200</v>
          </cell>
          <cell r="GB216">
            <v>200</v>
          </cell>
          <cell r="GC216">
            <v>200</v>
          </cell>
          <cell r="GD216">
            <v>200</v>
          </cell>
          <cell r="GE216">
            <v>200</v>
          </cell>
          <cell r="GF216">
            <v>200</v>
          </cell>
          <cell r="GG216">
            <v>200</v>
          </cell>
          <cell r="GH216">
            <v>200</v>
          </cell>
          <cell r="GI216">
            <v>200</v>
          </cell>
          <cell r="GJ216">
            <v>200</v>
          </cell>
          <cell r="GK216">
            <v>200</v>
          </cell>
          <cell r="GL216">
            <v>200</v>
          </cell>
          <cell r="GM216">
            <v>200</v>
          </cell>
          <cell r="GN216">
            <v>200</v>
          </cell>
          <cell r="GO216">
            <v>200</v>
          </cell>
          <cell r="GP216">
            <v>200</v>
          </cell>
          <cell r="GQ216">
            <v>200</v>
          </cell>
          <cell r="GR216">
            <v>200</v>
          </cell>
          <cell r="GS216">
            <v>200</v>
          </cell>
          <cell r="GW216">
            <v>11438</v>
          </cell>
          <cell r="GX216" t="e">
            <v>#DIV/0!</v>
          </cell>
          <cell r="GY216" t="e">
            <v>#DIV/0!</v>
          </cell>
          <cell r="GZ216" t="e">
            <v>#DIV/0!</v>
          </cell>
        </row>
        <row r="217">
          <cell r="A217">
            <v>11439</v>
          </cell>
          <cell r="B217">
            <v>5</v>
          </cell>
          <cell r="C217" t="str">
            <v>H&amp;PES @ KIOWA</v>
          </cell>
          <cell r="D217">
            <v>34600</v>
          </cell>
          <cell r="E217" t="str">
            <v>R</v>
          </cell>
          <cell r="F217">
            <v>3720</v>
          </cell>
          <cell r="G217">
            <v>3720</v>
          </cell>
          <cell r="H217">
            <v>3785</v>
          </cell>
          <cell r="I217">
            <v>3702</v>
          </cell>
          <cell r="J217">
            <v>3702</v>
          </cell>
          <cell r="K217">
            <v>3702</v>
          </cell>
          <cell r="L217">
            <v>3702</v>
          </cell>
          <cell r="M217">
            <v>4374</v>
          </cell>
          <cell r="N217">
            <v>4374</v>
          </cell>
          <cell r="O217">
            <v>4374</v>
          </cell>
          <cell r="P217">
            <v>4374</v>
          </cell>
          <cell r="Q217">
            <v>4374</v>
          </cell>
          <cell r="R217">
            <v>4374</v>
          </cell>
          <cell r="S217">
            <v>4374</v>
          </cell>
          <cell r="T217">
            <v>3200</v>
          </cell>
          <cell r="U217">
            <v>3200</v>
          </cell>
          <cell r="V217">
            <v>3200</v>
          </cell>
          <cell r="W217">
            <v>3200</v>
          </cell>
          <cell r="X217">
            <v>3200</v>
          </cell>
          <cell r="Y217">
            <v>3200</v>
          </cell>
          <cell r="Z217">
            <v>3200</v>
          </cell>
          <cell r="AA217">
            <v>3200</v>
          </cell>
          <cell r="AB217">
            <v>4200</v>
          </cell>
          <cell r="AC217">
            <v>4200</v>
          </cell>
          <cell r="AD217">
            <v>4200</v>
          </cell>
          <cell r="AE217">
            <v>4200</v>
          </cell>
          <cell r="AF217">
            <v>4200</v>
          </cell>
          <cell r="AG217">
            <v>4200</v>
          </cell>
          <cell r="AH217">
            <v>4200</v>
          </cell>
          <cell r="AI217">
            <v>4200</v>
          </cell>
          <cell r="AJ217">
            <v>3800</v>
          </cell>
          <cell r="AK217">
            <v>4800</v>
          </cell>
          <cell r="AL217">
            <v>4800</v>
          </cell>
          <cell r="AM217">
            <v>4800</v>
          </cell>
          <cell r="AN217">
            <v>4800</v>
          </cell>
          <cell r="AO217">
            <v>4960</v>
          </cell>
          <cell r="AP217">
            <v>4960</v>
          </cell>
          <cell r="AQ217">
            <v>6235</v>
          </cell>
          <cell r="AR217">
            <v>6235</v>
          </cell>
          <cell r="AS217">
            <v>6235</v>
          </cell>
          <cell r="AT217">
            <v>6235</v>
          </cell>
          <cell r="AU217">
            <v>6235</v>
          </cell>
          <cell r="AV217">
            <v>6235</v>
          </cell>
          <cell r="AW217">
            <v>6235</v>
          </cell>
          <cell r="AX217">
            <v>6235</v>
          </cell>
          <cell r="AY217">
            <v>4147</v>
          </cell>
          <cell r="AZ217">
            <v>4147</v>
          </cell>
          <cell r="BA217">
            <v>4147</v>
          </cell>
          <cell r="BB217">
            <v>4147</v>
          </cell>
          <cell r="BC217">
            <v>4147</v>
          </cell>
          <cell r="BD217">
            <v>4147</v>
          </cell>
          <cell r="BE217">
            <v>5716</v>
          </cell>
          <cell r="BF217">
            <v>6386</v>
          </cell>
          <cell r="BG217">
            <v>6386</v>
          </cell>
          <cell r="BH217">
            <v>6386</v>
          </cell>
          <cell r="BI217">
            <v>6386</v>
          </cell>
          <cell r="BJ217">
            <v>6386</v>
          </cell>
          <cell r="BK217">
            <v>6386</v>
          </cell>
          <cell r="BL217">
            <v>6823</v>
          </cell>
          <cell r="BM217">
            <v>4823</v>
          </cell>
          <cell r="BN217">
            <v>4823</v>
          </cell>
          <cell r="BO217">
            <v>4823</v>
          </cell>
          <cell r="BP217">
            <v>4823</v>
          </cell>
          <cell r="BQ217">
            <v>6709</v>
          </cell>
          <cell r="BR217">
            <v>6709</v>
          </cell>
          <cell r="BS217">
            <v>7709</v>
          </cell>
          <cell r="BT217">
            <v>7709</v>
          </cell>
          <cell r="BU217">
            <v>7709</v>
          </cell>
          <cell r="BV217">
            <v>7709</v>
          </cell>
          <cell r="BW217">
            <v>6709</v>
          </cell>
          <cell r="BX217">
            <v>6709</v>
          </cell>
          <cell r="BY217">
            <v>6709</v>
          </cell>
          <cell r="BZ217">
            <v>6709</v>
          </cell>
          <cell r="CA217">
            <v>6934</v>
          </cell>
          <cell r="CB217">
            <v>6934</v>
          </cell>
          <cell r="CC217">
            <v>13987</v>
          </cell>
          <cell r="CD217">
            <v>13987</v>
          </cell>
          <cell r="CE217">
            <v>13987</v>
          </cell>
          <cell r="CF217">
            <v>6087</v>
          </cell>
          <cell r="CG217">
            <v>6087</v>
          </cell>
          <cell r="CH217">
            <v>6087</v>
          </cell>
          <cell r="CI217">
            <v>6087</v>
          </cell>
          <cell r="CJ217">
            <v>6087</v>
          </cell>
          <cell r="CK217">
            <v>4987</v>
          </cell>
          <cell r="CL217">
            <v>4987</v>
          </cell>
          <cell r="CM217">
            <v>4987</v>
          </cell>
          <cell r="CN217">
            <v>4987</v>
          </cell>
          <cell r="CO217">
            <v>4987</v>
          </cell>
          <cell r="CP217">
            <v>4987</v>
          </cell>
          <cell r="CQ217">
            <v>4987</v>
          </cell>
          <cell r="CR217">
            <v>4987</v>
          </cell>
          <cell r="CS217">
            <v>4987</v>
          </cell>
          <cell r="CT217">
            <v>4987</v>
          </cell>
          <cell r="CU217">
            <v>4987</v>
          </cell>
          <cell r="CV217">
            <v>4987</v>
          </cell>
          <cell r="CW217">
            <v>4987</v>
          </cell>
          <cell r="CX217">
            <v>4987</v>
          </cell>
          <cell r="CY217">
            <v>5283</v>
          </cell>
          <cell r="CZ217">
            <v>5583</v>
          </cell>
          <cell r="DA217">
            <v>5583</v>
          </cell>
          <cell r="DB217">
            <v>5583</v>
          </cell>
          <cell r="DC217">
            <v>7083</v>
          </cell>
          <cell r="DD217">
            <v>7083</v>
          </cell>
          <cell r="DE217">
            <v>7083</v>
          </cell>
          <cell r="DF217">
            <v>7083</v>
          </cell>
          <cell r="DG217">
            <v>7083</v>
          </cell>
          <cell r="DH217">
            <v>9060</v>
          </cell>
          <cell r="DI217">
            <v>9060</v>
          </cell>
          <cell r="DJ217">
            <v>9060</v>
          </cell>
          <cell r="DK217">
            <v>9060</v>
          </cell>
          <cell r="DL217">
            <v>9060</v>
          </cell>
          <cell r="DM217">
            <v>8210</v>
          </cell>
          <cell r="DN217">
            <v>3035</v>
          </cell>
          <cell r="DO217">
            <v>3035</v>
          </cell>
          <cell r="DP217">
            <v>3035</v>
          </cell>
          <cell r="DQ217">
            <v>3035</v>
          </cell>
          <cell r="DR217">
            <v>3035</v>
          </cell>
          <cell r="DS217">
            <v>3035</v>
          </cell>
          <cell r="DT217">
            <v>3035</v>
          </cell>
          <cell r="DU217">
            <v>2335</v>
          </cell>
          <cell r="DV217">
            <v>2335</v>
          </cell>
          <cell r="DW217">
            <v>2335</v>
          </cell>
          <cell r="DX217">
            <v>3888</v>
          </cell>
          <cell r="DY217">
            <v>3888</v>
          </cell>
          <cell r="DZ217">
            <v>3888</v>
          </cell>
          <cell r="EA217">
            <v>3978</v>
          </cell>
          <cell r="EB217">
            <v>2978</v>
          </cell>
          <cell r="EC217">
            <v>2978</v>
          </cell>
          <cell r="ED217">
            <v>7968</v>
          </cell>
          <cell r="EE217">
            <v>8513</v>
          </cell>
          <cell r="EF217">
            <v>8513</v>
          </cell>
          <cell r="EG217">
            <v>8513</v>
          </cell>
          <cell r="EH217">
            <v>8513</v>
          </cell>
          <cell r="EI217">
            <v>8513</v>
          </cell>
          <cell r="EJ217">
            <v>2215</v>
          </cell>
          <cell r="EK217">
            <v>7215</v>
          </cell>
          <cell r="EL217">
            <v>7215</v>
          </cell>
          <cell r="EM217">
            <v>7215</v>
          </cell>
          <cell r="EN217">
            <v>7215</v>
          </cell>
          <cell r="EO217">
            <v>7215</v>
          </cell>
          <cell r="EP217">
            <v>8615</v>
          </cell>
          <cell r="EQ217">
            <v>8615</v>
          </cell>
          <cell r="ER217">
            <v>8615</v>
          </cell>
          <cell r="ES217">
            <v>8615</v>
          </cell>
          <cell r="ET217">
            <v>8615</v>
          </cell>
          <cell r="EU217">
            <v>8615</v>
          </cell>
          <cell r="EV217">
            <v>8615</v>
          </cell>
          <cell r="EW217">
            <v>9215</v>
          </cell>
          <cell r="EX217">
            <v>9515</v>
          </cell>
          <cell r="EY217">
            <v>8926</v>
          </cell>
          <cell r="EZ217">
            <v>8926</v>
          </cell>
          <cell r="FA217">
            <v>8926</v>
          </cell>
          <cell r="FB217">
            <v>8926</v>
          </cell>
          <cell r="FC217">
            <v>8926</v>
          </cell>
          <cell r="FD217">
            <v>4426</v>
          </cell>
          <cell r="FE217">
            <v>4426</v>
          </cell>
          <cell r="FF217">
            <v>4426</v>
          </cell>
          <cell r="FG217">
            <v>4830</v>
          </cell>
          <cell r="FH217">
            <v>4830</v>
          </cell>
          <cell r="FI217">
            <v>4830</v>
          </cell>
          <cell r="FJ217">
            <v>4830</v>
          </cell>
          <cell r="FK217">
            <v>4830</v>
          </cell>
          <cell r="FL217">
            <v>4830</v>
          </cell>
          <cell r="FM217">
            <v>4830</v>
          </cell>
          <cell r="FN217">
            <v>4830</v>
          </cell>
          <cell r="FO217">
            <v>4190</v>
          </cell>
          <cell r="FP217">
            <v>4190</v>
          </cell>
          <cell r="FQ217">
            <v>4190</v>
          </cell>
          <cell r="FR217">
            <v>4190</v>
          </cell>
          <cell r="FS217">
            <v>4210</v>
          </cell>
          <cell r="FT217">
            <v>4210</v>
          </cell>
          <cell r="FU217">
            <v>4210</v>
          </cell>
          <cell r="FV217">
            <v>4210</v>
          </cell>
          <cell r="FW217">
            <v>4210</v>
          </cell>
          <cell r="FX217">
            <v>4210</v>
          </cell>
          <cell r="FY217">
            <v>4510</v>
          </cell>
          <cell r="FZ217">
            <v>4910</v>
          </cell>
          <cell r="GA217">
            <v>4910</v>
          </cell>
          <cell r="GB217">
            <v>4910</v>
          </cell>
          <cell r="GC217">
            <v>4910</v>
          </cell>
          <cell r="GD217">
            <v>4910</v>
          </cell>
          <cell r="GE217">
            <v>4200</v>
          </cell>
          <cell r="GF217">
            <v>4200</v>
          </cell>
          <cell r="GG217">
            <v>4746</v>
          </cell>
          <cell r="GH217">
            <v>4746</v>
          </cell>
          <cell r="GI217">
            <v>4708</v>
          </cell>
          <cell r="GJ217">
            <v>4708</v>
          </cell>
          <cell r="GK217">
            <v>4708</v>
          </cell>
          <cell r="GL217">
            <v>4708</v>
          </cell>
          <cell r="GM217">
            <v>4708</v>
          </cell>
          <cell r="GN217">
            <v>4308</v>
          </cell>
          <cell r="GO217">
            <v>5308</v>
          </cell>
          <cell r="GP217">
            <v>5308</v>
          </cell>
          <cell r="GQ217">
            <v>5308</v>
          </cell>
          <cell r="GR217">
            <v>5308</v>
          </cell>
          <cell r="GS217">
            <v>5308</v>
          </cell>
          <cell r="GW217">
            <v>11439</v>
          </cell>
          <cell r="GX217" t="e">
            <v>#DIV/0!</v>
          </cell>
          <cell r="GY217" t="e">
            <v>#DIV/0!</v>
          </cell>
          <cell r="GZ217" t="e">
            <v>#DIV/0!</v>
          </cell>
        </row>
        <row r="218">
          <cell r="A218">
            <v>11440</v>
          </cell>
          <cell r="B218">
            <v>7</v>
          </cell>
          <cell r="C218" t="str">
            <v>AGAVE @ EDDY</v>
          </cell>
          <cell r="D218">
            <v>47081</v>
          </cell>
          <cell r="E218" t="str">
            <v>R</v>
          </cell>
          <cell r="F218">
            <v>0</v>
          </cell>
          <cell r="G218">
            <v>0</v>
          </cell>
          <cell r="H218">
            <v>0</v>
          </cell>
          <cell r="I218">
            <v>0</v>
          </cell>
          <cell r="J218">
            <v>0</v>
          </cell>
          <cell r="K218">
            <v>0</v>
          </cell>
          <cell r="L218">
            <v>0</v>
          </cell>
          <cell r="M218">
            <v>0</v>
          </cell>
          <cell r="N218">
            <v>0</v>
          </cell>
          <cell r="O218">
            <v>0</v>
          </cell>
          <cell r="P218">
            <v>0</v>
          </cell>
          <cell r="Q218">
            <v>0</v>
          </cell>
          <cell r="R218">
            <v>0</v>
          </cell>
          <cell r="S218">
            <v>0</v>
          </cell>
          <cell r="T218">
            <v>0</v>
          </cell>
          <cell r="U218">
            <v>0</v>
          </cell>
          <cell r="V218">
            <v>0</v>
          </cell>
          <cell r="W218">
            <v>0</v>
          </cell>
          <cell r="X218">
            <v>0</v>
          </cell>
          <cell r="Y218">
            <v>0</v>
          </cell>
          <cell r="Z218">
            <v>0</v>
          </cell>
          <cell r="AA218">
            <v>0</v>
          </cell>
          <cell r="AB218">
            <v>0</v>
          </cell>
          <cell r="AC218">
            <v>0</v>
          </cell>
          <cell r="AD218">
            <v>0</v>
          </cell>
          <cell r="AE218">
            <v>0</v>
          </cell>
          <cell r="AF218">
            <v>0</v>
          </cell>
          <cell r="AG218">
            <v>0</v>
          </cell>
          <cell r="AH218">
            <v>0</v>
          </cell>
          <cell r="AI218">
            <v>0</v>
          </cell>
          <cell r="AJ218">
            <v>0</v>
          </cell>
          <cell r="AK218">
            <v>0</v>
          </cell>
          <cell r="AL218">
            <v>0</v>
          </cell>
          <cell r="AM218">
            <v>0</v>
          </cell>
          <cell r="AN218">
            <v>0</v>
          </cell>
          <cell r="AO218">
            <v>0</v>
          </cell>
          <cell r="AP218">
            <v>0</v>
          </cell>
          <cell r="AQ218">
            <v>0</v>
          </cell>
          <cell r="AR218">
            <v>0</v>
          </cell>
          <cell r="AS218">
            <v>0</v>
          </cell>
          <cell r="AT218">
            <v>0</v>
          </cell>
          <cell r="AU218">
            <v>0</v>
          </cell>
          <cell r="AV218">
            <v>0</v>
          </cell>
          <cell r="AW218">
            <v>0</v>
          </cell>
          <cell r="AX218">
            <v>0</v>
          </cell>
          <cell r="AY218">
            <v>0</v>
          </cell>
          <cell r="AZ218">
            <v>0</v>
          </cell>
          <cell r="BA218">
            <v>0</v>
          </cell>
          <cell r="BB218">
            <v>0</v>
          </cell>
          <cell r="BC218">
            <v>0</v>
          </cell>
          <cell r="BD218">
            <v>0</v>
          </cell>
          <cell r="BE218">
            <v>0</v>
          </cell>
          <cell r="BF218">
            <v>0</v>
          </cell>
          <cell r="BG218">
            <v>0</v>
          </cell>
          <cell r="BH218">
            <v>0</v>
          </cell>
          <cell r="BI218">
            <v>0</v>
          </cell>
          <cell r="BJ218">
            <v>0</v>
          </cell>
          <cell r="BK218">
            <v>0</v>
          </cell>
          <cell r="BL218">
            <v>0</v>
          </cell>
          <cell r="BM218">
            <v>0</v>
          </cell>
          <cell r="BN218">
            <v>0</v>
          </cell>
          <cell r="BO218">
            <v>0</v>
          </cell>
          <cell r="BP218">
            <v>0</v>
          </cell>
          <cell r="BQ218">
            <v>0</v>
          </cell>
          <cell r="BR218">
            <v>0</v>
          </cell>
          <cell r="BS218">
            <v>5000</v>
          </cell>
          <cell r="BT218">
            <v>8000</v>
          </cell>
          <cell r="BU218">
            <v>8000</v>
          </cell>
          <cell r="BV218">
            <v>8000</v>
          </cell>
          <cell r="BW218">
            <v>8000</v>
          </cell>
          <cell r="BX218">
            <v>8000</v>
          </cell>
          <cell r="BY218">
            <v>8000</v>
          </cell>
          <cell r="BZ218">
            <v>0</v>
          </cell>
          <cell r="CA218">
            <v>0</v>
          </cell>
          <cell r="CB218">
            <v>0</v>
          </cell>
          <cell r="CC218">
            <v>8100</v>
          </cell>
          <cell r="CD218">
            <v>8100</v>
          </cell>
          <cell r="CE218">
            <v>8100</v>
          </cell>
          <cell r="CF218">
            <v>8100</v>
          </cell>
          <cell r="CG218">
            <v>8100</v>
          </cell>
          <cell r="CH218">
            <v>8100</v>
          </cell>
          <cell r="CI218">
            <v>8100</v>
          </cell>
          <cell r="CJ218">
            <v>8100</v>
          </cell>
          <cell r="CK218">
            <v>8100</v>
          </cell>
          <cell r="CL218">
            <v>8100</v>
          </cell>
          <cell r="CM218">
            <v>8100</v>
          </cell>
          <cell r="CN218">
            <v>8100</v>
          </cell>
          <cell r="CO218">
            <v>8100</v>
          </cell>
          <cell r="CP218">
            <v>8100</v>
          </cell>
          <cell r="CQ218">
            <v>8100</v>
          </cell>
          <cell r="CR218">
            <v>8100</v>
          </cell>
          <cell r="CS218">
            <v>8100</v>
          </cell>
          <cell r="CT218">
            <v>8100</v>
          </cell>
          <cell r="CU218">
            <v>8100</v>
          </cell>
          <cell r="CV218">
            <v>8100</v>
          </cell>
          <cell r="CW218">
            <v>8100</v>
          </cell>
          <cell r="CX218">
            <v>4000</v>
          </cell>
          <cell r="CY218">
            <v>4000</v>
          </cell>
          <cell r="CZ218">
            <v>4000</v>
          </cell>
          <cell r="DA218">
            <v>4000</v>
          </cell>
          <cell r="DB218">
            <v>4000</v>
          </cell>
          <cell r="DC218">
            <v>4000</v>
          </cell>
          <cell r="DD218">
            <v>4000</v>
          </cell>
          <cell r="DE218">
            <v>4000</v>
          </cell>
          <cell r="DF218">
            <v>4000</v>
          </cell>
          <cell r="DG218">
            <v>4000</v>
          </cell>
          <cell r="DH218">
            <v>4500</v>
          </cell>
          <cell r="DI218">
            <v>4500</v>
          </cell>
          <cell r="DJ218">
            <v>4500</v>
          </cell>
          <cell r="DK218">
            <v>4500</v>
          </cell>
          <cell r="DL218">
            <v>4500</v>
          </cell>
          <cell r="DM218">
            <v>4500</v>
          </cell>
          <cell r="DN218">
            <v>4500</v>
          </cell>
          <cell r="DO218">
            <v>4500</v>
          </cell>
          <cell r="DP218">
            <v>4500</v>
          </cell>
          <cell r="DQ218">
            <v>4500</v>
          </cell>
          <cell r="DR218">
            <v>4500</v>
          </cell>
          <cell r="DS218">
            <v>4500</v>
          </cell>
          <cell r="DT218">
            <v>4500</v>
          </cell>
          <cell r="DU218">
            <v>4500</v>
          </cell>
          <cell r="DV218">
            <v>4500</v>
          </cell>
          <cell r="DW218">
            <v>4500</v>
          </cell>
          <cell r="DX218">
            <v>0</v>
          </cell>
          <cell r="DY218">
            <v>0</v>
          </cell>
          <cell r="DZ218">
            <v>0</v>
          </cell>
          <cell r="EA218">
            <v>3650</v>
          </cell>
          <cell r="EB218">
            <v>3650</v>
          </cell>
          <cell r="EC218">
            <v>3650</v>
          </cell>
          <cell r="ED218">
            <v>3650</v>
          </cell>
          <cell r="EE218">
            <v>3650</v>
          </cell>
          <cell r="EF218">
            <v>3650</v>
          </cell>
          <cell r="EG218">
            <v>3650</v>
          </cell>
          <cell r="EH218">
            <v>3650</v>
          </cell>
          <cell r="EI218">
            <v>3650</v>
          </cell>
          <cell r="EJ218">
            <v>0</v>
          </cell>
          <cell r="EK218">
            <v>0</v>
          </cell>
          <cell r="EL218">
            <v>6100</v>
          </cell>
          <cell r="EM218">
            <v>6100</v>
          </cell>
          <cell r="EN218">
            <v>6100</v>
          </cell>
          <cell r="EO218">
            <v>0</v>
          </cell>
          <cell r="EP218">
            <v>0</v>
          </cell>
          <cell r="EQ218">
            <v>0</v>
          </cell>
          <cell r="ER218">
            <v>0</v>
          </cell>
          <cell r="ES218">
            <v>0</v>
          </cell>
          <cell r="ET218">
            <v>0</v>
          </cell>
          <cell r="EU218">
            <v>0</v>
          </cell>
          <cell r="EV218">
            <v>0</v>
          </cell>
          <cell r="EW218">
            <v>7600</v>
          </cell>
          <cell r="EX218">
            <v>7600</v>
          </cell>
          <cell r="EY218">
            <v>7600</v>
          </cell>
          <cell r="EZ218">
            <v>7600</v>
          </cell>
          <cell r="FA218">
            <v>7600</v>
          </cell>
          <cell r="FB218">
            <v>8394</v>
          </cell>
          <cell r="FC218">
            <v>7600</v>
          </cell>
          <cell r="FD218">
            <v>7600</v>
          </cell>
          <cell r="FE218">
            <v>7600</v>
          </cell>
          <cell r="FF218">
            <v>7600</v>
          </cell>
          <cell r="FG218">
            <v>7600</v>
          </cell>
          <cell r="FH218">
            <v>7600</v>
          </cell>
          <cell r="FI218">
            <v>4993</v>
          </cell>
          <cell r="FJ218">
            <v>7600</v>
          </cell>
          <cell r="FK218">
            <v>7600</v>
          </cell>
          <cell r="FL218">
            <v>7600</v>
          </cell>
          <cell r="FM218">
            <v>5000</v>
          </cell>
          <cell r="FN218">
            <v>5000</v>
          </cell>
          <cell r="FO218">
            <v>8200</v>
          </cell>
          <cell r="FP218">
            <v>7674</v>
          </cell>
          <cell r="FQ218">
            <v>6931</v>
          </cell>
          <cell r="FR218">
            <v>7339</v>
          </cell>
          <cell r="FS218">
            <v>8200</v>
          </cell>
          <cell r="FT218">
            <v>8200</v>
          </cell>
          <cell r="FU218">
            <v>8200</v>
          </cell>
          <cell r="FV218">
            <v>8200</v>
          </cell>
          <cell r="FW218">
            <v>8200</v>
          </cell>
          <cell r="FX218">
            <v>8200</v>
          </cell>
          <cell r="FY218">
            <v>7975</v>
          </cell>
          <cell r="FZ218">
            <v>8795</v>
          </cell>
          <cell r="GA218">
            <v>8884</v>
          </cell>
          <cell r="GB218">
            <v>9400</v>
          </cell>
          <cell r="GC218">
            <v>9400</v>
          </cell>
          <cell r="GD218">
            <v>8737</v>
          </cell>
          <cell r="GE218">
            <v>8030</v>
          </cell>
          <cell r="GF218">
            <v>9385</v>
          </cell>
          <cell r="GG218">
            <v>9385</v>
          </cell>
          <cell r="GH218">
            <v>10000</v>
          </cell>
          <cell r="GI218">
            <v>10000</v>
          </cell>
          <cell r="GJ218">
            <v>10000</v>
          </cell>
          <cell r="GK218">
            <v>10000</v>
          </cell>
          <cell r="GL218">
            <v>903</v>
          </cell>
          <cell r="GM218">
            <v>10000</v>
          </cell>
          <cell r="GN218">
            <v>10000</v>
          </cell>
          <cell r="GO218">
            <v>10000</v>
          </cell>
          <cell r="GP218">
            <v>10000</v>
          </cell>
          <cell r="GQ218">
            <v>10000</v>
          </cell>
          <cell r="GR218">
            <v>6816</v>
          </cell>
          <cell r="GS218">
            <v>10000</v>
          </cell>
          <cell r="GW218">
            <v>11440</v>
          </cell>
          <cell r="GX218" t="e">
            <v>#DIV/0!</v>
          </cell>
          <cell r="GY218" t="e">
            <v>#DIV/0!</v>
          </cell>
          <cell r="GZ218" t="e">
            <v>#DIV/0!</v>
          </cell>
        </row>
        <row r="219">
          <cell r="A219">
            <v>11441</v>
          </cell>
          <cell r="B219">
            <v>4</v>
          </cell>
          <cell r="C219" t="str">
            <v>AETC @ WOOD</v>
          </cell>
          <cell r="D219">
            <v>33300</v>
          </cell>
          <cell r="E219" t="str">
            <v>D</v>
          </cell>
          <cell r="F219">
            <v>14000</v>
          </cell>
          <cell r="G219">
            <v>14000</v>
          </cell>
          <cell r="H219">
            <v>14000</v>
          </cell>
          <cell r="I219">
            <v>14000</v>
          </cell>
          <cell r="J219">
            <v>14000</v>
          </cell>
          <cell r="K219">
            <v>14000</v>
          </cell>
          <cell r="L219">
            <v>14000</v>
          </cell>
          <cell r="M219">
            <v>14000</v>
          </cell>
          <cell r="N219">
            <v>14000</v>
          </cell>
          <cell r="O219">
            <v>14000</v>
          </cell>
          <cell r="P219">
            <v>14000</v>
          </cell>
          <cell r="Q219">
            <v>14000</v>
          </cell>
          <cell r="R219">
            <v>14000</v>
          </cell>
          <cell r="S219">
            <v>14000</v>
          </cell>
          <cell r="T219">
            <v>14000</v>
          </cell>
          <cell r="U219">
            <v>14000</v>
          </cell>
          <cell r="V219">
            <v>14000</v>
          </cell>
          <cell r="W219">
            <v>14000</v>
          </cell>
          <cell r="X219">
            <v>14000</v>
          </cell>
          <cell r="Y219">
            <v>14000</v>
          </cell>
          <cell r="Z219">
            <v>14000</v>
          </cell>
          <cell r="AA219">
            <v>14000</v>
          </cell>
          <cell r="AB219">
            <v>14000</v>
          </cell>
          <cell r="AC219">
            <v>14000</v>
          </cell>
          <cell r="AD219">
            <v>14000</v>
          </cell>
          <cell r="AE219">
            <v>14000</v>
          </cell>
          <cell r="AF219">
            <v>14000</v>
          </cell>
          <cell r="AG219">
            <v>14000</v>
          </cell>
          <cell r="AH219">
            <v>14000</v>
          </cell>
          <cell r="AI219">
            <v>14000</v>
          </cell>
          <cell r="AJ219">
            <v>14000</v>
          </cell>
          <cell r="AK219">
            <v>14000</v>
          </cell>
          <cell r="AL219">
            <v>14000</v>
          </cell>
          <cell r="AM219">
            <v>14000</v>
          </cell>
          <cell r="AN219">
            <v>14000</v>
          </cell>
          <cell r="AO219">
            <v>14000</v>
          </cell>
          <cell r="AP219">
            <v>14000</v>
          </cell>
          <cell r="AQ219">
            <v>14000</v>
          </cell>
          <cell r="AR219">
            <v>14000</v>
          </cell>
          <cell r="AS219">
            <v>14000</v>
          </cell>
          <cell r="AT219">
            <v>14000</v>
          </cell>
          <cell r="AU219">
            <v>14000</v>
          </cell>
          <cell r="AV219">
            <v>14000</v>
          </cell>
          <cell r="AW219">
            <v>14000</v>
          </cell>
          <cell r="AX219">
            <v>14000</v>
          </cell>
          <cell r="AY219">
            <v>14000</v>
          </cell>
          <cell r="AZ219">
            <v>14000</v>
          </cell>
          <cell r="BA219">
            <v>14000</v>
          </cell>
          <cell r="BB219">
            <v>14000</v>
          </cell>
          <cell r="BC219">
            <v>14000</v>
          </cell>
          <cell r="BD219">
            <v>14000</v>
          </cell>
          <cell r="BE219">
            <v>14000</v>
          </cell>
          <cell r="BF219">
            <v>14000</v>
          </cell>
          <cell r="BG219">
            <v>14000</v>
          </cell>
          <cell r="BH219">
            <v>14000</v>
          </cell>
          <cell r="BI219">
            <v>14000</v>
          </cell>
          <cell r="BJ219">
            <v>14000</v>
          </cell>
          <cell r="BK219">
            <v>14000</v>
          </cell>
          <cell r="BL219">
            <v>14000</v>
          </cell>
          <cell r="BM219">
            <v>14000</v>
          </cell>
          <cell r="BN219">
            <v>14000</v>
          </cell>
          <cell r="BO219">
            <v>14000</v>
          </cell>
          <cell r="BP219">
            <v>14000</v>
          </cell>
          <cell r="BQ219">
            <v>14000</v>
          </cell>
          <cell r="BR219">
            <v>14000</v>
          </cell>
          <cell r="BS219">
            <v>14000</v>
          </cell>
          <cell r="BT219">
            <v>14000</v>
          </cell>
          <cell r="BU219">
            <v>14000</v>
          </cell>
          <cell r="BV219">
            <v>14000</v>
          </cell>
          <cell r="BW219">
            <v>14000</v>
          </cell>
          <cell r="BX219">
            <v>14000</v>
          </cell>
          <cell r="BY219">
            <v>14000</v>
          </cell>
          <cell r="BZ219">
            <v>14000</v>
          </cell>
          <cell r="CA219">
            <v>14000</v>
          </cell>
          <cell r="CB219">
            <v>14000</v>
          </cell>
          <cell r="CC219">
            <v>14000</v>
          </cell>
          <cell r="CD219">
            <v>14000</v>
          </cell>
          <cell r="CE219">
            <v>14000</v>
          </cell>
          <cell r="CF219">
            <v>14000</v>
          </cell>
          <cell r="CG219">
            <v>14000</v>
          </cell>
          <cell r="CH219">
            <v>14000</v>
          </cell>
          <cell r="CI219">
            <v>14000</v>
          </cell>
          <cell r="CJ219">
            <v>14000</v>
          </cell>
          <cell r="CK219">
            <v>14000</v>
          </cell>
          <cell r="CL219">
            <v>14000</v>
          </cell>
          <cell r="CM219">
            <v>14000</v>
          </cell>
          <cell r="CN219">
            <v>14000</v>
          </cell>
          <cell r="CO219">
            <v>14000</v>
          </cell>
          <cell r="CP219">
            <v>14000</v>
          </cell>
          <cell r="CQ219">
            <v>14000</v>
          </cell>
          <cell r="CR219">
            <v>14000</v>
          </cell>
          <cell r="CS219">
            <v>14000</v>
          </cell>
          <cell r="CT219">
            <v>14000</v>
          </cell>
          <cell r="CU219">
            <v>14000</v>
          </cell>
          <cell r="CV219">
            <v>14000</v>
          </cell>
          <cell r="CW219">
            <v>14000</v>
          </cell>
          <cell r="CX219">
            <v>14000</v>
          </cell>
          <cell r="CY219">
            <v>14000</v>
          </cell>
          <cell r="CZ219">
            <v>14000</v>
          </cell>
          <cell r="DA219">
            <v>14000</v>
          </cell>
          <cell r="DB219">
            <v>14000</v>
          </cell>
          <cell r="DC219">
            <v>14000</v>
          </cell>
          <cell r="DD219">
            <v>14000</v>
          </cell>
          <cell r="DE219">
            <v>14000</v>
          </cell>
          <cell r="DF219">
            <v>14000</v>
          </cell>
          <cell r="DG219">
            <v>14000</v>
          </cell>
          <cell r="DH219">
            <v>14000</v>
          </cell>
          <cell r="DI219">
            <v>14000</v>
          </cell>
          <cell r="DJ219">
            <v>14000</v>
          </cell>
          <cell r="DK219">
            <v>14000</v>
          </cell>
          <cell r="DL219">
            <v>14000</v>
          </cell>
          <cell r="DM219">
            <v>14000</v>
          </cell>
          <cell r="DN219">
            <v>14000</v>
          </cell>
          <cell r="DO219">
            <v>14000</v>
          </cell>
          <cell r="DP219">
            <v>14000</v>
          </cell>
          <cell r="DQ219">
            <v>14000</v>
          </cell>
          <cell r="DR219">
            <v>14000</v>
          </cell>
          <cell r="DS219">
            <v>14000</v>
          </cell>
          <cell r="DT219">
            <v>14000</v>
          </cell>
          <cell r="DU219">
            <v>14000</v>
          </cell>
          <cell r="DV219">
            <v>14000</v>
          </cell>
          <cell r="DW219">
            <v>14000</v>
          </cell>
          <cell r="DX219">
            <v>14000</v>
          </cell>
          <cell r="DY219">
            <v>14000</v>
          </cell>
          <cell r="DZ219">
            <v>14000</v>
          </cell>
          <cell r="EA219">
            <v>14000</v>
          </cell>
          <cell r="EB219">
            <v>14000</v>
          </cell>
          <cell r="EC219">
            <v>14000</v>
          </cell>
          <cell r="ED219">
            <v>14000</v>
          </cell>
          <cell r="EE219">
            <v>14000</v>
          </cell>
          <cell r="EF219">
            <v>14000</v>
          </cell>
          <cell r="EG219">
            <v>14000</v>
          </cell>
          <cell r="EH219">
            <v>14000</v>
          </cell>
          <cell r="EI219">
            <v>14000</v>
          </cell>
          <cell r="EJ219">
            <v>0</v>
          </cell>
          <cell r="EK219">
            <v>0</v>
          </cell>
          <cell r="EL219">
            <v>0</v>
          </cell>
          <cell r="EM219">
            <v>0</v>
          </cell>
          <cell r="EN219">
            <v>0</v>
          </cell>
          <cell r="EO219">
            <v>0</v>
          </cell>
          <cell r="EP219">
            <v>0</v>
          </cell>
          <cell r="EQ219">
            <v>0</v>
          </cell>
          <cell r="ER219">
            <v>0</v>
          </cell>
          <cell r="ES219">
            <v>0</v>
          </cell>
          <cell r="ET219">
            <v>0</v>
          </cell>
          <cell r="EU219">
            <v>0</v>
          </cell>
          <cell r="EV219">
            <v>0</v>
          </cell>
          <cell r="EW219">
            <v>0</v>
          </cell>
          <cell r="EX219">
            <v>0</v>
          </cell>
          <cell r="EY219">
            <v>0</v>
          </cell>
          <cell r="EZ219">
            <v>0</v>
          </cell>
          <cell r="FA219">
            <v>0</v>
          </cell>
          <cell r="FB219">
            <v>0</v>
          </cell>
          <cell r="FC219">
            <v>0</v>
          </cell>
          <cell r="FD219">
            <v>0</v>
          </cell>
          <cell r="FE219">
            <v>0</v>
          </cell>
          <cell r="FF219">
            <v>0</v>
          </cell>
          <cell r="FG219">
            <v>0</v>
          </cell>
          <cell r="FH219">
            <v>0</v>
          </cell>
          <cell r="FI219">
            <v>0</v>
          </cell>
          <cell r="FJ219">
            <v>0</v>
          </cell>
          <cell r="FK219">
            <v>0</v>
          </cell>
          <cell r="FL219">
            <v>0</v>
          </cell>
          <cell r="FM219">
            <v>0</v>
          </cell>
          <cell r="FN219">
            <v>0</v>
          </cell>
          <cell r="FO219">
            <v>14000</v>
          </cell>
          <cell r="FP219">
            <v>14000</v>
          </cell>
          <cell r="FQ219">
            <v>14000</v>
          </cell>
          <cell r="FR219">
            <v>14000</v>
          </cell>
          <cell r="FS219">
            <v>14000</v>
          </cell>
          <cell r="FT219">
            <v>14000</v>
          </cell>
          <cell r="FU219">
            <v>14000</v>
          </cell>
          <cell r="FV219">
            <v>14000</v>
          </cell>
          <cell r="FW219">
            <v>14000</v>
          </cell>
          <cell r="FX219">
            <v>14000</v>
          </cell>
          <cell r="FY219">
            <v>14000</v>
          </cell>
          <cell r="FZ219">
            <v>14000</v>
          </cell>
          <cell r="GA219">
            <v>14000</v>
          </cell>
          <cell r="GB219">
            <v>14000</v>
          </cell>
          <cell r="GC219">
            <v>14000</v>
          </cell>
          <cell r="GD219">
            <v>14000</v>
          </cell>
          <cell r="GE219">
            <v>14000</v>
          </cell>
          <cell r="GF219">
            <v>14000</v>
          </cell>
          <cell r="GG219">
            <v>14000</v>
          </cell>
          <cell r="GH219">
            <v>14000</v>
          </cell>
          <cell r="GI219">
            <v>14000</v>
          </cell>
          <cell r="GJ219">
            <v>14000</v>
          </cell>
          <cell r="GK219">
            <v>14000</v>
          </cell>
          <cell r="GL219">
            <v>14000</v>
          </cell>
          <cell r="GM219">
            <v>14000</v>
          </cell>
          <cell r="GN219">
            <v>14000</v>
          </cell>
          <cell r="GO219">
            <v>14000</v>
          </cell>
          <cell r="GP219">
            <v>14000</v>
          </cell>
          <cell r="GQ219">
            <v>14000</v>
          </cell>
          <cell r="GR219">
            <v>14000</v>
          </cell>
          <cell r="GS219">
            <v>14000</v>
          </cell>
          <cell r="GW219">
            <v>11441</v>
          </cell>
          <cell r="GX219" t="e">
            <v>#DIV/0!</v>
          </cell>
          <cell r="GY219" t="e">
            <v>#DIV/0!</v>
          </cell>
          <cell r="GZ219" t="e">
            <v>#DIV/0!</v>
          </cell>
        </row>
        <row r="220">
          <cell r="A220">
            <v>11442</v>
          </cell>
          <cell r="B220">
            <v>8</v>
          </cell>
          <cell r="C220" t="str">
            <v>WESTAR @ POTTER</v>
          </cell>
          <cell r="D220">
            <v>102470</v>
          </cell>
          <cell r="E220" t="str">
            <v>D</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cell r="AF220">
            <v>0</v>
          </cell>
          <cell r="AG220">
            <v>0</v>
          </cell>
          <cell r="AH220">
            <v>0</v>
          </cell>
          <cell r="AI220">
            <v>0</v>
          </cell>
          <cell r="AJ220">
            <v>0</v>
          </cell>
          <cell r="AK220">
            <v>0</v>
          </cell>
          <cell r="AL220">
            <v>0</v>
          </cell>
          <cell r="AM220">
            <v>0</v>
          </cell>
          <cell r="AN220">
            <v>0</v>
          </cell>
          <cell r="AO220">
            <v>0</v>
          </cell>
          <cell r="AP220">
            <v>0</v>
          </cell>
          <cell r="AQ220">
            <v>0</v>
          </cell>
          <cell r="AR220">
            <v>0</v>
          </cell>
          <cell r="AS220">
            <v>0</v>
          </cell>
          <cell r="AT220">
            <v>0</v>
          </cell>
          <cell r="AU220">
            <v>0</v>
          </cell>
          <cell r="AV220">
            <v>0</v>
          </cell>
          <cell r="AW220">
            <v>0</v>
          </cell>
          <cell r="AX220">
            <v>0</v>
          </cell>
          <cell r="AY220">
            <v>0</v>
          </cell>
          <cell r="AZ220">
            <v>0</v>
          </cell>
          <cell r="BA220">
            <v>0</v>
          </cell>
          <cell r="BB220">
            <v>0</v>
          </cell>
          <cell r="BC220">
            <v>0</v>
          </cell>
          <cell r="BD220">
            <v>0</v>
          </cell>
          <cell r="BE220">
            <v>0</v>
          </cell>
          <cell r="BF220">
            <v>0</v>
          </cell>
          <cell r="BG220">
            <v>0</v>
          </cell>
          <cell r="BH220">
            <v>0</v>
          </cell>
          <cell r="BI220">
            <v>0</v>
          </cell>
          <cell r="BJ220">
            <v>0</v>
          </cell>
          <cell r="BK220">
            <v>0</v>
          </cell>
          <cell r="BL220">
            <v>0</v>
          </cell>
          <cell r="BM220">
            <v>0</v>
          </cell>
          <cell r="BN220">
            <v>0</v>
          </cell>
          <cell r="BO220">
            <v>0</v>
          </cell>
          <cell r="BP220">
            <v>0</v>
          </cell>
          <cell r="BQ220">
            <v>0</v>
          </cell>
          <cell r="BR220">
            <v>0</v>
          </cell>
          <cell r="BS220">
            <v>10000</v>
          </cell>
          <cell r="BT220">
            <v>0</v>
          </cell>
          <cell r="BU220">
            <v>0</v>
          </cell>
          <cell r="BV220">
            <v>0</v>
          </cell>
          <cell r="BW220">
            <v>0</v>
          </cell>
          <cell r="BX220">
            <v>10000</v>
          </cell>
          <cell r="BY220">
            <v>5000</v>
          </cell>
          <cell r="BZ220">
            <v>5000</v>
          </cell>
          <cell r="CA220">
            <v>0</v>
          </cell>
          <cell r="CB220">
            <v>0</v>
          </cell>
          <cell r="CC220">
            <v>0</v>
          </cell>
          <cell r="CD220">
            <v>0</v>
          </cell>
          <cell r="CE220">
            <v>0</v>
          </cell>
          <cell r="CF220">
            <v>0</v>
          </cell>
          <cell r="CG220">
            <v>0</v>
          </cell>
          <cell r="CH220">
            <v>0</v>
          </cell>
          <cell r="CI220">
            <v>0</v>
          </cell>
          <cell r="CJ220">
            <v>0</v>
          </cell>
          <cell r="CK220">
            <v>0</v>
          </cell>
          <cell r="CL220">
            <v>0</v>
          </cell>
          <cell r="CM220">
            <v>0</v>
          </cell>
          <cell r="CN220">
            <v>0</v>
          </cell>
          <cell r="CO220">
            <v>0</v>
          </cell>
          <cell r="CP220">
            <v>0</v>
          </cell>
          <cell r="CQ220">
            <v>0</v>
          </cell>
          <cell r="CR220">
            <v>0</v>
          </cell>
          <cell r="CS220">
            <v>0</v>
          </cell>
          <cell r="CT220">
            <v>0</v>
          </cell>
          <cell r="CU220">
            <v>0</v>
          </cell>
          <cell r="CV220">
            <v>0</v>
          </cell>
          <cell r="CW220">
            <v>0</v>
          </cell>
          <cell r="CX220">
            <v>0</v>
          </cell>
          <cell r="CY220">
            <v>0</v>
          </cell>
          <cell r="CZ220">
            <v>12000</v>
          </cell>
          <cell r="DA220">
            <v>10000</v>
          </cell>
          <cell r="DB220">
            <v>10000</v>
          </cell>
          <cell r="DC220">
            <v>6000</v>
          </cell>
          <cell r="DD220">
            <v>6000</v>
          </cell>
          <cell r="DE220">
            <v>6000</v>
          </cell>
          <cell r="DF220">
            <v>16000</v>
          </cell>
          <cell r="DG220">
            <v>10000</v>
          </cell>
          <cell r="DH220">
            <v>16000</v>
          </cell>
          <cell r="DI220">
            <v>15271</v>
          </cell>
          <cell r="DJ220">
            <v>0</v>
          </cell>
          <cell r="DK220">
            <v>0</v>
          </cell>
          <cell r="DL220">
            <v>0</v>
          </cell>
          <cell r="DM220">
            <v>3000</v>
          </cell>
          <cell r="DN220">
            <v>0</v>
          </cell>
          <cell r="DO220">
            <v>13000</v>
          </cell>
          <cell r="DP220">
            <v>3000</v>
          </cell>
          <cell r="DQ220">
            <v>3000</v>
          </cell>
          <cell r="DR220">
            <v>3000</v>
          </cell>
          <cell r="DS220">
            <v>3000</v>
          </cell>
          <cell r="DT220">
            <v>2000</v>
          </cell>
          <cell r="DU220">
            <v>4000</v>
          </cell>
          <cell r="DV220">
            <v>4000</v>
          </cell>
          <cell r="DW220">
            <v>14000</v>
          </cell>
          <cell r="DX220">
            <v>10000</v>
          </cell>
          <cell r="DY220">
            <v>10000</v>
          </cell>
          <cell r="DZ220">
            <v>10000</v>
          </cell>
          <cell r="EA220">
            <v>10000</v>
          </cell>
          <cell r="EB220">
            <v>10000</v>
          </cell>
          <cell r="EC220">
            <v>16000</v>
          </cell>
          <cell r="ED220">
            <v>20000</v>
          </cell>
          <cell r="EE220">
            <v>20000</v>
          </cell>
          <cell r="EF220">
            <v>20000</v>
          </cell>
          <cell r="EG220">
            <v>20000</v>
          </cell>
          <cell r="EH220">
            <v>0</v>
          </cell>
          <cell r="EI220">
            <v>0</v>
          </cell>
          <cell r="EJ220">
            <v>4000</v>
          </cell>
          <cell r="EK220">
            <v>4000</v>
          </cell>
          <cell r="EL220">
            <v>10000</v>
          </cell>
          <cell r="EM220">
            <v>10000</v>
          </cell>
          <cell r="EN220">
            <v>10000</v>
          </cell>
          <cell r="EO220">
            <v>6000</v>
          </cell>
          <cell r="EP220">
            <v>6000</v>
          </cell>
          <cell r="EQ220">
            <v>4000</v>
          </cell>
          <cell r="ER220">
            <v>4000</v>
          </cell>
          <cell r="ES220">
            <v>11000</v>
          </cell>
          <cell r="ET220">
            <v>11000</v>
          </cell>
          <cell r="EU220">
            <v>11000</v>
          </cell>
          <cell r="EV220">
            <v>13000</v>
          </cell>
          <cell r="EW220">
            <v>16000</v>
          </cell>
          <cell r="EX220">
            <v>10000</v>
          </cell>
          <cell r="EY220">
            <v>10000</v>
          </cell>
          <cell r="EZ220">
            <v>10000</v>
          </cell>
          <cell r="FA220">
            <v>10000</v>
          </cell>
          <cell r="FB220">
            <v>10000</v>
          </cell>
          <cell r="FC220">
            <v>0</v>
          </cell>
          <cell r="FD220">
            <v>0</v>
          </cell>
          <cell r="FE220">
            <v>0</v>
          </cell>
          <cell r="FF220">
            <v>0</v>
          </cell>
          <cell r="FG220">
            <v>0</v>
          </cell>
          <cell r="FH220">
            <v>0</v>
          </cell>
          <cell r="FI220">
            <v>0</v>
          </cell>
          <cell r="FJ220">
            <v>0</v>
          </cell>
          <cell r="FK220">
            <v>10194</v>
          </cell>
          <cell r="FL220">
            <v>10194</v>
          </cell>
          <cell r="FM220">
            <v>10000</v>
          </cell>
          <cell r="FN220">
            <v>10000</v>
          </cell>
          <cell r="FO220">
            <v>5000</v>
          </cell>
          <cell r="FP220">
            <v>5000</v>
          </cell>
          <cell r="FQ220">
            <v>5000</v>
          </cell>
          <cell r="FR220">
            <v>5000</v>
          </cell>
          <cell r="FS220">
            <v>10000</v>
          </cell>
          <cell r="FT220">
            <v>10000</v>
          </cell>
          <cell r="FU220">
            <v>10000</v>
          </cell>
          <cell r="FV220">
            <v>10000</v>
          </cell>
          <cell r="FW220">
            <v>10000</v>
          </cell>
          <cell r="FX220">
            <v>10000</v>
          </cell>
          <cell r="FY220">
            <v>10000</v>
          </cell>
          <cell r="FZ220">
            <v>10000</v>
          </cell>
          <cell r="GA220">
            <v>0</v>
          </cell>
          <cell r="GB220">
            <v>0</v>
          </cell>
          <cell r="GC220">
            <v>0</v>
          </cell>
          <cell r="GD220">
            <v>0</v>
          </cell>
          <cell r="GE220">
            <v>0</v>
          </cell>
          <cell r="GF220">
            <v>0</v>
          </cell>
          <cell r="GG220">
            <v>10000</v>
          </cell>
          <cell r="GH220">
            <v>30000</v>
          </cell>
          <cell r="GI220">
            <v>15000</v>
          </cell>
          <cell r="GJ220">
            <v>0</v>
          </cell>
          <cell r="GK220">
            <v>0</v>
          </cell>
          <cell r="GL220">
            <v>0</v>
          </cell>
          <cell r="GM220">
            <v>0</v>
          </cell>
          <cell r="GN220">
            <v>0</v>
          </cell>
          <cell r="GO220">
            <v>0</v>
          </cell>
          <cell r="GP220">
            <v>0</v>
          </cell>
          <cell r="GQ220">
            <v>0</v>
          </cell>
          <cell r="GR220">
            <v>0</v>
          </cell>
          <cell r="GS220">
            <v>0</v>
          </cell>
          <cell r="GW220">
            <v>11442</v>
          </cell>
          <cell r="GX220" t="e">
            <v>#DIV/0!</v>
          </cell>
          <cell r="GY220" t="e">
            <v>#DIV/0!</v>
          </cell>
          <cell r="GZ220" t="e">
            <v>#DIV/0!</v>
          </cell>
        </row>
        <row r="221">
          <cell r="A221">
            <v>16075</v>
          </cell>
          <cell r="B221">
            <v>6</v>
          </cell>
          <cell r="C221" t="str">
            <v>DAVIS @ WHEELER</v>
          </cell>
          <cell r="D221">
            <v>14131</v>
          </cell>
          <cell r="E221" t="str">
            <v>R</v>
          </cell>
          <cell r="F221">
            <v>750</v>
          </cell>
          <cell r="G221">
            <v>750</v>
          </cell>
          <cell r="H221">
            <v>750</v>
          </cell>
          <cell r="I221">
            <v>750</v>
          </cell>
          <cell r="J221">
            <v>750</v>
          </cell>
          <cell r="K221">
            <v>750</v>
          </cell>
          <cell r="L221">
            <v>750</v>
          </cell>
          <cell r="M221">
            <v>750</v>
          </cell>
          <cell r="N221">
            <v>750</v>
          </cell>
          <cell r="O221">
            <v>750</v>
          </cell>
          <cell r="P221">
            <v>750</v>
          </cell>
          <cell r="Q221">
            <v>750</v>
          </cell>
          <cell r="R221">
            <v>750</v>
          </cell>
          <cell r="S221">
            <v>0</v>
          </cell>
          <cell r="T221">
            <v>500</v>
          </cell>
          <cell r="U221">
            <v>500</v>
          </cell>
          <cell r="V221">
            <v>500</v>
          </cell>
          <cell r="W221">
            <v>500</v>
          </cell>
          <cell r="X221">
            <v>500</v>
          </cell>
          <cell r="Y221">
            <v>500</v>
          </cell>
          <cell r="Z221">
            <v>500</v>
          </cell>
          <cell r="AA221">
            <v>500</v>
          </cell>
          <cell r="AB221">
            <v>500</v>
          </cell>
          <cell r="AC221">
            <v>500</v>
          </cell>
          <cell r="AD221">
            <v>500</v>
          </cell>
          <cell r="AE221">
            <v>500</v>
          </cell>
          <cell r="AF221">
            <v>500</v>
          </cell>
          <cell r="AG221">
            <v>500</v>
          </cell>
          <cell r="AH221">
            <v>500</v>
          </cell>
          <cell r="AI221">
            <v>500</v>
          </cell>
          <cell r="AJ221">
            <v>500</v>
          </cell>
          <cell r="AK221">
            <v>500</v>
          </cell>
          <cell r="AL221">
            <v>500</v>
          </cell>
          <cell r="AM221">
            <v>500</v>
          </cell>
          <cell r="AN221">
            <v>500</v>
          </cell>
          <cell r="AO221">
            <v>500</v>
          </cell>
          <cell r="AP221">
            <v>500</v>
          </cell>
          <cell r="AQ221">
            <v>500</v>
          </cell>
          <cell r="AR221">
            <v>500</v>
          </cell>
          <cell r="AS221">
            <v>500</v>
          </cell>
          <cell r="AT221">
            <v>500</v>
          </cell>
          <cell r="AU221">
            <v>500</v>
          </cell>
          <cell r="AV221">
            <v>500</v>
          </cell>
          <cell r="AW221">
            <v>500</v>
          </cell>
          <cell r="AX221">
            <v>500</v>
          </cell>
          <cell r="AY221">
            <v>950</v>
          </cell>
          <cell r="AZ221">
            <v>950</v>
          </cell>
          <cell r="BA221">
            <v>950</v>
          </cell>
          <cell r="BB221">
            <v>950</v>
          </cell>
          <cell r="BC221">
            <v>950</v>
          </cell>
          <cell r="BD221">
            <v>950</v>
          </cell>
          <cell r="BE221">
            <v>950</v>
          </cell>
          <cell r="BF221">
            <v>950</v>
          </cell>
          <cell r="BG221">
            <v>950</v>
          </cell>
          <cell r="BH221">
            <v>950</v>
          </cell>
          <cell r="BI221">
            <v>950</v>
          </cell>
          <cell r="BJ221">
            <v>950</v>
          </cell>
          <cell r="BK221">
            <v>950</v>
          </cell>
          <cell r="BL221">
            <v>950</v>
          </cell>
          <cell r="BM221">
            <v>950</v>
          </cell>
          <cell r="BN221">
            <v>950</v>
          </cell>
          <cell r="BO221">
            <v>950</v>
          </cell>
          <cell r="BP221">
            <v>950</v>
          </cell>
          <cell r="BQ221">
            <v>950</v>
          </cell>
          <cell r="BR221">
            <v>950</v>
          </cell>
          <cell r="BS221">
            <v>950</v>
          </cell>
          <cell r="BT221">
            <v>950</v>
          </cell>
          <cell r="BU221">
            <v>950</v>
          </cell>
          <cell r="BV221">
            <v>950</v>
          </cell>
          <cell r="BW221">
            <v>950</v>
          </cell>
          <cell r="BX221">
            <v>950</v>
          </cell>
          <cell r="BY221">
            <v>950</v>
          </cell>
          <cell r="BZ221">
            <v>950</v>
          </cell>
          <cell r="CA221">
            <v>950</v>
          </cell>
          <cell r="CB221">
            <v>950</v>
          </cell>
          <cell r="CC221">
            <v>509</v>
          </cell>
          <cell r="CD221">
            <v>509</v>
          </cell>
          <cell r="CE221">
            <v>509</v>
          </cell>
          <cell r="CF221">
            <v>509</v>
          </cell>
          <cell r="CG221">
            <v>509</v>
          </cell>
          <cell r="CH221">
            <v>509</v>
          </cell>
          <cell r="CI221">
            <v>509</v>
          </cell>
          <cell r="CJ221">
            <v>509</v>
          </cell>
          <cell r="CK221">
            <v>509</v>
          </cell>
          <cell r="CL221">
            <v>509</v>
          </cell>
          <cell r="CM221">
            <v>509</v>
          </cell>
          <cell r="CN221">
            <v>509</v>
          </cell>
          <cell r="CO221">
            <v>509</v>
          </cell>
          <cell r="CP221">
            <v>509</v>
          </cell>
          <cell r="CQ221">
            <v>509</v>
          </cell>
          <cell r="CR221">
            <v>509</v>
          </cell>
          <cell r="CS221">
            <v>509</v>
          </cell>
          <cell r="CT221">
            <v>509</v>
          </cell>
          <cell r="CU221">
            <v>509</v>
          </cell>
          <cell r="CV221">
            <v>509</v>
          </cell>
          <cell r="CW221">
            <v>509</v>
          </cell>
          <cell r="CX221">
            <v>509</v>
          </cell>
          <cell r="CY221">
            <v>509</v>
          </cell>
          <cell r="CZ221">
            <v>509</v>
          </cell>
          <cell r="DA221">
            <v>509</v>
          </cell>
          <cell r="DB221">
            <v>509</v>
          </cell>
          <cell r="DC221">
            <v>509</v>
          </cell>
          <cell r="DD221">
            <v>509</v>
          </cell>
          <cell r="DE221">
            <v>509</v>
          </cell>
          <cell r="DF221">
            <v>509</v>
          </cell>
          <cell r="DG221">
            <v>509</v>
          </cell>
          <cell r="DH221">
            <v>509</v>
          </cell>
          <cell r="DI221">
            <v>509</v>
          </cell>
          <cell r="DJ221">
            <v>509</v>
          </cell>
          <cell r="DK221">
            <v>509</v>
          </cell>
          <cell r="DL221">
            <v>509</v>
          </cell>
          <cell r="DM221">
            <v>509</v>
          </cell>
          <cell r="DN221">
            <v>509</v>
          </cell>
          <cell r="DO221">
            <v>509</v>
          </cell>
          <cell r="DP221">
            <v>509</v>
          </cell>
          <cell r="DQ221">
            <v>509</v>
          </cell>
          <cell r="DR221">
            <v>509</v>
          </cell>
          <cell r="DS221">
            <v>509</v>
          </cell>
          <cell r="DT221">
            <v>509</v>
          </cell>
          <cell r="DU221">
            <v>509</v>
          </cell>
          <cell r="DV221">
            <v>509</v>
          </cell>
          <cell r="DW221">
            <v>509</v>
          </cell>
          <cell r="DX221">
            <v>509</v>
          </cell>
          <cell r="DY221">
            <v>509</v>
          </cell>
          <cell r="DZ221">
            <v>509</v>
          </cell>
          <cell r="EA221">
            <v>509</v>
          </cell>
          <cell r="EB221">
            <v>509</v>
          </cell>
          <cell r="EC221">
            <v>509</v>
          </cell>
          <cell r="ED221">
            <v>509</v>
          </cell>
          <cell r="EE221">
            <v>509</v>
          </cell>
          <cell r="EF221">
            <v>509</v>
          </cell>
          <cell r="EG221">
            <v>509</v>
          </cell>
          <cell r="EH221">
            <v>509</v>
          </cell>
          <cell r="EI221">
            <v>509</v>
          </cell>
          <cell r="EJ221">
            <v>1046</v>
          </cell>
          <cell r="EK221">
            <v>1046</v>
          </cell>
          <cell r="EL221">
            <v>1046</v>
          </cell>
          <cell r="EM221">
            <v>1046</v>
          </cell>
          <cell r="EN221">
            <v>1046</v>
          </cell>
          <cell r="EO221">
            <v>1046</v>
          </cell>
          <cell r="EP221">
            <v>1046</v>
          </cell>
          <cell r="EQ221">
            <v>1046</v>
          </cell>
          <cell r="ER221">
            <v>1046</v>
          </cell>
          <cell r="ES221">
            <v>1046</v>
          </cell>
          <cell r="ET221">
            <v>1046</v>
          </cell>
          <cell r="EU221">
            <v>1046</v>
          </cell>
          <cell r="EV221">
            <v>1046</v>
          </cell>
          <cell r="EW221">
            <v>1046</v>
          </cell>
          <cell r="EX221">
            <v>1046</v>
          </cell>
          <cell r="EY221">
            <v>1046</v>
          </cell>
          <cell r="EZ221">
            <v>1046</v>
          </cell>
          <cell r="FA221">
            <v>1046</v>
          </cell>
          <cell r="FB221">
            <v>1046</v>
          </cell>
          <cell r="FC221">
            <v>1046</v>
          </cell>
          <cell r="FD221">
            <v>1046</v>
          </cell>
          <cell r="FE221">
            <v>1046</v>
          </cell>
          <cell r="FF221">
            <v>1046</v>
          </cell>
          <cell r="FG221">
            <v>1046</v>
          </cell>
          <cell r="FH221">
            <v>1046</v>
          </cell>
          <cell r="FI221">
            <v>1046</v>
          </cell>
          <cell r="FJ221">
            <v>1046</v>
          </cell>
          <cell r="FK221">
            <v>1046</v>
          </cell>
          <cell r="FL221">
            <v>1046</v>
          </cell>
          <cell r="FM221">
            <v>1046</v>
          </cell>
          <cell r="FN221">
            <v>1046</v>
          </cell>
          <cell r="FO221">
            <v>769</v>
          </cell>
          <cell r="FP221">
            <v>769</v>
          </cell>
          <cell r="FQ221">
            <v>769</v>
          </cell>
          <cell r="FR221">
            <v>769</v>
          </cell>
          <cell r="FS221">
            <v>769</v>
          </cell>
          <cell r="FT221">
            <v>769</v>
          </cell>
          <cell r="FU221">
            <v>769</v>
          </cell>
          <cell r="FV221">
            <v>769</v>
          </cell>
          <cell r="FW221">
            <v>769</v>
          </cell>
          <cell r="FX221">
            <v>769</v>
          </cell>
          <cell r="FY221">
            <v>769</v>
          </cell>
          <cell r="FZ221">
            <v>769</v>
          </cell>
          <cell r="GA221">
            <v>769</v>
          </cell>
          <cell r="GB221">
            <v>769</v>
          </cell>
          <cell r="GC221">
            <v>769</v>
          </cell>
          <cell r="GD221">
            <v>769</v>
          </cell>
          <cell r="GE221">
            <v>769</v>
          </cell>
          <cell r="GF221">
            <v>769</v>
          </cell>
          <cell r="GG221">
            <v>769</v>
          </cell>
          <cell r="GH221">
            <v>769</v>
          </cell>
          <cell r="GI221">
            <v>769</v>
          </cell>
          <cell r="GJ221">
            <v>769</v>
          </cell>
          <cell r="GK221">
            <v>769</v>
          </cell>
          <cell r="GL221">
            <v>769</v>
          </cell>
          <cell r="GM221">
            <v>769</v>
          </cell>
          <cell r="GN221">
            <v>769</v>
          </cell>
          <cell r="GO221">
            <v>769</v>
          </cell>
          <cell r="GP221">
            <v>769</v>
          </cell>
          <cell r="GQ221">
            <v>769</v>
          </cell>
          <cell r="GR221">
            <v>769</v>
          </cell>
          <cell r="GS221">
            <v>769</v>
          </cell>
          <cell r="GW221">
            <v>16075</v>
          </cell>
          <cell r="GX221" t="e">
            <v>#DIV/0!</v>
          </cell>
          <cell r="GY221" t="e">
            <v>#DIV/0!</v>
          </cell>
          <cell r="GZ221" t="e">
            <v>#DIV/0!</v>
          </cell>
        </row>
        <row r="222">
          <cell r="A222">
            <v>24001</v>
          </cell>
          <cell r="B222">
            <v>18</v>
          </cell>
          <cell r="C222" t="str">
            <v>PG&amp;E GAS @ JIM HOGG</v>
          </cell>
          <cell r="D222">
            <v>91333</v>
          </cell>
          <cell r="E222" t="str">
            <v>R</v>
          </cell>
          <cell r="F222">
            <v>34917</v>
          </cell>
          <cell r="G222">
            <v>31117</v>
          </cell>
          <cell r="H222">
            <v>24117</v>
          </cell>
          <cell r="I222">
            <v>19117</v>
          </cell>
          <cell r="J222">
            <v>19117</v>
          </cell>
          <cell r="K222">
            <v>19117</v>
          </cell>
          <cell r="L222">
            <v>29117</v>
          </cell>
          <cell r="M222">
            <v>30117</v>
          </cell>
          <cell r="N222">
            <v>32880</v>
          </cell>
          <cell r="O222">
            <v>32687</v>
          </cell>
          <cell r="P222">
            <v>26167</v>
          </cell>
          <cell r="Q222">
            <v>26167</v>
          </cell>
          <cell r="R222">
            <v>26167</v>
          </cell>
          <cell r="S222">
            <v>41167</v>
          </cell>
          <cell r="T222">
            <v>45638</v>
          </cell>
          <cell r="U222">
            <v>70856</v>
          </cell>
          <cell r="V222">
            <v>55856</v>
          </cell>
          <cell r="W222">
            <v>55856</v>
          </cell>
          <cell r="X222">
            <v>55856</v>
          </cell>
          <cell r="Y222">
            <v>55856</v>
          </cell>
          <cell r="Z222">
            <v>41931</v>
          </cell>
          <cell r="AA222">
            <v>20856</v>
          </cell>
          <cell r="AB222">
            <v>75156</v>
          </cell>
          <cell r="AC222">
            <v>70156</v>
          </cell>
          <cell r="AD222">
            <v>55156</v>
          </cell>
          <cell r="AE222">
            <v>55156</v>
          </cell>
          <cell r="AF222">
            <v>55156</v>
          </cell>
          <cell r="AG222">
            <v>56156</v>
          </cell>
          <cell r="AH222">
            <v>46156</v>
          </cell>
          <cell r="AI222">
            <v>20856</v>
          </cell>
          <cell r="AJ222">
            <v>20956</v>
          </cell>
          <cell r="AK222">
            <v>30956</v>
          </cell>
          <cell r="AL222">
            <v>30956</v>
          </cell>
          <cell r="AM222">
            <v>30956</v>
          </cell>
          <cell r="AN222">
            <v>20956</v>
          </cell>
          <cell r="AO222">
            <v>28607</v>
          </cell>
          <cell r="AP222">
            <v>20956</v>
          </cell>
          <cell r="AQ222">
            <v>18951</v>
          </cell>
          <cell r="AR222">
            <v>18481</v>
          </cell>
          <cell r="AS222">
            <v>18481</v>
          </cell>
          <cell r="AT222">
            <v>18481</v>
          </cell>
          <cell r="AU222">
            <v>49624</v>
          </cell>
          <cell r="AV222">
            <v>47544</v>
          </cell>
          <cell r="AW222">
            <v>77044</v>
          </cell>
          <cell r="AX222">
            <v>40998</v>
          </cell>
          <cell r="AY222">
            <v>31576</v>
          </cell>
          <cell r="AZ222">
            <v>31576</v>
          </cell>
          <cell r="BA222">
            <v>31576</v>
          </cell>
          <cell r="BB222">
            <v>31576</v>
          </cell>
          <cell r="BC222">
            <v>33200</v>
          </cell>
          <cell r="BD222">
            <v>74392</v>
          </cell>
          <cell r="BE222">
            <v>41700</v>
          </cell>
          <cell r="BF222">
            <v>46700</v>
          </cell>
          <cell r="BG222">
            <v>46700</v>
          </cell>
          <cell r="BH222">
            <v>46700</v>
          </cell>
          <cell r="BI222">
            <v>41700</v>
          </cell>
          <cell r="BJ222">
            <v>41700</v>
          </cell>
          <cell r="BK222">
            <v>46700</v>
          </cell>
          <cell r="BL222">
            <v>46700</v>
          </cell>
          <cell r="BM222">
            <v>52559</v>
          </cell>
          <cell r="BN222">
            <v>52559</v>
          </cell>
          <cell r="BO222">
            <v>52559</v>
          </cell>
          <cell r="BP222">
            <v>52559</v>
          </cell>
          <cell r="BQ222">
            <v>43700</v>
          </cell>
          <cell r="BR222">
            <v>43700</v>
          </cell>
          <cell r="BS222">
            <v>41700</v>
          </cell>
          <cell r="BT222">
            <v>51700</v>
          </cell>
          <cell r="BU222">
            <v>51700</v>
          </cell>
          <cell r="BV222">
            <v>51700</v>
          </cell>
          <cell r="BW222">
            <v>51700</v>
          </cell>
          <cell r="BX222">
            <v>56700</v>
          </cell>
          <cell r="BY222">
            <v>66700</v>
          </cell>
          <cell r="BZ222">
            <v>76699</v>
          </cell>
          <cell r="CA222">
            <v>76861</v>
          </cell>
          <cell r="CB222">
            <v>76861</v>
          </cell>
          <cell r="CC222">
            <v>50764</v>
          </cell>
          <cell r="CD222">
            <v>60764</v>
          </cell>
          <cell r="CE222">
            <v>60764</v>
          </cell>
          <cell r="CF222">
            <v>47730</v>
          </cell>
          <cell r="CG222">
            <v>25764</v>
          </cell>
          <cell r="CH222">
            <v>47764</v>
          </cell>
          <cell r="CI222">
            <v>47764</v>
          </cell>
          <cell r="CJ222">
            <v>47764</v>
          </cell>
          <cell r="CK222">
            <v>50764</v>
          </cell>
          <cell r="CL222">
            <v>50764</v>
          </cell>
          <cell r="CM222">
            <v>50764</v>
          </cell>
          <cell r="CN222">
            <v>45764</v>
          </cell>
          <cell r="CO222">
            <v>60927</v>
          </cell>
          <cell r="CP222">
            <v>60927</v>
          </cell>
          <cell r="CQ222">
            <v>60927</v>
          </cell>
          <cell r="CR222">
            <v>60927</v>
          </cell>
          <cell r="CS222">
            <v>56885</v>
          </cell>
          <cell r="CT222">
            <v>65764</v>
          </cell>
          <cell r="CU222">
            <v>66394</v>
          </cell>
          <cell r="CV222">
            <v>61468</v>
          </cell>
          <cell r="CW222">
            <v>61468</v>
          </cell>
          <cell r="CX222">
            <v>61468</v>
          </cell>
          <cell r="CY222">
            <v>77764</v>
          </cell>
          <cell r="CZ222">
            <v>72932</v>
          </cell>
          <cell r="DA222">
            <v>61884</v>
          </cell>
          <cell r="DB222">
            <v>70764</v>
          </cell>
          <cell r="DC222">
            <v>57851</v>
          </cell>
          <cell r="DD222">
            <v>57851</v>
          </cell>
          <cell r="DE222">
            <v>57851</v>
          </cell>
          <cell r="DF222">
            <v>57278</v>
          </cell>
          <cell r="DG222">
            <v>41814</v>
          </cell>
          <cell r="DH222">
            <v>29461</v>
          </cell>
          <cell r="DI222">
            <v>49929</v>
          </cell>
          <cell r="DJ222">
            <v>38509</v>
          </cell>
          <cell r="DK222">
            <v>38509</v>
          </cell>
          <cell r="DL222">
            <v>38509</v>
          </cell>
          <cell r="DM222">
            <v>37165</v>
          </cell>
          <cell r="DN222">
            <v>47398</v>
          </cell>
          <cell r="DO222">
            <v>39856</v>
          </cell>
          <cell r="DP222">
            <v>37442</v>
          </cell>
          <cell r="DQ222">
            <v>37517</v>
          </cell>
          <cell r="DR222">
            <v>37517</v>
          </cell>
          <cell r="DS222">
            <v>37517</v>
          </cell>
          <cell r="DT222">
            <v>57797</v>
          </cell>
          <cell r="DU222">
            <v>37552</v>
          </cell>
          <cell r="DV222">
            <v>23794</v>
          </cell>
          <cell r="DW222">
            <v>37100</v>
          </cell>
          <cell r="DX222">
            <v>22321</v>
          </cell>
          <cell r="DY222">
            <v>22321</v>
          </cell>
          <cell r="DZ222">
            <v>22321</v>
          </cell>
          <cell r="EA222">
            <v>27321</v>
          </cell>
          <cell r="EB222">
            <v>21321</v>
          </cell>
          <cell r="EC222">
            <v>36575</v>
          </cell>
          <cell r="ED222">
            <v>29721</v>
          </cell>
          <cell r="EE222">
            <v>40321</v>
          </cell>
          <cell r="EF222">
            <v>40321</v>
          </cell>
          <cell r="EG222">
            <v>40321</v>
          </cell>
          <cell r="EH222">
            <v>38438</v>
          </cell>
          <cell r="EI222">
            <v>38002</v>
          </cell>
          <cell r="EJ222">
            <v>23172</v>
          </cell>
          <cell r="EK222">
            <v>28472</v>
          </cell>
          <cell r="EL222">
            <v>28472</v>
          </cell>
          <cell r="EM222">
            <v>28472</v>
          </cell>
          <cell r="EN222">
            <v>28472</v>
          </cell>
          <cell r="EO222">
            <v>32967</v>
          </cell>
          <cell r="EP222">
            <v>32967</v>
          </cell>
          <cell r="EQ222">
            <v>36497</v>
          </cell>
          <cell r="ER222">
            <v>28229</v>
          </cell>
          <cell r="ES222">
            <v>34219</v>
          </cell>
          <cell r="ET222">
            <v>34219</v>
          </cell>
          <cell r="EU222">
            <v>34219</v>
          </cell>
          <cell r="EV222">
            <v>34219</v>
          </cell>
          <cell r="EW222">
            <v>34219</v>
          </cell>
          <cell r="EX222">
            <v>34219</v>
          </cell>
          <cell r="EY222">
            <v>34219</v>
          </cell>
          <cell r="EZ222">
            <v>34219</v>
          </cell>
          <cell r="FA222">
            <v>34219</v>
          </cell>
          <cell r="FB222">
            <v>34219</v>
          </cell>
          <cell r="FC222">
            <v>17314</v>
          </cell>
          <cell r="FD222">
            <v>17314</v>
          </cell>
          <cell r="FE222">
            <v>28083</v>
          </cell>
          <cell r="FF222">
            <v>50133</v>
          </cell>
          <cell r="FG222">
            <v>60921</v>
          </cell>
          <cell r="FH222">
            <v>60921</v>
          </cell>
          <cell r="FI222">
            <v>60921</v>
          </cell>
          <cell r="FJ222">
            <v>50605</v>
          </cell>
          <cell r="FK222">
            <v>36932</v>
          </cell>
          <cell r="FL222">
            <v>36932</v>
          </cell>
          <cell r="FM222">
            <v>36932</v>
          </cell>
          <cell r="FN222">
            <v>46932</v>
          </cell>
          <cell r="FO222">
            <v>40099</v>
          </cell>
          <cell r="FP222">
            <v>40099</v>
          </cell>
          <cell r="FQ222">
            <v>51211</v>
          </cell>
          <cell r="FR222">
            <v>56456</v>
          </cell>
          <cell r="FS222">
            <v>55881</v>
          </cell>
          <cell r="FT222">
            <v>52926</v>
          </cell>
          <cell r="FU222">
            <v>52926</v>
          </cell>
          <cell r="FV222">
            <v>52926</v>
          </cell>
          <cell r="FW222">
            <v>57281</v>
          </cell>
          <cell r="FX222">
            <v>57281</v>
          </cell>
          <cell r="FY222">
            <v>54214</v>
          </cell>
          <cell r="FZ222">
            <v>50536</v>
          </cell>
          <cell r="GA222">
            <v>47328</v>
          </cell>
          <cell r="GB222">
            <v>45228</v>
          </cell>
          <cell r="GC222">
            <v>45228</v>
          </cell>
          <cell r="GD222">
            <v>45228</v>
          </cell>
          <cell r="GE222">
            <v>47441</v>
          </cell>
          <cell r="GF222">
            <v>47441</v>
          </cell>
          <cell r="GG222">
            <v>47441</v>
          </cell>
          <cell r="GH222">
            <v>48073</v>
          </cell>
          <cell r="GI222">
            <v>47590</v>
          </cell>
          <cell r="GJ222">
            <v>47590</v>
          </cell>
          <cell r="GK222">
            <v>47590</v>
          </cell>
          <cell r="GL222">
            <v>47499</v>
          </cell>
          <cell r="GM222">
            <v>39499</v>
          </cell>
          <cell r="GN222">
            <v>43499</v>
          </cell>
          <cell r="GO222">
            <v>51045</v>
          </cell>
          <cell r="GP222">
            <v>34553</v>
          </cell>
          <cell r="GQ222">
            <v>34553</v>
          </cell>
          <cell r="GR222">
            <v>34553</v>
          </cell>
          <cell r="GS222">
            <v>34553</v>
          </cell>
          <cell r="GW222">
            <v>24001</v>
          </cell>
          <cell r="GX222" t="e">
            <v>#DIV/0!</v>
          </cell>
          <cell r="GY222" t="e">
            <v>#DIV/0!</v>
          </cell>
          <cell r="GZ222" t="e">
            <v>#DIV/0!</v>
          </cell>
        </row>
        <row r="223">
          <cell r="A223">
            <v>24004</v>
          </cell>
          <cell r="B223">
            <v>28</v>
          </cell>
          <cell r="C223" t="str">
            <v>U OF I @ PIATT</v>
          </cell>
          <cell r="D223">
            <v>73940</v>
          </cell>
          <cell r="E223" t="str">
            <v>D</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0</v>
          </cell>
          <cell r="AL223">
            <v>0</v>
          </cell>
          <cell r="AM223">
            <v>0</v>
          </cell>
          <cell r="AN223">
            <v>0</v>
          </cell>
          <cell r="AO223">
            <v>0</v>
          </cell>
          <cell r="AP223">
            <v>0</v>
          </cell>
          <cell r="AQ223">
            <v>0</v>
          </cell>
          <cell r="AR223">
            <v>0</v>
          </cell>
          <cell r="AS223">
            <v>0</v>
          </cell>
          <cell r="AT223">
            <v>0</v>
          </cell>
          <cell r="AU223">
            <v>0</v>
          </cell>
          <cell r="AV223">
            <v>0</v>
          </cell>
          <cell r="AW223">
            <v>0</v>
          </cell>
          <cell r="AX223">
            <v>0</v>
          </cell>
          <cell r="AY223">
            <v>0</v>
          </cell>
          <cell r="AZ223">
            <v>0</v>
          </cell>
          <cell r="BA223">
            <v>0</v>
          </cell>
          <cell r="BB223">
            <v>0</v>
          </cell>
          <cell r="BC223">
            <v>0</v>
          </cell>
          <cell r="BD223">
            <v>0</v>
          </cell>
          <cell r="BE223">
            <v>0</v>
          </cell>
          <cell r="BF223">
            <v>0</v>
          </cell>
          <cell r="BG223">
            <v>0</v>
          </cell>
          <cell r="BH223">
            <v>0</v>
          </cell>
          <cell r="BI223">
            <v>0</v>
          </cell>
          <cell r="BJ223">
            <v>0</v>
          </cell>
          <cell r="BK223">
            <v>0</v>
          </cell>
          <cell r="BL223">
            <v>0</v>
          </cell>
          <cell r="BM223">
            <v>0</v>
          </cell>
          <cell r="BN223">
            <v>0</v>
          </cell>
          <cell r="BO223">
            <v>0</v>
          </cell>
          <cell r="BP223">
            <v>0</v>
          </cell>
          <cell r="BQ223">
            <v>0</v>
          </cell>
          <cell r="BR223">
            <v>0</v>
          </cell>
          <cell r="BS223">
            <v>0</v>
          </cell>
          <cell r="BT223">
            <v>0</v>
          </cell>
          <cell r="BU223">
            <v>0</v>
          </cell>
          <cell r="BV223">
            <v>0</v>
          </cell>
          <cell r="BW223">
            <v>0</v>
          </cell>
          <cell r="BX223">
            <v>0</v>
          </cell>
          <cell r="BY223">
            <v>0</v>
          </cell>
          <cell r="BZ223">
            <v>0</v>
          </cell>
          <cell r="CA223">
            <v>0</v>
          </cell>
          <cell r="CB223">
            <v>0</v>
          </cell>
          <cell r="CC223">
            <v>0</v>
          </cell>
          <cell r="CD223">
            <v>0</v>
          </cell>
          <cell r="CE223">
            <v>0</v>
          </cell>
          <cell r="CF223">
            <v>0</v>
          </cell>
          <cell r="CG223">
            <v>0</v>
          </cell>
          <cell r="CH223">
            <v>0</v>
          </cell>
          <cell r="CI223">
            <v>0</v>
          </cell>
          <cell r="CJ223">
            <v>0</v>
          </cell>
          <cell r="CK223">
            <v>0</v>
          </cell>
          <cell r="CL223">
            <v>0</v>
          </cell>
          <cell r="CM223">
            <v>0</v>
          </cell>
          <cell r="CN223">
            <v>0</v>
          </cell>
          <cell r="CO223">
            <v>0</v>
          </cell>
          <cell r="CP223">
            <v>0</v>
          </cell>
          <cell r="CQ223">
            <v>0</v>
          </cell>
          <cell r="CR223">
            <v>0</v>
          </cell>
          <cell r="CS223">
            <v>0</v>
          </cell>
          <cell r="CT223">
            <v>0</v>
          </cell>
          <cell r="CU223">
            <v>0</v>
          </cell>
          <cell r="CV223">
            <v>0</v>
          </cell>
          <cell r="CW223">
            <v>0</v>
          </cell>
          <cell r="CX223">
            <v>0</v>
          </cell>
          <cell r="CY223">
            <v>0</v>
          </cell>
          <cell r="CZ223">
            <v>0</v>
          </cell>
          <cell r="DA223">
            <v>0</v>
          </cell>
          <cell r="DB223">
            <v>0</v>
          </cell>
          <cell r="DC223">
            <v>0</v>
          </cell>
          <cell r="DD223">
            <v>0</v>
          </cell>
          <cell r="DE223">
            <v>0</v>
          </cell>
          <cell r="DF223">
            <v>0</v>
          </cell>
          <cell r="DG223">
            <v>0</v>
          </cell>
          <cell r="DH223">
            <v>0</v>
          </cell>
          <cell r="DI223">
            <v>0</v>
          </cell>
          <cell r="DJ223">
            <v>0</v>
          </cell>
          <cell r="DK223">
            <v>0</v>
          </cell>
          <cell r="DL223">
            <v>0</v>
          </cell>
          <cell r="DM223">
            <v>0</v>
          </cell>
          <cell r="DN223">
            <v>0</v>
          </cell>
          <cell r="DO223">
            <v>0</v>
          </cell>
          <cell r="DP223">
            <v>0</v>
          </cell>
          <cell r="DQ223">
            <v>0</v>
          </cell>
          <cell r="DR223">
            <v>0</v>
          </cell>
          <cell r="DS223">
            <v>0</v>
          </cell>
          <cell r="DT223">
            <v>0</v>
          </cell>
          <cell r="DU223">
            <v>0</v>
          </cell>
          <cell r="DV223">
            <v>0</v>
          </cell>
          <cell r="DW223">
            <v>0</v>
          </cell>
          <cell r="DX223">
            <v>0</v>
          </cell>
          <cell r="DY223">
            <v>0</v>
          </cell>
          <cell r="DZ223">
            <v>0</v>
          </cell>
          <cell r="EA223">
            <v>0</v>
          </cell>
          <cell r="EB223">
            <v>0</v>
          </cell>
          <cell r="EC223">
            <v>0</v>
          </cell>
          <cell r="ED223">
            <v>0</v>
          </cell>
          <cell r="EE223">
            <v>0</v>
          </cell>
          <cell r="EF223">
            <v>0</v>
          </cell>
          <cell r="EG223">
            <v>0</v>
          </cell>
          <cell r="EH223">
            <v>0</v>
          </cell>
          <cell r="EI223">
            <v>0</v>
          </cell>
          <cell r="EJ223">
            <v>0</v>
          </cell>
          <cell r="EK223">
            <v>0</v>
          </cell>
          <cell r="EL223">
            <v>0</v>
          </cell>
          <cell r="EM223">
            <v>0</v>
          </cell>
          <cell r="EN223">
            <v>0</v>
          </cell>
          <cell r="EO223">
            <v>0</v>
          </cell>
          <cell r="EP223">
            <v>0</v>
          </cell>
          <cell r="EQ223">
            <v>0</v>
          </cell>
          <cell r="ER223">
            <v>0</v>
          </cell>
          <cell r="ES223">
            <v>0</v>
          </cell>
          <cell r="ET223">
            <v>0</v>
          </cell>
          <cell r="EU223">
            <v>0</v>
          </cell>
          <cell r="EV223">
            <v>0</v>
          </cell>
          <cell r="EW223">
            <v>0</v>
          </cell>
          <cell r="EX223">
            <v>0</v>
          </cell>
          <cell r="EY223">
            <v>0</v>
          </cell>
          <cell r="EZ223">
            <v>0</v>
          </cell>
          <cell r="FA223">
            <v>0</v>
          </cell>
          <cell r="FB223">
            <v>0</v>
          </cell>
          <cell r="FC223">
            <v>0</v>
          </cell>
          <cell r="FD223">
            <v>0</v>
          </cell>
          <cell r="FE223">
            <v>0</v>
          </cell>
          <cell r="FF223">
            <v>0</v>
          </cell>
          <cell r="FG223">
            <v>0</v>
          </cell>
          <cell r="FH223">
            <v>0</v>
          </cell>
          <cell r="FI223">
            <v>0</v>
          </cell>
          <cell r="FJ223">
            <v>0</v>
          </cell>
          <cell r="FK223">
            <v>0</v>
          </cell>
          <cell r="FL223">
            <v>0</v>
          </cell>
          <cell r="FM223">
            <v>0</v>
          </cell>
          <cell r="FN223">
            <v>0</v>
          </cell>
          <cell r="FO223">
            <v>0</v>
          </cell>
          <cell r="FP223">
            <v>0</v>
          </cell>
          <cell r="FQ223">
            <v>0</v>
          </cell>
          <cell r="FR223">
            <v>0</v>
          </cell>
          <cell r="FS223">
            <v>0</v>
          </cell>
          <cell r="FT223">
            <v>0</v>
          </cell>
          <cell r="FU223">
            <v>0</v>
          </cell>
          <cell r="FV223">
            <v>0</v>
          </cell>
          <cell r="FW223">
            <v>0</v>
          </cell>
          <cell r="FX223">
            <v>0</v>
          </cell>
          <cell r="FY223">
            <v>0</v>
          </cell>
          <cell r="FZ223">
            <v>0</v>
          </cell>
          <cell r="GA223">
            <v>0</v>
          </cell>
          <cell r="GB223">
            <v>0</v>
          </cell>
          <cell r="GC223">
            <v>0</v>
          </cell>
          <cell r="GD223">
            <v>0</v>
          </cell>
          <cell r="GE223">
            <v>0</v>
          </cell>
          <cell r="GF223">
            <v>0</v>
          </cell>
          <cell r="GG223">
            <v>0</v>
          </cell>
          <cell r="GH223">
            <v>0</v>
          </cell>
          <cell r="GI223">
            <v>0</v>
          </cell>
          <cell r="GJ223">
            <v>0</v>
          </cell>
          <cell r="GK223">
            <v>0</v>
          </cell>
          <cell r="GL223">
            <v>0</v>
          </cell>
          <cell r="GM223">
            <v>0</v>
          </cell>
          <cell r="GN223">
            <v>0</v>
          </cell>
          <cell r="GO223">
            <v>0</v>
          </cell>
          <cell r="GP223">
            <v>0</v>
          </cell>
          <cell r="GQ223">
            <v>0</v>
          </cell>
          <cell r="GR223">
            <v>0</v>
          </cell>
          <cell r="GS223">
            <v>0</v>
          </cell>
          <cell r="GW223">
            <v>24004</v>
          </cell>
          <cell r="GX223" t="e">
            <v>#DIV/0!</v>
          </cell>
          <cell r="GY223" t="e">
            <v>#DIV/0!</v>
          </cell>
          <cell r="GZ223" t="e">
            <v>#DIV/0!</v>
          </cell>
        </row>
        <row r="224">
          <cell r="A224">
            <v>24020</v>
          </cell>
          <cell r="B224">
            <v>2</v>
          </cell>
          <cell r="C224" t="str">
            <v>COTTONVY @ CADDO</v>
          </cell>
          <cell r="D224">
            <v>48029</v>
          </cell>
          <cell r="E224" t="str">
            <v>R</v>
          </cell>
          <cell r="F224">
            <v>298</v>
          </cell>
          <cell r="G224">
            <v>298</v>
          </cell>
          <cell r="H224">
            <v>298</v>
          </cell>
          <cell r="I224">
            <v>298</v>
          </cell>
          <cell r="J224">
            <v>298</v>
          </cell>
          <cell r="K224">
            <v>298</v>
          </cell>
          <cell r="L224">
            <v>298</v>
          </cell>
          <cell r="M224">
            <v>298</v>
          </cell>
          <cell r="N224">
            <v>298</v>
          </cell>
          <cell r="O224">
            <v>298</v>
          </cell>
          <cell r="P224">
            <v>298</v>
          </cell>
          <cell r="Q224">
            <v>298</v>
          </cell>
          <cell r="R224">
            <v>298</v>
          </cell>
          <cell r="S224">
            <v>298</v>
          </cell>
          <cell r="T224">
            <v>281</v>
          </cell>
          <cell r="U224">
            <v>281</v>
          </cell>
          <cell r="V224">
            <v>281</v>
          </cell>
          <cell r="W224">
            <v>281</v>
          </cell>
          <cell r="X224">
            <v>281</v>
          </cell>
          <cell r="Y224">
            <v>281</v>
          </cell>
          <cell r="Z224">
            <v>281</v>
          </cell>
          <cell r="AA224">
            <v>281</v>
          </cell>
          <cell r="AB224">
            <v>281</v>
          </cell>
          <cell r="AC224">
            <v>281</v>
          </cell>
          <cell r="AD224">
            <v>281</v>
          </cell>
          <cell r="AE224">
            <v>281</v>
          </cell>
          <cell r="AF224">
            <v>281</v>
          </cell>
          <cell r="AG224">
            <v>281</v>
          </cell>
          <cell r="AH224">
            <v>281</v>
          </cell>
          <cell r="AI224">
            <v>281</v>
          </cell>
          <cell r="AJ224">
            <v>281</v>
          </cell>
          <cell r="AK224">
            <v>281</v>
          </cell>
          <cell r="AL224">
            <v>281</v>
          </cell>
          <cell r="AM224">
            <v>281</v>
          </cell>
          <cell r="AN224">
            <v>281</v>
          </cell>
          <cell r="AO224">
            <v>281</v>
          </cell>
          <cell r="AP224">
            <v>281</v>
          </cell>
          <cell r="AQ224">
            <v>281</v>
          </cell>
          <cell r="AR224">
            <v>281</v>
          </cell>
          <cell r="AS224">
            <v>281</v>
          </cell>
          <cell r="AT224">
            <v>281</v>
          </cell>
          <cell r="AU224">
            <v>281</v>
          </cell>
          <cell r="AV224">
            <v>281</v>
          </cell>
          <cell r="AW224">
            <v>281</v>
          </cell>
          <cell r="AX224">
            <v>281</v>
          </cell>
          <cell r="AY224">
            <v>240</v>
          </cell>
          <cell r="AZ224">
            <v>240</v>
          </cell>
          <cell r="BA224">
            <v>240</v>
          </cell>
          <cell r="BB224">
            <v>240</v>
          </cell>
          <cell r="BC224">
            <v>240</v>
          </cell>
          <cell r="BD224">
            <v>240</v>
          </cell>
          <cell r="BE224">
            <v>240</v>
          </cell>
          <cell r="BF224">
            <v>240</v>
          </cell>
          <cell r="BG224">
            <v>240</v>
          </cell>
          <cell r="BH224">
            <v>240</v>
          </cell>
          <cell r="BI224">
            <v>240</v>
          </cell>
          <cell r="BJ224">
            <v>240</v>
          </cell>
          <cell r="BK224">
            <v>240</v>
          </cell>
          <cell r="BL224">
            <v>240</v>
          </cell>
          <cell r="BM224">
            <v>240</v>
          </cell>
          <cell r="BN224">
            <v>240</v>
          </cell>
          <cell r="BO224">
            <v>240</v>
          </cell>
          <cell r="BP224">
            <v>240</v>
          </cell>
          <cell r="BQ224">
            <v>240</v>
          </cell>
          <cell r="BR224">
            <v>240</v>
          </cell>
          <cell r="BS224">
            <v>240</v>
          </cell>
          <cell r="BT224">
            <v>240</v>
          </cell>
          <cell r="BU224">
            <v>240</v>
          </cell>
          <cell r="BV224">
            <v>240</v>
          </cell>
          <cell r="BW224">
            <v>240</v>
          </cell>
          <cell r="BX224">
            <v>240</v>
          </cell>
          <cell r="BY224">
            <v>240</v>
          </cell>
          <cell r="BZ224">
            <v>240</v>
          </cell>
          <cell r="CA224">
            <v>240</v>
          </cell>
          <cell r="CB224">
            <v>240</v>
          </cell>
          <cell r="CC224">
            <v>250</v>
          </cell>
          <cell r="CD224">
            <v>250</v>
          </cell>
          <cell r="CE224">
            <v>250</v>
          </cell>
          <cell r="CF224">
            <v>250</v>
          </cell>
          <cell r="CG224">
            <v>250</v>
          </cell>
          <cell r="CH224">
            <v>250</v>
          </cell>
          <cell r="CI224">
            <v>250</v>
          </cell>
          <cell r="CJ224">
            <v>250</v>
          </cell>
          <cell r="CK224">
            <v>250</v>
          </cell>
          <cell r="CL224">
            <v>250</v>
          </cell>
          <cell r="CM224">
            <v>250</v>
          </cell>
          <cell r="CN224">
            <v>250</v>
          </cell>
          <cell r="CO224">
            <v>250</v>
          </cell>
          <cell r="CP224">
            <v>250</v>
          </cell>
          <cell r="CQ224">
            <v>250</v>
          </cell>
          <cell r="CR224">
            <v>250</v>
          </cell>
          <cell r="CS224">
            <v>250</v>
          </cell>
          <cell r="CT224">
            <v>250</v>
          </cell>
          <cell r="CU224">
            <v>250</v>
          </cell>
          <cell r="CV224">
            <v>250</v>
          </cell>
          <cell r="CW224">
            <v>250</v>
          </cell>
          <cell r="CX224">
            <v>250</v>
          </cell>
          <cell r="CY224">
            <v>250</v>
          </cell>
          <cell r="CZ224">
            <v>250</v>
          </cell>
          <cell r="DA224">
            <v>250</v>
          </cell>
          <cell r="DB224">
            <v>250</v>
          </cell>
          <cell r="DC224">
            <v>250</v>
          </cell>
          <cell r="DD224">
            <v>250</v>
          </cell>
          <cell r="DE224">
            <v>250</v>
          </cell>
          <cell r="DF224">
            <v>250</v>
          </cell>
          <cell r="DG224">
            <v>250</v>
          </cell>
          <cell r="DH224">
            <v>225</v>
          </cell>
          <cell r="DI224">
            <v>225</v>
          </cell>
          <cell r="DJ224">
            <v>225</v>
          </cell>
          <cell r="DK224">
            <v>225</v>
          </cell>
          <cell r="DL224">
            <v>225</v>
          </cell>
          <cell r="DM224">
            <v>225</v>
          </cell>
          <cell r="DN224">
            <v>225</v>
          </cell>
          <cell r="DO224">
            <v>225</v>
          </cell>
          <cell r="DP224">
            <v>225</v>
          </cell>
          <cell r="DQ224">
            <v>225</v>
          </cell>
          <cell r="DR224">
            <v>225</v>
          </cell>
          <cell r="DS224">
            <v>225</v>
          </cell>
          <cell r="DT224">
            <v>225</v>
          </cell>
          <cell r="DU224">
            <v>225</v>
          </cell>
          <cell r="DV224">
            <v>225</v>
          </cell>
          <cell r="DW224">
            <v>225</v>
          </cell>
          <cell r="DX224">
            <v>225</v>
          </cell>
          <cell r="DY224">
            <v>225</v>
          </cell>
          <cell r="DZ224">
            <v>225</v>
          </cell>
          <cell r="EA224">
            <v>225</v>
          </cell>
          <cell r="EB224">
            <v>225</v>
          </cell>
          <cell r="EC224">
            <v>225</v>
          </cell>
          <cell r="ED224">
            <v>225</v>
          </cell>
          <cell r="EE224">
            <v>225</v>
          </cell>
          <cell r="EF224">
            <v>225</v>
          </cell>
          <cell r="EG224">
            <v>225</v>
          </cell>
          <cell r="EH224">
            <v>225</v>
          </cell>
          <cell r="EI224">
            <v>225</v>
          </cell>
          <cell r="EJ224">
            <v>225</v>
          </cell>
          <cell r="EK224">
            <v>225</v>
          </cell>
          <cell r="EL224">
            <v>225</v>
          </cell>
          <cell r="EM224">
            <v>225</v>
          </cell>
          <cell r="EN224">
            <v>225</v>
          </cell>
          <cell r="EO224">
            <v>225</v>
          </cell>
          <cell r="EP224">
            <v>225</v>
          </cell>
          <cell r="EQ224">
            <v>225</v>
          </cell>
          <cell r="ER224">
            <v>225</v>
          </cell>
          <cell r="ES224">
            <v>225</v>
          </cell>
          <cell r="ET224">
            <v>225</v>
          </cell>
          <cell r="EU224">
            <v>225</v>
          </cell>
          <cell r="EV224">
            <v>225</v>
          </cell>
          <cell r="EW224">
            <v>225</v>
          </cell>
          <cell r="EX224">
            <v>225</v>
          </cell>
          <cell r="EY224">
            <v>225</v>
          </cell>
          <cell r="EZ224">
            <v>225</v>
          </cell>
          <cell r="FA224">
            <v>225</v>
          </cell>
          <cell r="FB224">
            <v>225</v>
          </cell>
          <cell r="FC224">
            <v>225</v>
          </cell>
          <cell r="FD224">
            <v>225</v>
          </cell>
          <cell r="FE224">
            <v>225</v>
          </cell>
          <cell r="FF224">
            <v>225</v>
          </cell>
          <cell r="FG224">
            <v>225</v>
          </cell>
          <cell r="FH224">
            <v>225</v>
          </cell>
          <cell r="FI224">
            <v>225</v>
          </cell>
          <cell r="FJ224">
            <v>225</v>
          </cell>
          <cell r="FK224">
            <v>225</v>
          </cell>
          <cell r="FL224">
            <v>225</v>
          </cell>
          <cell r="FM224">
            <v>225</v>
          </cell>
          <cell r="FN224">
            <v>225</v>
          </cell>
          <cell r="FO224">
            <v>225</v>
          </cell>
          <cell r="FP224">
            <v>225</v>
          </cell>
          <cell r="FQ224">
            <v>225</v>
          </cell>
          <cell r="FR224">
            <v>225</v>
          </cell>
          <cell r="FS224">
            <v>225</v>
          </cell>
          <cell r="FT224">
            <v>225</v>
          </cell>
          <cell r="FU224">
            <v>225</v>
          </cell>
          <cell r="FV224">
            <v>225</v>
          </cell>
          <cell r="FW224">
            <v>225</v>
          </cell>
          <cell r="FX224">
            <v>225</v>
          </cell>
          <cell r="FY224">
            <v>225</v>
          </cell>
          <cell r="FZ224">
            <v>225</v>
          </cell>
          <cell r="GA224">
            <v>225</v>
          </cell>
          <cell r="GB224">
            <v>225</v>
          </cell>
          <cell r="GC224">
            <v>225</v>
          </cell>
          <cell r="GD224">
            <v>225</v>
          </cell>
          <cell r="GE224">
            <v>225</v>
          </cell>
          <cell r="GF224">
            <v>225</v>
          </cell>
          <cell r="GG224">
            <v>225</v>
          </cell>
          <cell r="GH224">
            <v>225</v>
          </cell>
          <cell r="GI224">
            <v>225</v>
          </cell>
          <cell r="GJ224">
            <v>225</v>
          </cell>
          <cell r="GK224">
            <v>225</v>
          </cell>
          <cell r="GL224">
            <v>225</v>
          </cell>
          <cell r="GM224">
            <v>225</v>
          </cell>
          <cell r="GN224">
            <v>225</v>
          </cell>
          <cell r="GO224">
            <v>225</v>
          </cell>
          <cell r="GP224">
            <v>225</v>
          </cell>
          <cell r="GQ224">
            <v>225</v>
          </cell>
          <cell r="GR224">
            <v>225</v>
          </cell>
          <cell r="GS224">
            <v>225</v>
          </cell>
          <cell r="GW224">
            <v>24020</v>
          </cell>
          <cell r="GX224" t="e">
            <v>#DIV/0!</v>
          </cell>
          <cell r="GY224" t="e">
            <v>#DIV/0!</v>
          </cell>
          <cell r="GZ224" t="e">
            <v>#DIV/0!</v>
          </cell>
        </row>
        <row r="225">
          <cell r="A225">
            <v>24120</v>
          </cell>
          <cell r="B225">
            <v>6</v>
          </cell>
          <cell r="C225" t="str">
            <v>DAVIS @ WHEELER</v>
          </cell>
          <cell r="D225">
            <v>13949</v>
          </cell>
          <cell r="E225" t="str">
            <v>R</v>
          </cell>
          <cell r="F225">
            <v>242</v>
          </cell>
          <cell r="G225">
            <v>242</v>
          </cell>
          <cell r="H225">
            <v>242</v>
          </cell>
          <cell r="I225">
            <v>242</v>
          </cell>
          <cell r="J225">
            <v>242</v>
          </cell>
          <cell r="K225">
            <v>242</v>
          </cell>
          <cell r="L225">
            <v>242</v>
          </cell>
          <cell r="M225">
            <v>242</v>
          </cell>
          <cell r="N225">
            <v>242</v>
          </cell>
          <cell r="O225">
            <v>242</v>
          </cell>
          <cell r="P225">
            <v>242</v>
          </cell>
          <cell r="Q225">
            <v>242</v>
          </cell>
          <cell r="R225">
            <v>242</v>
          </cell>
          <cell r="S225">
            <v>151</v>
          </cell>
          <cell r="T225">
            <v>214</v>
          </cell>
          <cell r="U225">
            <v>214</v>
          </cell>
          <cell r="V225">
            <v>214</v>
          </cell>
          <cell r="W225">
            <v>214</v>
          </cell>
          <cell r="X225">
            <v>214</v>
          </cell>
          <cell r="Y225">
            <v>214</v>
          </cell>
          <cell r="Z225">
            <v>214</v>
          </cell>
          <cell r="AA225">
            <v>214</v>
          </cell>
          <cell r="AB225">
            <v>214</v>
          </cell>
          <cell r="AC225">
            <v>214</v>
          </cell>
          <cell r="AD225">
            <v>214</v>
          </cell>
          <cell r="AE225">
            <v>214</v>
          </cell>
          <cell r="AF225">
            <v>214</v>
          </cell>
          <cell r="AG225">
            <v>214</v>
          </cell>
          <cell r="AH225">
            <v>214</v>
          </cell>
          <cell r="AI225">
            <v>214</v>
          </cell>
          <cell r="AJ225">
            <v>214</v>
          </cell>
          <cell r="AK225">
            <v>214</v>
          </cell>
          <cell r="AL225">
            <v>214</v>
          </cell>
          <cell r="AM225">
            <v>214</v>
          </cell>
          <cell r="AN225">
            <v>214</v>
          </cell>
          <cell r="AO225">
            <v>214</v>
          </cell>
          <cell r="AP225">
            <v>214</v>
          </cell>
          <cell r="AQ225">
            <v>214</v>
          </cell>
          <cell r="AR225">
            <v>214</v>
          </cell>
          <cell r="AS225">
            <v>214</v>
          </cell>
          <cell r="AT225">
            <v>214</v>
          </cell>
          <cell r="AU225">
            <v>214</v>
          </cell>
          <cell r="AV225">
            <v>214</v>
          </cell>
          <cell r="AW225">
            <v>214</v>
          </cell>
          <cell r="AX225">
            <v>214</v>
          </cell>
          <cell r="AY225">
            <v>216</v>
          </cell>
          <cell r="AZ225">
            <v>216</v>
          </cell>
          <cell r="BA225">
            <v>216</v>
          </cell>
          <cell r="BB225">
            <v>216</v>
          </cell>
          <cell r="BC225">
            <v>216</v>
          </cell>
          <cell r="BD225">
            <v>216</v>
          </cell>
          <cell r="BE225">
            <v>216</v>
          </cell>
          <cell r="BF225">
            <v>216</v>
          </cell>
          <cell r="BG225">
            <v>216</v>
          </cell>
          <cell r="BH225">
            <v>216</v>
          </cell>
          <cell r="BI225">
            <v>216</v>
          </cell>
          <cell r="BJ225">
            <v>216</v>
          </cell>
          <cell r="BK225">
            <v>216</v>
          </cell>
          <cell r="BL225">
            <v>216</v>
          </cell>
          <cell r="BM225">
            <v>216</v>
          </cell>
          <cell r="BN225">
            <v>216</v>
          </cell>
          <cell r="BO225">
            <v>216</v>
          </cell>
          <cell r="BP225">
            <v>216</v>
          </cell>
          <cell r="BQ225">
            <v>216</v>
          </cell>
          <cell r="BR225">
            <v>216</v>
          </cell>
          <cell r="BS225">
            <v>216</v>
          </cell>
          <cell r="BT225">
            <v>216</v>
          </cell>
          <cell r="BU225">
            <v>216</v>
          </cell>
          <cell r="BV225">
            <v>216</v>
          </cell>
          <cell r="BW225">
            <v>216</v>
          </cell>
          <cell r="BX225">
            <v>216</v>
          </cell>
          <cell r="BY225">
            <v>216</v>
          </cell>
          <cell r="BZ225">
            <v>216</v>
          </cell>
          <cell r="CA225">
            <v>216</v>
          </cell>
          <cell r="CB225">
            <v>216</v>
          </cell>
          <cell r="CC225">
            <v>222</v>
          </cell>
          <cell r="CD225">
            <v>222</v>
          </cell>
          <cell r="CE225">
            <v>222</v>
          </cell>
          <cell r="CF225">
            <v>222</v>
          </cell>
          <cell r="CG225">
            <v>222</v>
          </cell>
          <cell r="CH225">
            <v>222</v>
          </cell>
          <cell r="CI225">
            <v>222</v>
          </cell>
          <cell r="CJ225">
            <v>222</v>
          </cell>
          <cell r="CK225">
            <v>222</v>
          </cell>
          <cell r="CL225">
            <v>222</v>
          </cell>
          <cell r="CM225">
            <v>222</v>
          </cell>
          <cell r="CN225">
            <v>222</v>
          </cell>
          <cell r="CO225">
            <v>222</v>
          </cell>
          <cell r="CP225">
            <v>222</v>
          </cell>
          <cell r="CQ225">
            <v>222</v>
          </cell>
          <cell r="CR225">
            <v>222</v>
          </cell>
          <cell r="CS225">
            <v>140</v>
          </cell>
          <cell r="CT225">
            <v>2</v>
          </cell>
          <cell r="CU225">
            <v>2</v>
          </cell>
          <cell r="CV225">
            <v>2</v>
          </cell>
          <cell r="CW225">
            <v>222</v>
          </cell>
          <cell r="CX225">
            <v>222</v>
          </cell>
          <cell r="CY225">
            <v>222</v>
          </cell>
          <cell r="CZ225">
            <v>222</v>
          </cell>
          <cell r="DA225">
            <v>222</v>
          </cell>
          <cell r="DB225">
            <v>222</v>
          </cell>
          <cell r="DC225">
            <v>222</v>
          </cell>
          <cell r="DD225">
            <v>222</v>
          </cell>
          <cell r="DE225">
            <v>222</v>
          </cell>
          <cell r="DF225">
            <v>222</v>
          </cell>
          <cell r="DG225">
            <v>222</v>
          </cell>
          <cell r="DH225">
            <v>181</v>
          </cell>
          <cell r="DI225">
            <v>181</v>
          </cell>
          <cell r="DJ225">
            <v>181</v>
          </cell>
          <cell r="DK225">
            <v>181</v>
          </cell>
          <cell r="DL225">
            <v>181</v>
          </cell>
          <cell r="DM225">
            <v>181</v>
          </cell>
          <cell r="DN225">
            <v>181</v>
          </cell>
          <cell r="DO225">
            <v>181</v>
          </cell>
          <cell r="DP225">
            <v>181</v>
          </cell>
          <cell r="DQ225">
            <v>181</v>
          </cell>
          <cell r="DR225">
            <v>181</v>
          </cell>
          <cell r="DS225">
            <v>181</v>
          </cell>
          <cell r="DT225">
            <v>181</v>
          </cell>
          <cell r="DU225">
            <v>181</v>
          </cell>
          <cell r="DV225">
            <v>181</v>
          </cell>
          <cell r="DW225">
            <v>181</v>
          </cell>
          <cell r="DX225">
            <v>181</v>
          </cell>
          <cell r="DY225">
            <v>181</v>
          </cell>
          <cell r="DZ225">
            <v>181</v>
          </cell>
          <cell r="EA225">
            <v>181</v>
          </cell>
          <cell r="EB225">
            <v>181</v>
          </cell>
          <cell r="EC225">
            <v>181</v>
          </cell>
          <cell r="ED225">
            <v>181</v>
          </cell>
          <cell r="EE225">
            <v>181</v>
          </cell>
          <cell r="EF225">
            <v>181</v>
          </cell>
          <cell r="EG225">
            <v>181</v>
          </cell>
          <cell r="EH225">
            <v>181</v>
          </cell>
          <cell r="EI225">
            <v>181</v>
          </cell>
          <cell r="EJ225">
            <v>217</v>
          </cell>
          <cell r="EK225">
            <v>217</v>
          </cell>
          <cell r="EL225">
            <v>217</v>
          </cell>
          <cell r="EM225">
            <v>217</v>
          </cell>
          <cell r="EN225">
            <v>217</v>
          </cell>
          <cell r="EO225">
            <v>217</v>
          </cell>
          <cell r="EP225">
            <v>217</v>
          </cell>
          <cell r="EQ225">
            <v>217</v>
          </cell>
          <cell r="ER225">
            <v>217</v>
          </cell>
          <cell r="ES225">
            <v>217</v>
          </cell>
          <cell r="ET225">
            <v>217</v>
          </cell>
          <cell r="EU225">
            <v>217</v>
          </cell>
          <cell r="EV225">
            <v>217</v>
          </cell>
          <cell r="EW225">
            <v>217</v>
          </cell>
          <cell r="EX225">
            <v>217</v>
          </cell>
          <cell r="EY225">
            <v>217</v>
          </cell>
          <cell r="EZ225">
            <v>217</v>
          </cell>
          <cell r="FA225">
            <v>217</v>
          </cell>
          <cell r="FB225">
            <v>217</v>
          </cell>
          <cell r="FC225">
            <v>217</v>
          </cell>
          <cell r="FD225">
            <v>217</v>
          </cell>
          <cell r="FE225">
            <v>217</v>
          </cell>
          <cell r="FF225">
            <v>217</v>
          </cell>
          <cell r="FG225">
            <v>217</v>
          </cell>
          <cell r="FH225">
            <v>217</v>
          </cell>
          <cell r="FI225">
            <v>217</v>
          </cell>
          <cell r="FJ225">
            <v>217</v>
          </cell>
          <cell r="FK225">
            <v>217</v>
          </cell>
          <cell r="FL225">
            <v>217</v>
          </cell>
          <cell r="FM225">
            <v>217</v>
          </cell>
          <cell r="FN225">
            <v>217</v>
          </cell>
          <cell r="FO225">
            <v>230</v>
          </cell>
          <cell r="FP225">
            <v>230</v>
          </cell>
          <cell r="FQ225">
            <v>230</v>
          </cell>
          <cell r="FR225">
            <v>230</v>
          </cell>
          <cell r="FS225">
            <v>230</v>
          </cell>
          <cell r="FT225">
            <v>230</v>
          </cell>
          <cell r="FU225">
            <v>230</v>
          </cell>
          <cell r="FV225">
            <v>230</v>
          </cell>
          <cell r="FW225">
            <v>230</v>
          </cell>
          <cell r="FX225">
            <v>230</v>
          </cell>
          <cell r="FY225">
            <v>230</v>
          </cell>
          <cell r="FZ225">
            <v>230</v>
          </cell>
          <cell r="GA225">
            <v>230</v>
          </cell>
          <cell r="GB225">
            <v>230</v>
          </cell>
          <cell r="GC225">
            <v>230</v>
          </cell>
          <cell r="GD225">
            <v>230</v>
          </cell>
          <cell r="GE225">
            <v>230</v>
          </cell>
          <cell r="GF225">
            <v>230</v>
          </cell>
          <cell r="GG225">
            <v>230</v>
          </cell>
          <cell r="GH225">
            <v>230</v>
          </cell>
          <cell r="GI225">
            <v>230</v>
          </cell>
          <cell r="GJ225">
            <v>230</v>
          </cell>
          <cell r="GK225">
            <v>230</v>
          </cell>
          <cell r="GL225">
            <v>230</v>
          </cell>
          <cell r="GM225">
            <v>230</v>
          </cell>
          <cell r="GN225">
            <v>230</v>
          </cell>
          <cell r="GO225">
            <v>230</v>
          </cell>
          <cell r="GP225">
            <v>230</v>
          </cell>
          <cell r="GQ225">
            <v>230</v>
          </cell>
          <cell r="GR225">
            <v>230</v>
          </cell>
          <cell r="GS225">
            <v>230</v>
          </cell>
          <cell r="GW225">
            <v>24120</v>
          </cell>
          <cell r="GX225" t="e">
            <v>#DIV/0!</v>
          </cell>
          <cell r="GY225" t="e">
            <v>#DIV/0!</v>
          </cell>
          <cell r="GZ225" t="e">
            <v>#DIV/0!</v>
          </cell>
        </row>
        <row r="226">
          <cell r="A226">
            <v>25005</v>
          </cell>
          <cell r="B226">
            <v>9</v>
          </cell>
          <cell r="C226" t="str">
            <v>KOCH @ WARD</v>
          </cell>
          <cell r="D226">
            <v>50711</v>
          </cell>
          <cell r="E226" t="str">
            <v>R</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cell r="AF226">
            <v>0</v>
          </cell>
          <cell r="AG226">
            <v>0</v>
          </cell>
          <cell r="AH226">
            <v>0</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0</v>
          </cell>
          <cell r="AY226">
            <v>0</v>
          </cell>
          <cell r="AZ226">
            <v>0</v>
          </cell>
          <cell r="BA226">
            <v>0</v>
          </cell>
          <cell r="BB226">
            <v>0</v>
          </cell>
          <cell r="BC226">
            <v>0</v>
          </cell>
          <cell r="BD226">
            <v>0</v>
          </cell>
          <cell r="BE226">
            <v>0</v>
          </cell>
          <cell r="BF226">
            <v>0</v>
          </cell>
          <cell r="BG226">
            <v>0</v>
          </cell>
          <cell r="BH226">
            <v>0</v>
          </cell>
          <cell r="BI226">
            <v>0</v>
          </cell>
          <cell r="BJ226">
            <v>0</v>
          </cell>
          <cell r="BK226">
            <v>0</v>
          </cell>
          <cell r="BL226">
            <v>0</v>
          </cell>
          <cell r="BM226">
            <v>0</v>
          </cell>
          <cell r="BN226">
            <v>0</v>
          </cell>
          <cell r="BO226">
            <v>0</v>
          </cell>
          <cell r="BP226">
            <v>0</v>
          </cell>
          <cell r="BQ226">
            <v>0</v>
          </cell>
          <cell r="BR226">
            <v>0</v>
          </cell>
          <cell r="BS226">
            <v>0</v>
          </cell>
          <cell r="BT226">
            <v>0</v>
          </cell>
          <cell r="BU226">
            <v>0</v>
          </cell>
          <cell r="BV226">
            <v>0</v>
          </cell>
          <cell r="BW226">
            <v>0</v>
          </cell>
          <cell r="BX226">
            <v>0</v>
          </cell>
          <cell r="BY226">
            <v>0</v>
          </cell>
          <cell r="BZ226">
            <v>0</v>
          </cell>
          <cell r="CA226">
            <v>0</v>
          </cell>
          <cell r="CB226">
            <v>0</v>
          </cell>
          <cell r="CC226">
            <v>0</v>
          </cell>
          <cell r="CD226">
            <v>0</v>
          </cell>
          <cell r="CE226">
            <v>0</v>
          </cell>
          <cell r="CF226">
            <v>0</v>
          </cell>
          <cell r="CG226">
            <v>0</v>
          </cell>
          <cell r="CH226">
            <v>0</v>
          </cell>
          <cell r="CI226">
            <v>0</v>
          </cell>
          <cell r="CJ226">
            <v>0</v>
          </cell>
          <cell r="CK226">
            <v>0</v>
          </cell>
          <cell r="CL226">
            <v>0</v>
          </cell>
          <cell r="CM226">
            <v>0</v>
          </cell>
          <cell r="CN226">
            <v>0</v>
          </cell>
          <cell r="CO226">
            <v>0</v>
          </cell>
          <cell r="CP226">
            <v>0</v>
          </cell>
          <cell r="CQ226">
            <v>0</v>
          </cell>
          <cell r="CR226">
            <v>0</v>
          </cell>
          <cell r="CS226">
            <v>0</v>
          </cell>
          <cell r="CT226">
            <v>0</v>
          </cell>
          <cell r="CU226">
            <v>0</v>
          </cell>
          <cell r="CV226">
            <v>0</v>
          </cell>
          <cell r="CW226">
            <v>0</v>
          </cell>
          <cell r="CX226">
            <v>0</v>
          </cell>
          <cell r="CY226">
            <v>0</v>
          </cell>
          <cell r="CZ226">
            <v>0</v>
          </cell>
          <cell r="DA226">
            <v>0</v>
          </cell>
          <cell r="DB226">
            <v>0</v>
          </cell>
          <cell r="DC226">
            <v>0</v>
          </cell>
          <cell r="DD226">
            <v>0</v>
          </cell>
          <cell r="DE226">
            <v>0</v>
          </cell>
          <cell r="DF226">
            <v>0</v>
          </cell>
          <cell r="DG226">
            <v>0</v>
          </cell>
          <cell r="DH226">
            <v>0</v>
          </cell>
          <cell r="DI226">
            <v>0</v>
          </cell>
          <cell r="DJ226">
            <v>0</v>
          </cell>
          <cell r="DK226">
            <v>0</v>
          </cell>
          <cell r="DL226">
            <v>0</v>
          </cell>
          <cell r="DM226">
            <v>0</v>
          </cell>
          <cell r="DN226">
            <v>0</v>
          </cell>
          <cell r="DO226">
            <v>0</v>
          </cell>
          <cell r="DP226">
            <v>0</v>
          </cell>
          <cell r="DQ226">
            <v>0</v>
          </cell>
          <cell r="DR226">
            <v>0</v>
          </cell>
          <cell r="DS226">
            <v>0</v>
          </cell>
          <cell r="DT226">
            <v>0</v>
          </cell>
          <cell r="DU226">
            <v>0</v>
          </cell>
          <cell r="DV226">
            <v>0</v>
          </cell>
          <cell r="DW226">
            <v>0</v>
          </cell>
          <cell r="DX226">
            <v>0</v>
          </cell>
          <cell r="DY226">
            <v>0</v>
          </cell>
          <cell r="DZ226">
            <v>0</v>
          </cell>
          <cell r="EA226">
            <v>0</v>
          </cell>
          <cell r="EB226">
            <v>0</v>
          </cell>
          <cell r="EC226">
            <v>0</v>
          </cell>
          <cell r="ED226">
            <v>0</v>
          </cell>
          <cell r="EE226">
            <v>0</v>
          </cell>
          <cell r="EF226">
            <v>0</v>
          </cell>
          <cell r="EG226">
            <v>0</v>
          </cell>
          <cell r="EH226">
            <v>0</v>
          </cell>
          <cell r="EI226">
            <v>0</v>
          </cell>
          <cell r="EJ226">
            <v>0</v>
          </cell>
          <cell r="EK226">
            <v>0</v>
          </cell>
          <cell r="EL226">
            <v>0</v>
          </cell>
          <cell r="EM226">
            <v>0</v>
          </cell>
          <cell r="EN226">
            <v>0</v>
          </cell>
          <cell r="EO226">
            <v>0</v>
          </cell>
          <cell r="EP226">
            <v>0</v>
          </cell>
          <cell r="EQ226">
            <v>0</v>
          </cell>
          <cell r="ER226">
            <v>0</v>
          </cell>
          <cell r="ES226">
            <v>0</v>
          </cell>
          <cell r="ET226">
            <v>0</v>
          </cell>
          <cell r="EU226">
            <v>0</v>
          </cell>
          <cell r="EV226">
            <v>0</v>
          </cell>
          <cell r="EW226">
            <v>0</v>
          </cell>
          <cell r="EX226">
            <v>0</v>
          </cell>
          <cell r="EY226">
            <v>0</v>
          </cell>
          <cell r="EZ226">
            <v>0</v>
          </cell>
          <cell r="FA226">
            <v>0</v>
          </cell>
          <cell r="FB226">
            <v>0</v>
          </cell>
          <cell r="FC226">
            <v>0</v>
          </cell>
          <cell r="FD226">
            <v>0</v>
          </cell>
          <cell r="FE226">
            <v>0</v>
          </cell>
          <cell r="FF226">
            <v>0</v>
          </cell>
          <cell r="FG226">
            <v>0</v>
          </cell>
          <cell r="FH226">
            <v>0</v>
          </cell>
          <cell r="FI226">
            <v>0</v>
          </cell>
          <cell r="FJ226">
            <v>0</v>
          </cell>
          <cell r="FK226">
            <v>0</v>
          </cell>
          <cell r="FL226">
            <v>0</v>
          </cell>
          <cell r="FM226">
            <v>0</v>
          </cell>
          <cell r="FN226">
            <v>0</v>
          </cell>
          <cell r="FO226">
            <v>0</v>
          </cell>
          <cell r="FP226">
            <v>0</v>
          </cell>
          <cell r="FQ226">
            <v>0</v>
          </cell>
          <cell r="FR226">
            <v>0</v>
          </cell>
          <cell r="FS226">
            <v>0</v>
          </cell>
          <cell r="FT226">
            <v>0</v>
          </cell>
          <cell r="FU226">
            <v>0</v>
          </cell>
          <cell r="FV226">
            <v>0</v>
          </cell>
          <cell r="FW226">
            <v>0</v>
          </cell>
          <cell r="FX226">
            <v>0</v>
          </cell>
          <cell r="FY226">
            <v>0</v>
          </cell>
          <cell r="FZ226">
            <v>0</v>
          </cell>
          <cell r="GA226">
            <v>0</v>
          </cell>
          <cell r="GB226">
            <v>0</v>
          </cell>
          <cell r="GC226">
            <v>0</v>
          </cell>
          <cell r="GD226">
            <v>0</v>
          </cell>
          <cell r="GE226">
            <v>0</v>
          </cell>
          <cell r="GF226">
            <v>0</v>
          </cell>
          <cell r="GG226">
            <v>0</v>
          </cell>
          <cell r="GH226">
            <v>0</v>
          </cell>
          <cell r="GI226">
            <v>0</v>
          </cell>
          <cell r="GJ226">
            <v>0</v>
          </cell>
          <cell r="GK226">
            <v>0</v>
          </cell>
          <cell r="GL226">
            <v>0</v>
          </cell>
          <cell r="GM226">
            <v>0</v>
          </cell>
          <cell r="GN226">
            <v>0</v>
          </cell>
          <cell r="GO226">
            <v>0</v>
          </cell>
          <cell r="GP226">
            <v>0</v>
          </cell>
          <cell r="GQ226">
            <v>0</v>
          </cell>
          <cell r="GR226">
            <v>0</v>
          </cell>
          <cell r="GS226">
            <v>0</v>
          </cell>
          <cell r="GW226">
            <v>25005</v>
          </cell>
          <cell r="GX226" t="e">
            <v>#DIV/0!</v>
          </cell>
          <cell r="GY226" t="e">
            <v>#DIV/0!</v>
          </cell>
          <cell r="GZ226" t="e">
            <v>#DIV/0!</v>
          </cell>
        </row>
        <row r="227">
          <cell r="A227">
            <v>25026</v>
          </cell>
          <cell r="B227">
            <v>8</v>
          </cell>
          <cell r="C227" t="str">
            <v>WESTAR @ SMITH</v>
          </cell>
          <cell r="D227">
            <v>34713</v>
          </cell>
          <cell r="E227" t="str">
            <v>D</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cell r="AO227">
            <v>0</v>
          </cell>
          <cell r="AP227">
            <v>0</v>
          </cell>
          <cell r="AQ227">
            <v>0</v>
          </cell>
          <cell r="AR227">
            <v>0</v>
          </cell>
          <cell r="AS227">
            <v>0</v>
          </cell>
          <cell r="AT227">
            <v>0</v>
          </cell>
          <cell r="AU227">
            <v>0</v>
          </cell>
          <cell r="AV227">
            <v>0</v>
          </cell>
          <cell r="AW227">
            <v>0</v>
          </cell>
          <cell r="AX227">
            <v>0</v>
          </cell>
          <cell r="AY227">
            <v>0</v>
          </cell>
          <cell r="AZ227">
            <v>0</v>
          </cell>
          <cell r="BA227">
            <v>0</v>
          </cell>
          <cell r="BB227">
            <v>0</v>
          </cell>
          <cell r="BC227">
            <v>0</v>
          </cell>
          <cell r="BD227">
            <v>0</v>
          </cell>
          <cell r="BE227">
            <v>0</v>
          </cell>
          <cell r="BF227">
            <v>0</v>
          </cell>
          <cell r="BG227">
            <v>0</v>
          </cell>
          <cell r="BH227">
            <v>0</v>
          </cell>
          <cell r="BI227">
            <v>0</v>
          </cell>
          <cell r="BJ227">
            <v>0</v>
          </cell>
          <cell r="BK227">
            <v>0</v>
          </cell>
          <cell r="BL227">
            <v>0</v>
          </cell>
          <cell r="BM227">
            <v>0</v>
          </cell>
          <cell r="BN227">
            <v>0</v>
          </cell>
          <cell r="BO227">
            <v>0</v>
          </cell>
          <cell r="BP227">
            <v>0</v>
          </cell>
          <cell r="BQ227">
            <v>0</v>
          </cell>
          <cell r="BR227">
            <v>0</v>
          </cell>
          <cell r="BS227">
            <v>0</v>
          </cell>
          <cell r="BT227">
            <v>0</v>
          </cell>
          <cell r="BU227">
            <v>0</v>
          </cell>
          <cell r="BV227">
            <v>0</v>
          </cell>
          <cell r="BW227">
            <v>0</v>
          </cell>
          <cell r="BX227">
            <v>0</v>
          </cell>
          <cell r="BY227">
            <v>0</v>
          </cell>
          <cell r="BZ227">
            <v>0</v>
          </cell>
          <cell r="CA227">
            <v>0</v>
          </cell>
          <cell r="CB227">
            <v>0</v>
          </cell>
          <cell r="CC227">
            <v>0</v>
          </cell>
          <cell r="CD227">
            <v>0</v>
          </cell>
          <cell r="CE227">
            <v>0</v>
          </cell>
          <cell r="CF227">
            <v>0</v>
          </cell>
          <cell r="CG227">
            <v>0</v>
          </cell>
          <cell r="CH227">
            <v>0</v>
          </cell>
          <cell r="CI227">
            <v>0</v>
          </cell>
          <cell r="CJ227">
            <v>0</v>
          </cell>
          <cell r="CK227">
            <v>0</v>
          </cell>
          <cell r="CL227">
            <v>0</v>
          </cell>
          <cell r="CM227">
            <v>0</v>
          </cell>
          <cell r="CN227">
            <v>0</v>
          </cell>
          <cell r="CO227">
            <v>0</v>
          </cell>
          <cell r="CP227">
            <v>0</v>
          </cell>
          <cell r="CQ227">
            <v>0</v>
          </cell>
          <cell r="CR227">
            <v>0</v>
          </cell>
          <cell r="CS227">
            <v>0</v>
          </cell>
          <cell r="CT227">
            <v>0</v>
          </cell>
          <cell r="CU227">
            <v>0</v>
          </cell>
          <cell r="CV227">
            <v>0</v>
          </cell>
          <cell r="CW227">
            <v>0</v>
          </cell>
          <cell r="CX227">
            <v>0</v>
          </cell>
          <cell r="CY227">
            <v>0</v>
          </cell>
          <cell r="CZ227">
            <v>0</v>
          </cell>
          <cell r="DA227">
            <v>0</v>
          </cell>
          <cell r="DB227">
            <v>0</v>
          </cell>
          <cell r="DC227">
            <v>0</v>
          </cell>
          <cell r="DD227">
            <v>0</v>
          </cell>
          <cell r="DE227">
            <v>0</v>
          </cell>
          <cell r="DF227">
            <v>0</v>
          </cell>
          <cell r="DG227">
            <v>5000</v>
          </cell>
          <cell r="DH227">
            <v>5000</v>
          </cell>
          <cell r="DI227">
            <v>5000</v>
          </cell>
          <cell r="DJ227">
            <v>0</v>
          </cell>
          <cell r="DK227">
            <v>0</v>
          </cell>
          <cell r="DL227">
            <v>0</v>
          </cell>
          <cell r="DM227">
            <v>0</v>
          </cell>
          <cell r="DN227">
            <v>0</v>
          </cell>
          <cell r="DO227">
            <v>0</v>
          </cell>
          <cell r="DP227">
            <v>0</v>
          </cell>
          <cell r="DQ227">
            <v>0</v>
          </cell>
          <cell r="DR227">
            <v>0</v>
          </cell>
          <cell r="DS227">
            <v>0</v>
          </cell>
          <cell r="DT227">
            <v>0</v>
          </cell>
          <cell r="DU227">
            <v>0</v>
          </cell>
          <cell r="DV227">
            <v>0</v>
          </cell>
          <cell r="DW227">
            <v>0</v>
          </cell>
          <cell r="DX227">
            <v>5000</v>
          </cell>
          <cell r="DY227">
            <v>5000</v>
          </cell>
          <cell r="DZ227">
            <v>5000</v>
          </cell>
          <cell r="EA227">
            <v>5000</v>
          </cell>
          <cell r="EB227">
            <v>0</v>
          </cell>
          <cell r="EC227">
            <v>0</v>
          </cell>
          <cell r="ED227">
            <v>0</v>
          </cell>
          <cell r="EE227">
            <v>0</v>
          </cell>
          <cell r="EF227">
            <v>0</v>
          </cell>
          <cell r="EG227">
            <v>0</v>
          </cell>
          <cell r="EH227">
            <v>5000</v>
          </cell>
          <cell r="EI227">
            <v>5000</v>
          </cell>
          <cell r="EJ227">
            <v>5000</v>
          </cell>
          <cell r="EK227">
            <v>5000</v>
          </cell>
          <cell r="EL227">
            <v>5000</v>
          </cell>
          <cell r="EM227">
            <v>5000</v>
          </cell>
          <cell r="EN227">
            <v>5000</v>
          </cell>
          <cell r="EO227">
            <v>0</v>
          </cell>
          <cell r="EP227">
            <v>0</v>
          </cell>
          <cell r="EQ227">
            <v>0</v>
          </cell>
          <cell r="ER227">
            <v>0</v>
          </cell>
          <cell r="ES227">
            <v>0</v>
          </cell>
          <cell r="ET227">
            <v>0</v>
          </cell>
          <cell r="EU227">
            <v>0</v>
          </cell>
          <cell r="EV227">
            <v>10000</v>
          </cell>
          <cell r="EW227">
            <v>10000</v>
          </cell>
          <cell r="EX227">
            <v>10000</v>
          </cell>
          <cell r="EY227">
            <v>0</v>
          </cell>
          <cell r="EZ227">
            <v>0</v>
          </cell>
          <cell r="FA227">
            <v>0</v>
          </cell>
          <cell r="FB227">
            <v>0</v>
          </cell>
          <cell r="FC227">
            <v>0</v>
          </cell>
          <cell r="FD227">
            <v>0</v>
          </cell>
          <cell r="FE227">
            <v>0</v>
          </cell>
          <cell r="FF227">
            <v>0</v>
          </cell>
          <cell r="FG227">
            <v>0</v>
          </cell>
          <cell r="FH227">
            <v>0</v>
          </cell>
          <cell r="FI227">
            <v>0</v>
          </cell>
          <cell r="FJ227">
            <v>0</v>
          </cell>
          <cell r="FK227">
            <v>0</v>
          </cell>
          <cell r="FL227">
            <v>0</v>
          </cell>
          <cell r="FM227">
            <v>10000</v>
          </cell>
          <cell r="FN227">
            <v>10000</v>
          </cell>
          <cell r="FO227">
            <v>5000</v>
          </cell>
          <cell r="FP227">
            <v>5000</v>
          </cell>
          <cell r="FQ227">
            <v>5000</v>
          </cell>
          <cell r="FR227">
            <v>5000</v>
          </cell>
          <cell r="FS227">
            <v>5000</v>
          </cell>
          <cell r="FT227">
            <v>5000</v>
          </cell>
          <cell r="FU227">
            <v>5000</v>
          </cell>
          <cell r="FV227">
            <v>0</v>
          </cell>
          <cell r="FW227">
            <v>0</v>
          </cell>
          <cell r="FX227">
            <v>0</v>
          </cell>
          <cell r="FY227">
            <v>10000</v>
          </cell>
          <cell r="FZ227">
            <v>5000</v>
          </cell>
          <cell r="GA227">
            <v>0</v>
          </cell>
          <cell r="GB227">
            <v>0</v>
          </cell>
          <cell r="GC227">
            <v>0</v>
          </cell>
          <cell r="GD227">
            <v>0</v>
          </cell>
          <cell r="GE227">
            <v>0</v>
          </cell>
          <cell r="GF227">
            <v>0</v>
          </cell>
          <cell r="GG227">
            <v>5000</v>
          </cell>
          <cell r="GH227">
            <v>5000</v>
          </cell>
          <cell r="GI227">
            <v>10000</v>
          </cell>
          <cell r="GJ227">
            <v>0</v>
          </cell>
          <cell r="GK227">
            <v>0</v>
          </cell>
          <cell r="GL227">
            <v>0</v>
          </cell>
          <cell r="GM227">
            <v>0</v>
          </cell>
          <cell r="GN227">
            <v>0</v>
          </cell>
          <cell r="GO227">
            <v>0</v>
          </cell>
          <cell r="GP227">
            <v>0</v>
          </cell>
          <cell r="GQ227">
            <v>0</v>
          </cell>
          <cell r="GR227">
            <v>0</v>
          </cell>
          <cell r="GS227">
            <v>0</v>
          </cell>
          <cell r="GW227">
            <v>25026</v>
          </cell>
          <cell r="GX227" t="e">
            <v>#DIV/0!</v>
          </cell>
          <cell r="GY227" t="e">
            <v>#DIV/0!</v>
          </cell>
          <cell r="GZ227" t="e">
            <v>#DIV/0!</v>
          </cell>
        </row>
        <row r="228">
          <cell r="A228">
            <v>25070</v>
          </cell>
          <cell r="B228">
            <v>6</v>
          </cell>
          <cell r="C228" t="str">
            <v>WESTAR @ WHEELER</v>
          </cell>
          <cell r="D228">
            <v>120000</v>
          </cell>
          <cell r="E228" t="str">
            <v>B</v>
          </cell>
          <cell r="F228">
            <v>2306</v>
          </cell>
          <cell r="G228">
            <v>2306</v>
          </cell>
          <cell r="H228">
            <v>2306</v>
          </cell>
          <cell r="I228">
            <v>2306</v>
          </cell>
          <cell r="J228">
            <v>2306</v>
          </cell>
          <cell r="K228">
            <v>2306</v>
          </cell>
          <cell r="L228">
            <v>2306</v>
          </cell>
          <cell r="M228">
            <v>2306</v>
          </cell>
          <cell r="N228">
            <v>2306</v>
          </cell>
          <cell r="O228">
            <v>106</v>
          </cell>
          <cell r="P228">
            <v>106</v>
          </cell>
          <cell r="Q228">
            <v>106</v>
          </cell>
          <cell r="R228">
            <v>106</v>
          </cell>
          <cell r="S228">
            <v>7706</v>
          </cell>
          <cell r="T228">
            <v>0</v>
          </cell>
          <cell r="U228">
            <v>3096</v>
          </cell>
          <cell r="V228">
            <v>0</v>
          </cell>
          <cell r="W228">
            <v>0</v>
          </cell>
          <cell r="X228">
            <v>0</v>
          </cell>
          <cell r="Y228">
            <v>0</v>
          </cell>
          <cell r="Z228">
            <v>0</v>
          </cell>
          <cell r="AA228">
            <v>0</v>
          </cell>
          <cell r="AB228">
            <v>0</v>
          </cell>
          <cell r="AC228">
            <v>0</v>
          </cell>
          <cell r="AD228">
            <v>96</v>
          </cell>
          <cell r="AE228">
            <v>96</v>
          </cell>
          <cell r="AF228">
            <v>0</v>
          </cell>
          <cell r="AG228">
            <v>0</v>
          </cell>
          <cell r="AH228">
            <v>0</v>
          </cell>
          <cell r="AI228">
            <v>0</v>
          </cell>
          <cell r="AJ228">
            <v>0</v>
          </cell>
          <cell r="AK228">
            <v>0</v>
          </cell>
          <cell r="AL228">
            <v>0</v>
          </cell>
          <cell r="AM228">
            <v>0</v>
          </cell>
          <cell r="AN228">
            <v>0</v>
          </cell>
          <cell r="AO228">
            <v>0</v>
          </cell>
          <cell r="AP228">
            <v>0</v>
          </cell>
          <cell r="AQ228">
            <v>0</v>
          </cell>
          <cell r="AR228">
            <v>0</v>
          </cell>
          <cell r="AS228">
            <v>0</v>
          </cell>
          <cell r="AT228">
            <v>0</v>
          </cell>
          <cell r="AU228">
            <v>0</v>
          </cell>
          <cell r="AV228">
            <v>96</v>
          </cell>
          <cell r="AW228">
            <v>96</v>
          </cell>
          <cell r="AX228">
            <v>96</v>
          </cell>
          <cell r="AY228">
            <v>2129</v>
          </cell>
          <cell r="AZ228">
            <v>2119</v>
          </cell>
          <cell r="BA228">
            <v>2117</v>
          </cell>
          <cell r="BB228">
            <v>0</v>
          </cell>
          <cell r="BC228">
            <v>0</v>
          </cell>
          <cell r="BD228">
            <v>0</v>
          </cell>
          <cell r="BE228">
            <v>0</v>
          </cell>
          <cell r="BF228">
            <v>0</v>
          </cell>
          <cell r="BG228">
            <v>0</v>
          </cell>
          <cell r="BH228">
            <v>0</v>
          </cell>
          <cell r="BI228">
            <v>0</v>
          </cell>
          <cell r="BJ228">
            <v>0</v>
          </cell>
          <cell r="BK228">
            <v>0</v>
          </cell>
          <cell r="BL228">
            <v>0</v>
          </cell>
          <cell r="BM228">
            <v>0</v>
          </cell>
          <cell r="BN228">
            <v>0</v>
          </cell>
          <cell r="BO228">
            <v>0</v>
          </cell>
          <cell r="BP228">
            <v>0</v>
          </cell>
          <cell r="BQ228">
            <v>0</v>
          </cell>
          <cell r="BR228">
            <v>0</v>
          </cell>
          <cell r="BS228">
            <v>0</v>
          </cell>
          <cell r="BT228">
            <v>0</v>
          </cell>
          <cell r="BU228">
            <v>0</v>
          </cell>
          <cell r="BV228">
            <v>0</v>
          </cell>
          <cell r="BW228">
            <v>0</v>
          </cell>
          <cell r="BX228">
            <v>0</v>
          </cell>
          <cell r="BY228">
            <v>0</v>
          </cell>
          <cell r="BZ228">
            <v>0</v>
          </cell>
          <cell r="CA228">
            <v>101</v>
          </cell>
          <cell r="CB228">
            <v>101</v>
          </cell>
          <cell r="CC228">
            <v>69</v>
          </cell>
          <cell r="CD228">
            <v>69</v>
          </cell>
          <cell r="CE228">
            <v>69</v>
          </cell>
          <cell r="CF228">
            <v>5069</v>
          </cell>
          <cell r="CG228">
            <v>69</v>
          </cell>
          <cell r="CH228">
            <v>69</v>
          </cell>
          <cell r="CI228">
            <v>69</v>
          </cell>
          <cell r="CJ228">
            <v>69</v>
          </cell>
          <cell r="CK228">
            <v>69</v>
          </cell>
          <cell r="CL228">
            <v>5069</v>
          </cell>
          <cell r="CM228">
            <v>69</v>
          </cell>
          <cell r="CN228">
            <v>69</v>
          </cell>
          <cell r="CO228">
            <v>69</v>
          </cell>
          <cell r="CP228">
            <v>69</v>
          </cell>
          <cell r="CQ228">
            <v>69</v>
          </cell>
          <cell r="CR228">
            <v>69</v>
          </cell>
          <cell r="CS228">
            <v>69</v>
          </cell>
          <cell r="CT228">
            <v>69</v>
          </cell>
          <cell r="CU228">
            <v>69</v>
          </cell>
          <cell r="CV228">
            <v>69</v>
          </cell>
          <cell r="CW228">
            <v>69</v>
          </cell>
          <cell r="CX228">
            <v>69</v>
          </cell>
          <cell r="CY228">
            <v>2049</v>
          </cell>
          <cell r="CZ228">
            <v>69</v>
          </cell>
          <cell r="DA228">
            <v>69</v>
          </cell>
          <cell r="DB228">
            <v>69</v>
          </cell>
          <cell r="DC228">
            <v>69</v>
          </cell>
          <cell r="DD228">
            <v>69</v>
          </cell>
          <cell r="DE228">
            <v>69</v>
          </cell>
          <cell r="DF228">
            <v>68</v>
          </cell>
          <cell r="DG228">
            <v>0</v>
          </cell>
          <cell r="DH228">
            <v>15092</v>
          </cell>
          <cell r="DI228">
            <v>10092</v>
          </cell>
          <cell r="DJ228">
            <v>12092</v>
          </cell>
          <cell r="DK228">
            <v>12092</v>
          </cell>
          <cell r="DL228">
            <v>12092</v>
          </cell>
          <cell r="DM228">
            <v>12092</v>
          </cell>
          <cell r="DN228">
            <v>12092</v>
          </cell>
          <cell r="DO228">
            <v>12092</v>
          </cell>
          <cell r="DP228">
            <v>12092</v>
          </cell>
          <cell r="DQ228">
            <v>12092</v>
          </cell>
          <cell r="DR228">
            <v>12092</v>
          </cell>
          <cell r="DS228">
            <v>12092</v>
          </cell>
          <cell r="DT228">
            <v>12092</v>
          </cell>
          <cell r="DU228">
            <v>12092</v>
          </cell>
          <cell r="DV228">
            <v>12092</v>
          </cell>
          <cell r="DW228">
            <v>12092</v>
          </cell>
          <cell r="DX228">
            <v>12092</v>
          </cell>
          <cell r="DY228">
            <v>12092</v>
          </cell>
          <cell r="DZ228">
            <v>12092</v>
          </cell>
          <cell r="EA228">
            <v>10092</v>
          </cell>
          <cell r="EB228">
            <v>10092</v>
          </cell>
          <cell r="EC228">
            <v>10092</v>
          </cell>
          <cell r="ED228">
            <v>10077</v>
          </cell>
          <cell r="EE228">
            <v>77</v>
          </cell>
          <cell r="EF228">
            <v>10077</v>
          </cell>
          <cell r="EG228">
            <v>77</v>
          </cell>
          <cell r="EH228">
            <v>77</v>
          </cell>
          <cell r="EI228">
            <v>77</v>
          </cell>
          <cell r="EJ228">
            <v>97</v>
          </cell>
          <cell r="EK228">
            <v>97</v>
          </cell>
          <cell r="EL228">
            <v>97</v>
          </cell>
          <cell r="EM228">
            <v>97</v>
          </cell>
          <cell r="EN228">
            <v>97</v>
          </cell>
          <cell r="EO228">
            <v>97</v>
          </cell>
          <cell r="EP228">
            <v>97</v>
          </cell>
          <cell r="EQ228">
            <v>97</v>
          </cell>
          <cell r="ER228">
            <v>97</v>
          </cell>
          <cell r="ES228">
            <v>97</v>
          </cell>
          <cell r="ET228">
            <v>97</v>
          </cell>
          <cell r="EU228">
            <v>97</v>
          </cell>
          <cell r="EV228">
            <v>97</v>
          </cell>
          <cell r="EW228">
            <v>97</v>
          </cell>
          <cell r="EX228">
            <v>97</v>
          </cell>
          <cell r="EY228">
            <v>97</v>
          </cell>
          <cell r="EZ228">
            <v>97</v>
          </cell>
          <cell r="FA228">
            <v>97</v>
          </cell>
          <cell r="FB228">
            <v>97</v>
          </cell>
          <cell r="FC228">
            <v>97</v>
          </cell>
          <cell r="FD228">
            <v>97</v>
          </cell>
          <cell r="FE228">
            <v>1097</v>
          </cell>
          <cell r="FF228">
            <v>97</v>
          </cell>
          <cell r="FG228">
            <v>97</v>
          </cell>
          <cell r="FH228">
            <v>97</v>
          </cell>
          <cell r="FI228">
            <v>97</v>
          </cell>
          <cell r="FJ228">
            <v>97</v>
          </cell>
          <cell r="FK228">
            <v>97</v>
          </cell>
          <cell r="FL228">
            <v>5097</v>
          </cell>
          <cell r="FM228">
            <v>10097</v>
          </cell>
          <cell r="FN228">
            <v>10097</v>
          </cell>
          <cell r="FO228">
            <v>10108</v>
          </cell>
          <cell r="FP228">
            <v>10108</v>
          </cell>
          <cell r="FQ228">
            <v>5108</v>
          </cell>
          <cell r="FR228">
            <v>5108</v>
          </cell>
          <cell r="FS228">
            <v>14594</v>
          </cell>
          <cell r="FT228">
            <v>4594</v>
          </cell>
          <cell r="FU228">
            <v>4594</v>
          </cell>
          <cell r="FV228">
            <v>4594</v>
          </cell>
          <cell r="FW228">
            <v>108</v>
          </cell>
          <cell r="FX228">
            <v>108</v>
          </cell>
          <cell r="FY228">
            <v>108</v>
          </cell>
          <cell r="FZ228">
            <v>108</v>
          </cell>
          <cell r="GA228">
            <v>108</v>
          </cell>
          <cell r="GB228">
            <v>108</v>
          </cell>
          <cell r="GC228">
            <v>108</v>
          </cell>
          <cell r="GD228">
            <v>108</v>
          </cell>
          <cell r="GE228">
            <v>108</v>
          </cell>
          <cell r="GF228">
            <v>108</v>
          </cell>
          <cell r="GG228">
            <v>108</v>
          </cell>
          <cell r="GH228">
            <v>108</v>
          </cell>
          <cell r="GI228">
            <v>108</v>
          </cell>
          <cell r="GJ228">
            <v>108</v>
          </cell>
          <cell r="GK228">
            <v>108</v>
          </cell>
          <cell r="GL228">
            <v>108</v>
          </cell>
          <cell r="GM228">
            <v>108</v>
          </cell>
          <cell r="GN228">
            <v>108</v>
          </cell>
          <cell r="GO228">
            <v>6108</v>
          </cell>
          <cell r="GP228">
            <v>108</v>
          </cell>
          <cell r="GQ228">
            <v>108</v>
          </cell>
          <cell r="GR228">
            <v>108</v>
          </cell>
          <cell r="GS228">
            <v>108</v>
          </cell>
          <cell r="GW228">
            <v>25070</v>
          </cell>
          <cell r="GX228" t="e">
            <v>#DIV/0!</v>
          </cell>
          <cell r="GY228" t="e">
            <v>#DIV/0!</v>
          </cell>
          <cell r="GZ228" t="e">
            <v>#DIV/0!</v>
          </cell>
        </row>
        <row r="229">
          <cell r="A229">
            <v>25087</v>
          </cell>
          <cell r="B229">
            <v>4</v>
          </cell>
          <cell r="C229" t="str">
            <v>ONEOKFS @ WOODWARD</v>
          </cell>
          <cell r="D229">
            <v>47774</v>
          </cell>
          <cell r="E229" t="str">
            <v>D</v>
          </cell>
          <cell r="F229">
            <v>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v>
          </cell>
          <cell r="AK229">
            <v>0</v>
          </cell>
          <cell r="AL229">
            <v>0</v>
          </cell>
          <cell r="AM229">
            <v>0</v>
          </cell>
          <cell r="AN229">
            <v>0</v>
          </cell>
          <cell r="AO229">
            <v>0</v>
          </cell>
          <cell r="AP229">
            <v>0</v>
          </cell>
          <cell r="AQ229">
            <v>0</v>
          </cell>
          <cell r="AR229">
            <v>0</v>
          </cell>
          <cell r="AS229">
            <v>0</v>
          </cell>
          <cell r="AT229">
            <v>0</v>
          </cell>
          <cell r="AU229">
            <v>0</v>
          </cell>
          <cell r="AV229">
            <v>0</v>
          </cell>
          <cell r="AW229">
            <v>0</v>
          </cell>
          <cell r="AX229">
            <v>0</v>
          </cell>
          <cell r="AY229">
            <v>0</v>
          </cell>
          <cell r="AZ229">
            <v>0</v>
          </cell>
          <cell r="BA229">
            <v>0</v>
          </cell>
          <cell r="BB229">
            <v>0</v>
          </cell>
          <cell r="BC229">
            <v>0</v>
          </cell>
          <cell r="BD229">
            <v>0</v>
          </cell>
          <cell r="BE229">
            <v>0</v>
          </cell>
          <cell r="BF229">
            <v>0</v>
          </cell>
          <cell r="BG229">
            <v>0</v>
          </cell>
          <cell r="BH229">
            <v>0</v>
          </cell>
          <cell r="BI229">
            <v>0</v>
          </cell>
          <cell r="BJ229">
            <v>0</v>
          </cell>
          <cell r="BK229">
            <v>0</v>
          </cell>
          <cell r="BL229">
            <v>0</v>
          </cell>
          <cell r="BM229">
            <v>0</v>
          </cell>
          <cell r="BN229">
            <v>0</v>
          </cell>
          <cell r="BO229">
            <v>0</v>
          </cell>
          <cell r="BP229">
            <v>0</v>
          </cell>
          <cell r="BQ229">
            <v>0</v>
          </cell>
          <cell r="BR229">
            <v>0</v>
          </cell>
          <cell r="BS229">
            <v>0</v>
          </cell>
          <cell r="BT229">
            <v>0</v>
          </cell>
          <cell r="BU229">
            <v>0</v>
          </cell>
          <cell r="BV229">
            <v>0</v>
          </cell>
          <cell r="BW229">
            <v>0</v>
          </cell>
          <cell r="BX229">
            <v>0</v>
          </cell>
          <cell r="BY229">
            <v>0</v>
          </cell>
          <cell r="BZ229">
            <v>0</v>
          </cell>
          <cell r="CA229">
            <v>0</v>
          </cell>
          <cell r="CB229">
            <v>0</v>
          </cell>
          <cell r="CC229">
            <v>0</v>
          </cell>
          <cell r="CD229">
            <v>0</v>
          </cell>
          <cell r="CE229">
            <v>0</v>
          </cell>
          <cell r="CF229">
            <v>0</v>
          </cell>
          <cell r="CG229">
            <v>0</v>
          </cell>
          <cell r="CH229">
            <v>0</v>
          </cell>
          <cell r="CI229">
            <v>0</v>
          </cell>
          <cell r="CJ229">
            <v>0</v>
          </cell>
          <cell r="CK229">
            <v>0</v>
          </cell>
          <cell r="CL229">
            <v>0</v>
          </cell>
          <cell r="CM229">
            <v>0</v>
          </cell>
          <cell r="CN229">
            <v>0</v>
          </cell>
          <cell r="CO229">
            <v>0</v>
          </cell>
          <cell r="CP229">
            <v>0</v>
          </cell>
          <cell r="CQ229">
            <v>0</v>
          </cell>
          <cell r="CR229">
            <v>0</v>
          </cell>
          <cell r="CS229">
            <v>0</v>
          </cell>
          <cell r="CT229">
            <v>0</v>
          </cell>
          <cell r="CU229">
            <v>0</v>
          </cell>
          <cell r="CV229">
            <v>0</v>
          </cell>
          <cell r="CW229">
            <v>0</v>
          </cell>
          <cell r="CX229">
            <v>0</v>
          </cell>
          <cell r="CY229">
            <v>0</v>
          </cell>
          <cell r="CZ229">
            <v>0</v>
          </cell>
          <cell r="DA229">
            <v>0</v>
          </cell>
          <cell r="DB229">
            <v>0</v>
          </cell>
          <cell r="DC229">
            <v>0</v>
          </cell>
          <cell r="DD229">
            <v>0</v>
          </cell>
          <cell r="DE229">
            <v>0</v>
          </cell>
          <cell r="DF229">
            <v>0</v>
          </cell>
          <cell r="DG229">
            <v>0</v>
          </cell>
          <cell r="DH229">
            <v>0</v>
          </cell>
          <cell r="DI229">
            <v>0</v>
          </cell>
          <cell r="DJ229">
            <v>0</v>
          </cell>
          <cell r="DK229">
            <v>0</v>
          </cell>
          <cell r="DL229">
            <v>0</v>
          </cell>
          <cell r="DM229">
            <v>0</v>
          </cell>
          <cell r="DN229">
            <v>0</v>
          </cell>
          <cell r="DO229">
            <v>0</v>
          </cell>
          <cell r="DP229">
            <v>0</v>
          </cell>
          <cell r="DQ229">
            <v>0</v>
          </cell>
          <cell r="DR229">
            <v>0</v>
          </cell>
          <cell r="DS229">
            <v>0</v>
          </cell>
          <cell r="DT229">
            <v>0</v>
          </cell>
          <cell r="DU229">
            <v>0</v>
          </cell>
          <cell r="DV229">
            <v>0</v>
          </cell>
          <cell r="DW229">
            <v>0</v>
          </cell>
          <cell r="DX229">
            <v>0</v>
          </cell>
          <cell r="DY229">
            <v>0</v>
          </cell>
          <cell r="DZ229">
            <v>0</v>
          </cell>
          <cell r="EA229">
            <v>0</v>
          </cell>
          <cell r="EB229">
            <v>0</v>
          </cell>
          <cell r="EC229">
            <v>0</v>
          </cell>
          <cell r="ED229">
            <v>0</v>
          </cell>
          <cell r="EE229">
            <v>0</v>
          </cell>
          <cell r="EF229">
            <v>0</v>
          </cell>
          <cell r="EG229">
            <v>0</v>
          </cell>
          <cell r="EH229">
            <v>0</v>
          </cell>
          <cell r="EI229">
            <v>0</v>
          </cell>
          <cell r="EJ229">
            <v>0</v>
          </cell>
          <cell r="EK229">
            <v>0</v>
          </cell>
          <cell r="EL229">
            <v>0</v>
          </cell>
          <cell r="EM229">
            <v>0</v>
          </cell>
          <cell r="EN229">
            <v>0</v>
          </cell>
          <cell r="EO229">
            <v>0</v>
          </cell>
          <cell r="EP229">
            <v>0</v>
          </cell>
          <cell r="EQ229">
            <v>0</v>
          </cell>
          <cell r="ER229">
            <v>0</v>
          </cell>
          <cell r="ES229">
            <v>0</v>
          </cell>
          <cell r="ET229">
            <v>0</v>
          </cell>
          <cell r="EU229">
            <v>0</v>
          </cell>
          <cell r="EV229">
            <v>0</v>
          </cell>
          <cell r="EW229">
            <v>0</v>
          </cell>
          <cell r="EX229">
            <v>0</v>
          </cell>
          <cell r="EY229">
            <v>0</v>
          </cell>
          <cell r="EZ229">
            <v>0</v>
          </cell>
          <cell r="FA229">
            <v>0</v>
          </cell>
          <cell r="FB229">
            <v>0</v>
          </cell>
          <cell r="FC229">
            <v>0</v>
          </cell>
          <cell r="FD229">
            <v>0</v>
          </cell>
          <cell r="FE229">
            <v>0</v>
          </cell>
          <cell r="FF229">
            <v>0</v>
          </cell>
          <cell r="FG229">
            <v>0</v>
          </cell>
          <cell r="FH229">
            <v>0</v>
          </cell>
          <cell r="FI229">
            <v>0</v>
          </cell>
          <cell r="FJ229">
            <v>0</v>
          </cell>
          <cell r="FK229">
            <v>0</v>
          </cell>
          <cell r="FL229">
            <v>0</v>
          </cell>
          <cell r="FM229">
            <v>0</v>
          </cell>
          <cell r="FN229">
            <v>0</v>
          </cell>
          <cell r="FO229">
            <v>0</v>
          </cell>
          <cell r="FP229">
            <v>0</v>
          </cell>
          <cell r="FQ229">
            <v>0</v>
          </cell>
          <cell r="FR229">
            <v>0</v>
          </cell>
          <cell r="FS229">
            <v>0</v>
          </cell>
          <cell r="FT229">
            <v>0</v>
          </cell>
          <cell r="FU229">
            <v>0</v>
          </cell>
          <cell r="FV229">
            <v>0</v>
          </cell>
          <cell r="FW229">
            <v>0</v>
          </cell>
          <cell r="FX229">
            <v>0</v>
          </cell>
          <cell r="FY229">
            <v>0</v>
          </cell>
          <cell r="FZ229">
            <v>0</v>
          </cell>
          <cell r="GA229">
            <v>0</v>
          </cell>
          <cell r="GB229">
            <v>0</v>
          </cell>
          <cell r="GC229">
            <v>0</v>
          </cell>
          <cell r="GD229">
            <v>0</v>
          </cell>
          <cell r="GE229">
            <v>0</v>
          </cell>
          <cell r="GF229">
            <v>0</v>
          </cell>
          <cell r="GG229">
            <v>0</v>
          </cell>
          <cell r="GH229">
            <v>0</v>
          </cell>
          <cell r="GI229">
            <v>0</v>
          </cell>
          <cell r="GJ229">
            <v>0</v>
          </cell>
          <cell r="GK229">
            <v>0</v>
          </cell>
          <cell r="GL229">
            <v>0</v>
          </cell>
          <cell r="GM229">
            <v>0</v>
          </cell>
          <cell r="GN229">
            <v>0</v>
          </cell>
          <cell r="GO229">
            <v>0</v>
          </cell>
          <cell r="GP229">
            <v>0</v>
          </cell>
          <cell r="GQ229">
            <v>0</v>
          </cell>
          <cell r="GR229">
            <v>0</v>
          </cell>
          <cell r="GS229">
            <v>0</v>
          </cell>
          <cell r="GW229">
            <v>25087</v>
          </cell>
          <cell r="GX229" t="e">
            <v>#DIV/0!</v>
          </cell>
          <cell r="GY229" t="e">
            <v>#DIV/0!</v>
          </cell>
          <cell r="GZ229" t="e">
            <v>#DIV/0!</v>
          </cell>
        </row>
        <row r="230">
          <cell r="A230">
            <v>25104</v>
          </cell>
          <cell r="B230">
            <v>10</v>
          </cell>
          <cell r="C230" t="str">
            <v>CEDAR PL @ TREE</v>
          </cell>
          <cell r="D230">
            <v>3275</v>
          </cell>
          <cell r="E230" t="str">
            <v>D</v>
          </cell>
          <cell r="F230">
            <v>250</v>
          </cell>
          <cell r="G230">
            <v>250</v>
          </cell>
          <cell r="H230">
            <v>250</v>
          </cell>
          <cell r="I230">
            <v>250</v>
          </cell>
          <cell r="J230">
            <v>250</v>
          </cell>
          <cell r="K230">
            <v>250</v>
          </cell>
          <cell r="L230">
            <v>250</v>
          </cell>
          <cell r="M230">
            <v>250</v>
          </cell>
          <cell r="N230">
            <v>250</v>
          </cell>
          <cell r="O230">
            <v>250</v>
          </cell>
          <cell r="P230">
            <v>250</v>
          </cell>
          <cell r="Q230">
            <v>250</v>
          </cell>
          <cell r="R230">
            <v>250</v>
          </cell>
          <cell r="S230">
            <v>250</v>
          </cell>
          <cell r="T230">
            <v>240</v>
          </cell>
          <cell r="U230">
            <v>240</v>
          </cell>
          <cell r="V230">
            <v>240</v>
          </cell>
          <cell r="W230">
            <v>240</v>
          </cell>
          <cell r="X230">
            <v>240</v>
          </cell>
          <cell r="Y230">
            <v>240</v>
          </cell>
          <cell r="Z230">
            <v>240</v>
          </cell>
          <cell r="AA230">
            <v>240</v>
          </cell>
          <cell r="AB230">
            <v>240</v>
          </cell>
          <cell r="AC230">
            <v>240</v>
          </cell>
          <cell r="AD230">
            <v>240</v>
          </cell>
          <cell r="AE230">
            <v>240</v>
          </cell>
          <cell r="AF230">
            <v>240</v>
          </cell>
          <cell r="AG230">
            <v>240</v>
          </cell>
          <cell r="AH230">
            <v>240</v>
          </cell>
          <cell r="AI230">
            <v>240</v>
          </cell>
          <cell r="AJ230">
            <v>240</v>
          </cell>
          <cell r="AK230">
            <v>240</v>
          </cell>
          <cell r="AL230">
            <v>240</v>
          </cell>
          <cell r="AM230">
            <v>240</v>
          </cell>
          <cell r="AN230">
            <v>240</v>
          </cell>
          <cell r="AO230">
            <v>240</v>
          </cell>
          <cell r="AP230">
            <v>240</v>
          </cell>
          <cell r="AQ230">
            <v>240</v>
          </cell>
          <cell r="AR230">
            <v>240</v>
          </cell>
          <cell r="AS230">
            <v>240</v>
          </cell>
          <cell r="AT230">
            <v>240</v>
          </cell>
          <cell r="AU230">
            <v>240</v>
          </cell>
          <cell r="AV230">
            <v>240</v>
          </cell>
          <cell r="AW230">
            <v>240</v>
          </cell>
          <cell r="AX230">
            <v>240</v>
          </cell>
          <cell r="AY230">
            <v>100</v>
          </cell>
          <cell r="AZ230">
            <v>100</v>
          </cell>
          <cell r="BA230">
            <v>100</v>
          </cell>
          <cell r="BB230">
            <v>100</v>
          </cell>
          <cell r="BC230">
            <v>100</v>
          </cell>
          <cell r="BD230">
            <v>100</v>
          </cell>
          <cell r="BE230">
            <v>100</v>
          </cell>
          <cell r="BF230">
            <v>100</v>
          </cell>
          <cell r="BG230">
            <v>100</v>
          </cell>
          <cell r="BH230">
            <v>100</v>
          </cell>
          <cell r="BI230">
            <v>100</v>
          </cell>
          <cell r="BJ230">
            <v>100</v>
          </cell>
          <cell r="BK230">
            <v>100</v>
          </cell>
          <cell r="BL230">
            <v>100</v>
          </cell>
          <cell r="BM230">
            <v>100</v>
          </cell>
          <cell r="BN230">
            <v>100</v>
          </cell>
          <cell r="BO230">
            <v>100</v>
          </cell>
          <cell r="BP230">
            <v>100</v>
          </cell>
          <cell r="BQ230">
            <v>100</v>
          </cell>
          <cell r="BR230">
            <v>100</v>
          </cell>
          <cell r="BS230">
            <v>100</v>
          </cell>
          <cell r="BT230">
            <v>100</v>
          </cell>
          <cell r="BU230">
            <v>100</v>
          </cell>
          <cell r="BV230">
            <v>100</v>
          </cell>
          <cell r="BW230">
            <v>100</v>
          </cell>
          <cell r="BX230">
            <v>100</v>
          </cell>
          <cell r="BY230">
            <v>100</v>
          </cell>
          <cell r="BZ230">
            <v>100</v>
          </cell>
          <cell r="CA230">
            <v>100</v>
          </cell>
          <cell r="CB230">
            <v>100</v>
          </cell>
          <cell r="CC230">
            <v>100</v>
          </cell>
          <cell r="CD230">
            <v>100</v>
          </cell>
          <cell r="CE230">
            <v>100</v>
          </cell>
          <cell r="CF230">
            <v>100</v>
          </cell>
          <cell r="CG230">
            <v>100</v>
          </cell>
          <cell r="CH230">
            <v>100</v>
          </cell>
          <cell r="CI230">
            <v>100</v>
          </cell>
          <cell r="CJ230">
            <v>100</v>
          </cell>
          <cell r="CK230">
            <v>100</v>
          </cell>
          <cell r="CL230">
            <v>100</v>
          </cell>
          <cell r="CM230">
            <v>100</v>
          </cell>
          <cell r="CN230">
            <v>100</v>
          </cell>
          <cell r="CO230">
            <v>100</v>
          </cell>
          <cell r="CP230">
            <v>100</v>
          </cell>
          <cell r="CQ230">
            <v>100</v>
          </cell>
          <cell r="CR230">
            <v>100</v>
          </cell>
          <cell r="CS230">
            <v>100</v>
          </cell>
          <cell r="CT230">
            <v>100</v>
          </cell>
          <cell r="CU230">
            <v>100</v>
          </cell>
          <cell r="CV230">
            <v>100</v>
          </cell>
          <cell r="CW230">
            <v>100</v>
          </cell>
          <cell r="CX230">
            <v>100</v>
          </cell>
          <cell r="CY230">
            <v>100</v>
          </cell>
          <cell r="CZ230">
            <v>100</v>
          </cell>
          <cell r="DA230">
            <v>100</v>
          </cell>
          <cell r="DB230">
            <v>100</v>
          </cell>
          <cell r="DC230">
            <v>100</v>
          </cell>
          <cell r="DD230">
            <v>100</v>
          </cell>
          <cell r="DE230">
            <v>100</v>
          </cell>
          <cell r="DF230">
            <v>100</v>
          </cell>
          <cell r="DG230">
            <v>100</v>
          </cell>
          <cell r="DH230">
            <v>3275</v>
          </cell>
          <cell r="DI230">
            <v>3275</v>
          </cell>
          <cell r="DJ230">
            <v>150</v>
          </cell>
          <cell r="DK230">
            <v>150</v>
          </cell>
          <cell r="DL230">
            <v>150</v>
          </cell>
          <cell r="DM230">
            <v>150</v>
          </cell>
          <cell r="DN230">
            <v>150</v>
          </cell>
          <cell r="DO230">
            <v>150</v>
          </cell>
          <cell r="DP230">
            <v>150</v>
          </cell>
          <cell r="DQ230">
            <v>150</v>
          </cell>
          <cell r="DR230">
            <v>150</v>
          </cell>
          <cell r="DS230">
            <v>150</v>
          </cell>
          <cell r="DT230">
            <v>150</v>
          </cell>
          <cell r="DU230">
            <v>150</v>
          </cell>
          <cell r="DV230">
            <v>150</v>
          </cell>
          <cell r="DW230">
            <v>150</v>
          </cell>
          <cell r="DX230">
            <v>150</v>
          </cell>
          <cell r="DY230">
            <v>150</v>
          </cell>
          <cell r="DZ230">
            <v>150</v>
          </cell>
          <cell r="EA230">
            <v>150</v>
          </cell>
          <cell r="EB230">
            <v>150</v>
          </cell>
          <cell r="EC230">
            <v>150</v>
          </cell>
          <cell r="ED230">
            <v>150</v>
          </cell>
          <cell r="EE230">
            <v>150</v>
          </cell>
          <cell r="EF230">
            <v>150</v>
          </cell>
          <cell r="EG230">
            <v>150</v>
          </cell>
          <cell r="EH230">
            <v>150</v>
          </cell>
          <cell r="EI230">
            <v>150</v>
          </cell>
          <cell r="EJ230">
            <v>100</v>
          </cell>
          <cell r="EK230">
            <v>100</v>
          </cell>
          <cell r="EL230">
            <v>100</v>
          </cell>
          <cell r="EM230">
            <v>100</v>
          </cell>
          <cell r="EN230">
            <v>100</v>
          </cell>
          <cell r="EO230">
            <v>100</v>
          </cell>
          <cell r="EP230">
            <v>100</v>
          </cell>
          <cell r="EQ230">
            <v>100</v>
          </cell>
          <cell r="ER230">
            <v>100</v>
          </cell>
          <cell r="ES230">
            <v>100</v>
          </cell>
          <cell r="ET230">
            <v>100</v>
          </cell>
          <cell r="EU230">
            <v>100</v>
          </cell>
          <cell r="EV230">
            <v>100</v>
          </cell>
          <cell r="EW230">
            <v>100</v>
          </cell>
          <cell r="EX230">
            <v>100</v>
          </cell>
          <cell r="EY230">
            <v>100</v>
          </cell>
          <cell r="EZ230">
            <v>100</v>
          </cell>
          <cell r="FA230">
            <v>100</v>
          </cell>
          <cell r="FB230">
            <v>100</v>
          </cell>
          <cell r="FC230">
            <v>100</v>
          </cell>
          <cell r="FD230">
            <v>100</v>
          </cell>
          <cell r="FE230">
            <v>100</v>
          </cell>
          <cell r="FF230">
            <v>100</v>
          </cell>
          <cell r="FG230">
            <v>100</v>
          </cell>
          <cell r="FH230">
            <v>100</v>
          </cell>
          <cell r="FI230">
            <v>100</v>
          </cell>
          <cell r="FJ230">
            <v>100</v>
          </cell>
          <cell r="FK230">
            <v>100</v>
          </cell>
          <cell r="FL230">
            <v>100</v>
          </cell>
          <cell r="FM230">
            <v>100</v>
          </cell>
          <cell r="FN230">
            <v>100</v>
          </cell>
          <cell r="FO230">
            <v>150</v>
          </cell>
          <cell r="FP230">
            <v>150</v>
          </cell>
          <cell r="FQ230">
            <v>150</v>
          </cell>
          <cell r="FR230">
            <v>150</v>
          </cell>
          <cell r="FS230">
            <v>150</v>
          </cell>
          <cell r="FT230">
            <v>150</v>
          </cell>
          <cell r="FU230">
            <v>150</v>
          </cell>
          <cell r="FV230">
            <v>150</v>
          </cell>
          <cell r="FW230">
            <v>150</v>
          </cell>
          <cell r="FX230">
            <v>150</v>
          </cell>
          <cell r="FY230">
            <v>150</v>
          </cell>
          <cell r="FZ230">
            <v>150</v>
          </cell>
          <cell r="GA230">
            <v>150</v>
          </cell>
          <cell r="GB230">
            <v>150</v>
          </cell>
          <cell r="GC230">
            <v>150</v>
          </cell>
          <cell r="GD230">
            <v>150</v>
          </cell>
          <cell r="GE230">
            <v>150</v>
          </cell>
          <cell r="GF230">
            <v>150</v>
          </cell>
          <cell r="GG230">
            <v>150</v>
          </cell>
          <cell r="GH230">
            <v>150</v>
          </cell>
          <cell r="GI230">
            <v>150</v>
          </cell>
          <cell r="GJ230">
            <v>150</v>
          </cell>
          <cell r="GK230">
            <v>150</v>
          </cell>
          <cell r="GL230">
            <v>150</v>
          </cell>
          <cell r="GM230">
            <v>150</v>
          </cell>
          <cell r="GN230">
            <v>150</v>
          </cell>
          <cell r="GO230">
            <v>150</v>
          </cell>
          <cell r="GP230">
            <v>150</v>
          </cell>
          <cell r="GQ230">
            <v>150</v>
          </cell>
          <cell r="GR230">
            <v>150</v>
          </cell>
          <cell r="GS230">
            <v>150</v>
          </cell>
          <cell r="GW230">
            <v>25104</v>
          </cell>
          <cell r="GX230" t="e">
            <v>#DIV/0!</v>
          </cell>
          <cell r="GY230" t="e">
            <v>#DIV/0!</v>
          </cell>
          <cell r="GZ230" t="e">
            <v>#DIV/0!</v>
          </cell>
        </row>
        <row r="231">
          <cell r="A231">
            <v>25247</v>
          </cell>
          <cell r="B231">
            <v>25</v>
          </cell>
          <cell r="C231" t="str">
            <v>PLACID @ LIBERTY</v>
          </cell>
          <cell r="D231">
            <v>15370</v>
          </cell>
          <cell r="E231" t="str">
            <v>R</v>
          </cell>
          <cell r="F231">
            <v>0</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0</v>
          </cell>
          <cell r="AL231">
            <v>0</v>
          </cell>
          <cell r="AM231">
            <v>0</v>
          </cell>
          <cell r="AN231">
            <v>0</v>
          </cell>
          <cell r="AO231">
            <v>0</v>
          </cell>
          <cell r="AP231">
            <v>0</v>
          </cell>
          <cell r="AQ231">
            <v>0</v>
          </cell>
          <cell r="AR231">
            <v>0</v>
          </cell>
          <cell r="AS231">
            <v>0</v>
          </cell>
          <cell r="AT231">
            <v>0</v>
          </cell>
          <cell r="AU231">
            <v>0</v>
          </cell>
          <cell r="AV231">
            <v>0</v>
          </cell>
          <cell r="AW231">
            <v>0</v>
          </cell>
          <cell r="AX231">
            <v>0</v>
          </cell>
          <cell r="AY231">
            <v>0</v>
          </cell>
          <cell r="AZ231">
            <v>0</v>
          </cell>
          <cell r="BA231">
            <v>0</v>
          </cell>
          <cell r="BB231">
            <v>0</v>
          </cell>
          <cell r="BC231">
            <v>0</v>
          </cell>
          <cell r="BD231">
            <v>0</v>
          </cell>
          <cell r="BE231">
            <v>0</v>
          </cell>
          <cell r="BF231">
            <v>0</v>
          </cell>
          <cell r="BG231">
            <v>0</v>
          </cell>
          <cell r="BH231">
            <v>0</v>
          </cell>
          <cell r="BI231">
            <v>0</v>
          </cell>
          <cell r="BJ231">
            <v>0</v>
          </cell>
          <cell r="BK231">
            <v>0</v>
          </cell>
          <cell r="BL231">
            <v>0</v>
          </cell>
          <cell r="BM231">
            <v>0</v>
          </cell>
          <cell r="BN231">
            <v>0</v>
          </cell>
          <cell r="BO231">
            <v>0</v>
          </cell>
          <cell r="BP231">
            <v>0</v>
          </cell>
          <cell r="BQ231">
            <v>0</v>
          </cell>
          <cell r="BR231">
            <v>0</v>
          </cell>
          <cell r="BS231">
            <v>0</v>
          </cell>
          <cell r="BT231">
            <v>0</v>
          </cell>
          <cell r="BU231">
            <v>0</v>
          </cell>
          <cell r="BV231">
            <v>0</v>
          </cell>
          <cell r="BW231">
            <v>0</v>
          </cell>
          <cell r="BX231">
            <v>0</v>
          </cell>
          <cell r="BY231">
            <v>0</v>
          </cell>
          <cell r="BZ231">
            <v>0</v>
          </cell>
          <cell r="CA231">
            <v>0</v>
          </cell>
          <cell r="CB231">
            <v>0</v>
          </cell>
          <cell r="CC231">
            <v>0</v>
          </cell>
          <cell r="CD231">
            <v>0</v>
          </cell>
          <cell r="CE231">
            <v>0</v>
          </cell>
          <cell r="CF231">
            <v>0</v>
          </cell>
          <cell r="CG231">
            <v>0</v>
          </cell>
          <cell r="CH231">
            <v>0</v>
          </cell>
          <cell r="CI231">
            <v>0</v>
          </cell>
          <cell r="CJ231">
            <v>0</v>
          </cell>
          <cell r="CK231">
            <v>0</v>
          </cell>
          <cell r="CL231">
            <v>0</v>
          </cell>
          <cell r="CM231">
            <v>0</v>
          </cell>
          <cell r="CN231">
            <v>0</v>
          </cell>
          <cell r="CO231">
            <v>0</v>
          </cell>
          <cell r="CP231">
            <v>0</v>
          </cell>
          <cell r="CQ231">
            <v>0</v>
          </cell>
          <cell r="CR231">
            <v>0</v>
          </cell>
          <cell r="CS231">
            <v>0</v>
          </cell>
          <cell r="CT231">
            <v>0</v>
          </cell>
          <cell r="CU231">
            <v>0</v>
          </cell>
          <cell r="CV231">
            <v>0</v>
          </cell>
          <cell r="CW231">
            <v>0</v>
          </cell>
          <cell r="CX231">
            <v>0</v>
          </cell>
          <cell r="CY231">
            <v>0</v>
          </cell>
          <cell r="CZ231">
            <v>0</v>
          </cell>
          <cell r="DA231">
            <v>0</v>
          </cell>
          <cell r="DB231">
            <v>0</v>
          </cell>
          <cell r="DC231">
            <v>0</v>
          </cell>
          <cell r="DD231">
            <v>0</v>
          </cell>
          <cell r="DE231">
            <v>0</v>
          </cell>
          <cell r="DF231">
            <v>0</v>
          </cell>
          <cell r="DG231">
            <v>0</v>
          </cell>
          <cell r="DH231">
            <v>0</v>
          </cell>
          <cell r="DI231">
            <v>0</v>
          </cell>
          <cell r="DJ231">
            <v>0</v>
          </cell>
          <cell r="DK231">
            <v>0</v>
          </cell>
          <cell r="DL231">
            <v>0</v>
          </cell>
          <cell r="DM231">
            <v>0</v>
          </cell>
          <cell r="DN231">
            <v>0</v>
          </cell>
          <cell r="DO231">
            <v>0</v>
          </cell>
          <cell r="DP231">
            <v>0</v>
          </cell>
          <cell r="DQ231">
            <v>0</v>
          </cell>
          <cell r="DR231">
            <v>0</v>
          </cell>
          <cell r="DS231">
            <v>0</v>
          </cell>
          <cell r="DT231">
            <v>0</v>
          </cell>
          <cell r="DU231">
            <v>0</v>
          </cell>
          <cell r="DV231">
            <v>0</v>
          </cell>
          <cell r="DW231">
            <v>0</v>
          </cell>
          <cell r="DX231">
            <v>0</v>
          </cell>
          <cell r="DY231">
            <v>0</v>
          </cell>
          <cell r="DZ231">
            <v>0</v>
          </cell>
          <cell r="EA231">
            <v>0</v>
          </cell>
          <cell r="EB231">
            <v>0</v>
          </cell>
          <cell r="EC231">
            <v>0</v>
          </cell>
          <cell r="ED231">
            <v>0</v>
          </cell>
          <cell r="EE231">
            <v>0</v>
          </cell>
          <cell r="EF231">
            <v>0</v>
          </cell>
          <cell r="EG231">
            <v>0</v>
          </cell>
          <cell r="EH231">
            <v>0</v>
          </cell>
          <cell r="EI231">
            <v>0</v>
          </cell>
          <cell r="EJ231">
            <v>0</v>
          </cell>
          <cell r="EK231">
            <v>0</v>
          </cell>
          <cell r="EL231">
            <v>0</v>
          </cell>
          <cell r="EM231">
            <v>0</v>
          </cell>
          <cell r="EN231">
            <v>0</v>
          </cell>
          <cell r="EO231">
            <v>0</v>
          </cell>
          <cell r="EP231">
            <v>0</v>
          </cell>
          <cell r="EQ231">
            <v>0</v>
          </cell>
          <cell r="ER231">
            <v>0</v>
          </cell>
          <cell r="ES231">
            <v>0</v>
          </cell>
          <cell r="ET231">
            <v>0</v>
          </cell>
          <cell r="EU231">
            <v>0</v>
          </cell>
          <cell r="EV231">
            <v>0</v>
          </cell>
          <cell r="EW231">
            <v>0</v>
          </cell>
          <cell r="EX231">
            <v>0</v>
          </cell>
          <cell r="EY231">
            <v>0</v>
          </cell>
          <cell r="EZ231">
            <v>0</v>
          </cell>
          <cell r="FA231">
            <v>0</v>
          </cell>
          <cell r="FB231">
            <v>0</v>
          </cell>
          <cell r="FC231">
            <v>0</v>
          </cell>
          <cell r="FD231">
            <v>0</v>
          </cell>
          <cell r="FE231">
            <v>0</v>
          </cell>
          <cell r="FF231">
            <v>0</v>
          </cell>
          <cell r="FG231">
            <v>0</v>
          </cell>
          <cell r="FH231">
            <v>0</v>
          </cell>
          <cell r="FI231">
            <v>0</v>
          </cell>
          <cell r="FJ231">
            <v>0</v>
          </cell>
          <cell r="FK231">
            <v>0</v>
          </cell>
          <cell r="FL231">
            <v>0</v>
          </cell>
          <cell r="FM231">
            <v>0</v>
          </cell>
          <cell r="FN231">
            <v>0</v>
          </cell>
          <cell r="FO231">
            <v>0</v>
          </cell>
          <cell r="FP231">
            <v>0</v>
          </cell>
          <cell r="FQ231">
            <v>0</v>
          </cell>
          <cell r="FR231">
            <v>0</v>
          </cell>
          <cell r="FS231">
            <v>0</v>
          </cell>
          <cell r="FT231">
            <v>0</v>
          </cell>
          <cell r="FU231">
            <v>0</v>
          </cell>
          <cell r="FV231">
            <v>0</v>
          </cell>
          <cell r="FW231">
            <v>0</v>
          </cell>
          <cell r="FX231">
            <v>0</v>
          </cell>
          <cell r="FY231">
            <v>0</v>
          </cell>
          <cell r="FZ231">
            <v>0</v>
          </cell>
          <cell r="GA231">
            <v>0</v>
          </cell>
          <cell r="GB231">
            <v>0</v>
          </cell>
          <cell r="GC231">
            <v>0</v>
          </cell>
          <cell r="GD231">
            <v>0</v>
          </cell>
          <cell r="GE231">
            <v>0</v>
          </cell>
          <cell r="GF231">
            <v>0</v>
          </cell>
          <cell r="GG231">
            <v>0</v>
          </cell>
          <cell r="GH231">
            <v>0</v>
          </cell>
          <cell r="GI231">
            <v>0</v>
          </cell>
          <cell r="GJ231">
            <v>0</v>
          </cell>
          <cell r="GK231">
            <v>0</v>
          </cell>
          <cell r="GL231">
            <v>0</v>
          </cell>
          <cell r="GM231">
            <v>0</v>
          </cell>
          <cell r="GN231">
            <v>0</v>
          </cell>
          <cell r="GO231">
            <v>0</v>
          </cell>
          <cell r="GP231">
            <v>0</v>
          </cell>
          <cell r="GQ231">
            <v>0</v>
          </cell>
          <cell r="GR231">
            <v>0</v>
          </cell>
          <cell r="GS231">
            <v>0</v>
          </cell>
          <cell r="GW231">
            <v>25247</v>
          </cell>
          <cell r="GX231" t="e">
            <v>#DIV/0!</v>
          </cell>
          <cell r="GY231" t="e">
            <v>#DIV/0!</v>
          </cell>
          <cell r="GZ231" t="e">
            <v>#DIV/0!</v>
          </cell>
        </row>
        <row r="232">
          <cell r="A232">
            <v>25248</v>
          </cell>
          <cell r="B232">
            <v>6</v>
          </cell>
          <cell r="C232" t="str">
            <v>CAMBRIDG @ WHEELER</v>
          </cell>
          <cell r="D232">
            <v>32061</v>
          </cell>
          <cell r="E232" t="str">
            <v>R</v>
          </cell>
          <cell r="F232">
            <v>6072</v>
          </cell>
          <cell r="G232">
            <v>6072</v>
          </cell>
          <cell r="H232">
            <v>6072</v>
          </cell>
          <cell r="I232">
            <v>6072</v>
          </cell>
          <cell r="J232">
            <v>6072</v>
          </cell>
          <cell r="K232">
            <v>6072</v>
          </cell>
          <cell r="L232">
            <v>6072</v>
          </cell>
          <cell r="M232">
            <v>6072</v>
          </cell>
          <cell r="N232">
            <v>6072</v>
          </cell>
          <cell r="O232">
            <v>6072</v>
          </cell>
          <cell r="P232">
            <v>6072</v>
          </cell>
          <cell r="Q232">
            <v>6072</v>
          </cell>
          <cell r="R232">
            <v>6072</v>
          </cell>
          <cell r="S232">
            <v>6072</v>
          </cell>
          <cell r="T232">
            <v>5831</v>
          </cell>
          <cell r="U232">
            <v>5831</v>
          </cell>
          <cell r="V232">
            <v>5831</v>
          </cell>
          <cell r="W232">
            <v>5831</v>
          </cell>
          <cell r="X232">
            <v>5831</v>
          </cell>
          <cell r="Y232">
            <v>5831</v>
          </cell>
          <cell r="Z232">
            <v>5831</v>
          </cell>
          <cell r="AA232">
            <v>5831</v>
          </cell>
          <cell r="AB232">
            <v>5831</v>
          </cell>
          <cell r="AC232">
            <v>5831</v>
          </cell>
          <cell r="AD232">
            <v>5831</v>
          </cell>
          <cell r="AE232">
            <v>5831</v>
          </cell>
          <cell r="AF232">
            <v>5831</v>
          </cell>
          <cell r="AG232">
            <v>5831</v>
          </cell>
          <cell r="AH232">
            <v>5831</v>
          </cell>
          <cell r="AI232">
            <v>5831</v>
          </cell>
          <cell r="AJ232">
            <v>5831</v>
          </cell>
          <cell r="AK232">
            <v>5936</v>
          </cell>
          <cell r="AL232">
            <v>5936</v>
          </cell>
          <cell r="AM232">
            <v>5936</v>
          </cell>
          <cell r="AN232">
            <v>5936</v>
          </cell>
          <cell r="AO232">
            <v>5936</v>
          </cell>
          <cell r="AP232">
            <v>5936</v>
          </cell>
          <cell r="AQ232">
            <v>5936</v>
          </cell>
          <cell r="AR232">
            <v>5936</v>
          </cell>
          <cell r="AS232">
            <v>5936</v>
          </cell>
          <cell r="AT232">
            <v>5936</v>
          </cell>
          <cell r="AU232">
            <v>5936</v>
          </cell>
          <cell r="AV232">
            <v>5936</v>
          </cell>
          <cell r="AW232">
            <v>5936</v>
          </cell>
          <cell r="AX232">
            <v>5936</v>
          </cell>
          <cell r="AY232">
            <v>5517</v>
          </cell>
          <cell r="AZ232">
            <v>5517</v>
          </cell>
          <cell r="BA232">
            <v>5517</v>
          </cell>
          <cell r="BB232">
            <v>5517</v>
          </cell>
          <cell r="BC232">
            <v>5517</v>
          </cell>
          <cell r="BD232">
            <v>5680</v>
          </cell>
          <cell r="BE232">
            <v>5745</v>
          </cell>
          <cell r="BF232">
            <v>5745</v>
          </cell>
          <cell r="BG232">
            <v>5745</v>
          </cell>
          <cell r="BH232">
            <v>5745</v>
          </cell>
          <cell r="BI232">
            <v>5745</v>
          </cell>
          <cell r="BJ232">
            <v>5745</v>
          </cell>
          <cell r="BK232">
            <v>5745</v>
          </cell>
          <cell r="BL232">
            <v>5745</v>
          </cell>
          <cell r="BM232">
            <v>5745</v>
          </cell>
          <cell r="BN232">
            <v>5745</v>
          </cell>
          <cell r="BO232">
            <v>5745</v>
          </cell>
          <cell r="BP232">
            <v>5745</v>
          </cell>
          <cell r="BQ232">
            <v>5745</v>
          </cell>
          <cell r="BR232">
            <v>6195</v>
          </cell>
          <cell r="BS232">
            <v>6195</v>
          </cell>
          <cell r="BT232">
            <v>6195</v>
          </cell>
          <cell r="BU232">
            <v>6195</v>
          </cell>
          <cell r="BV232">
            <v>6195</v>
          </cell>
          <cell r="BW232">
            <v>6195</v>
          </cell>
          <cell r="BX232">
            <v>6195</v>
          </cell>
          <cell r="BY232">
            <v>6195</v>
          </cell>
          <cell r="BZ232">
            <v>6195</v>
          </cell>
          <cell r="CA232">
            <v>6195</v>
          </cell>
          <cell r="CB232">
            <v>6195</v>
          </cell>
          <cell r="CC232">
            <v>4157</v>
          </cell>
          <cell r="CD232">
            <v>6196</v>
          </cell>
          <cell r="CE232">
            <v>6196</v>
          </cell>
          <cell r="CF232">
            <v>6196</v>
          </cell>
          <cell r="CG232">
            <v>6196</v>
          </cell>
          <cell r="CH232">
            <v>6196</v>
          </cell>
          <cell r="CI232">
            <v>6196</v>
          </cell>
          <cell r="CJ232">
            <v>6196</v>
          </cell>
          <cell r="CK232">
            <v>6196</v>
          </cell>
          <cell r="CL232">
            <v>6196</v>
          </cell>
          <cell r="CM232">
            <v>6196</v>
          </cell>
          <cell r="CN232">
            <v>6196</v>
          </cell>
          <cell r="CO232">
            <v>6196</v>
          </cell>
          <cell r="CP232">
            <v>6196</v>
          </cell>
          <cell r="CQ232">
            <v>6196</v>
          </cell>
          <cell r="CR232">
            <v>6966</v>
          </cell>
          <cell r="CS232">
            <v>6966</v>
          </cell>
          <cell r="CT232">
            <v>3218</v>
          </cell>
          <cell r="CU232">
            <v>3218</v>
          </cell>
          <cell r="CV232">
            <v>3218</v>
          </cell>
          <cell r="CW232">
            <v>6716</v>
          </cell>
          <cell r="CX232">
            <v>6716</v>
          </cell>
          <cell r="CY232">
            <v>6716</v>
          </cell>
          <cell r="CZ232">
            <v>6716</v>
          </cell>
          <cell r="DA232">
            <v>6716</v>
          </cell>
          <cell r="DB232">
            <v>6716</v>
          </cell>
          <cell r="DC232">
            <v>6716</v>
          </cell>
          <cell r="DD232">
            <v>6716</v>
          </cell>
          <cell r="DE232">
            <v>6716</v>
          </cell>
          <cell r="DF232">
            <v>6716</v>
          </cell>
          <cell r="DG232">
            <v>6716</v>
          </cell>
          <cell r="DH232">
            <v>6926</v>
          </cell>
          <cell r="DI232">
            <v>6926</v>
          </cell>
          <cell r="DJ232">
            <v>6926</v>
          </cell>
          <cell r="DK232">
            <v>6926</v>
          </cell>
          <cell r="DL232">
            <v>6926</v>
          </cell>
          <cell r="DM232">
            <v>6926</v>
          </cell>
          <cell r="DN232">
            <v>6701</v>
          </cell>
          <cell r="DO232">
            <v>6701</v>
          </cell>
          <cell r="DP232">
            <v>6701</v>
          </cell>
          <cell r="DQ232">
            <v>6701</v>
          </cell>
          <cell r="DR232">
            <v>6701</v>
          </cell>
          <cell r="DS232">
            <v>4634</v>
          </cell>
          <cell r="DT232">
            <v>4634</v>
          </cell>
          <cell r="DU232">
            <v>3484</v>
          </cell>
          <cell r="DV232">
            <v>3484</v>
          </cell>
          <cell r="DW232">
            <v>4498</v>
          </cell>
          <cell r="DX232">
            <v>6872</v>
          </cell>
          <cell r="DY232">
            <v>6872</v>
          </cell>
          <cell r="DZ232">
            <v>6872</v>
          </cell>
          <cell r="EA232">
            <v>6872</v>
          </cell>
          <cell r="EB232">
            <v>6951</v>
          </cell>
          <cell r="EC232">
            <v>7010</v>
          </cell>
          <cell r="ED232">
            <v>7010</v>
          </cell>
          <cell r="EE232">
            <v>7010</v>
          </cell>
          <cell r="EF232">
            <v>7010</v>
          </cell>
          <cell r="EG232">
            <v>7010</v>
          </cell>
          <cell r="EH232">
            <v>7010</v>
          </cell>
          <cell r="EI232">
            <v>7010</v>
          </cell>
          <cell r="EJ232">
            <v>6669</v>
          </cell>
          <cell r="EK232">
            <v>6669</v>
          </cell>
          <cell r="EL232">
            <v>6669</v>
          </cell>
          <cell r="EM232">
            <v>6669</v>
          </cell>
          <cell r="EN232">
            <v>6669</v>
          </cell>
          <cell r="EO232">
            <v>6669</v>
          </cell>
          <cell r="EP232">
            <v>6669</v>
          </cell>
          <cell r="EQ232">
            <v>6669</v>
          </cell>
          <cell r="ER232">
            <v>6302</v>
          </cell>
          <cell r="ES232">
            <v>6302</v>
          </cell>
          <cell r="ET232">
            <v>6302</v>
          </cell>
          <cell r="EU232">
            <v>6302</v>
          </cell>
          <cell r="EV232">
            <v>6302</v>
          </cell>
          <cell r="EW232">
            <v>6302</v>
          </cell>
          <cell r="EX232">
            <v>6302</v>
          </cell>
          <cell r="EY232">
            <v>6302</v>
          </cell>
          <cell r="EZ232">
            <v>6302</v>
          </cell>
          <cell r="FA232">
            <v>6302</v>
          </cell>
          <cell r="FB232">
            <v>6302</v>
          </cell>
          <cell r="FC232">
            <v>6302</v>
          </cell>
          <cell r="FD232">
            <v>6302</v>
          </cell>
          <cell r="FE232">
            <v>6302</v>
          </cell>
          <cell r="FF232">
            <v>6641</v>
          </cell>
          <cell r="FG232">
            <v>6641</v>
          </cell>
          <cell r="FH232">
            <v>6641</v>
          </cell>
          <cell r="FI232">
            <v>6641</v>
          </cell>
          <cell r="FJ232">
            <v>6641</v>
          </cell>
          <cell r="FK232">
            <v>6641</v>
          </cell>
          <cell r="FL232">
            <v>6641</v>
          </cell>
          <cell r="FM232">
            <v>6641</v>
          </cell>
          <cell r="FN232">
            <v>6641</v>
          </cell>
          <cell r="FO232">
            <v>17</v>
          </cell>
          <cell r="FP232">
            <v>17</v>
          </cell>
          <cell r="FQ232">
            <v>5049</v>
          </cell>
          <cell r="FR232">
            <v>5049</v>
          </cell>
          <cell r="FS232">
            <v>5049</v>
          </cell>
          <cell r="FT232">
            <v>5049</v>
          </cell>
          <cell r="FU232">
            <v>5049</v>
          </cell>
          <cell r="FV232">
            <v>5049</v>
          </cell>
          <cell r="FW232">
            <v>5094</v>
          </cell>
          <cell r="FX232">
            <v>5094</v>
          </cell>
          <cell r="FY232">
            <v>5049</v>
          </cell>
          <cell r="FZ232">
            <v>6807</v>
          </cell>
          <cell r="GA232">
            <v>6807</v>
          </cell>
          <cell r="GB232">
            <v>6807</v>
          </cell>
          <cell r="GC232">
            <v>6807</v>
          </cell>
          <cell r="GD232">
            <v>6807</v>
          </cell>
          <cell r="GE232">
            <v>6807</v>
          </cell>
          <cell r="GF232">
            <v>6807</v>
          </cell>
          <cell r="GG232">
            <v>6807</v>
          </cell>
          <cell r="GH232">
            <v>6807</v>
          </cell>
          <cell r="GI232">
            <v>6807</v>
          </cell>
          <cell r="GJ232">
            <v>6807</v>
          </cell>
          <cell r="GK232">
            <v>6807</v>
          </cell>
          <cell r="GL232">
            <v>6807</v>
          </cell>
          <cell r="GM232">
            <v>6807</v>
          </cell>
          <cell r="GN232">
            <v>6807</v>
          </cell>
          <cell r="GO232">
            <v>6807</v>
          </cell>
          <cell r="GP232">
            <v>6807</v>
          </cell>
          <cell r="GQ232">
            <v>6807</v>
          </cell>
          <cell r="GR232">
            <v>6807</v>
          </cell>
          <cell r="GS232">
            <v>6763</v>
          </cell>
          <cell r="GW232">
            <v>25248</v>
          </cell>
          <cell r="GX232" t="e">
            <v>#DIV/0!</v>
          </cell>
          <cell r="GY232" t="e">
            <v>#DIV/0!</v>
          </cell>
          <cell r="GZ232" t="e">
            <v>#DIV/0!</v>
          </cell>
        </row>
        <row r="233">
          <cell r="A233">
            <v>25259</v>
          </cell>
          <cell r="B233">
            <v>20</v>
          </cell>
          <cell r="C233" t="str">
            <v>HUMBLGAS @ KLEBERG</v>
          </cell>
          <cell r="D233">
            <v>255221</v>
          </cell>
          <cell r="E233" t="str">
            <v>R</v>
          </cell>
          <cell r="F233">
            <v>16629</v>
          </cell>
          <cell r="G233">
            <v>3910</v>
          </cell>
          <cell r="H233">
            <v>29724</v>
          </cell>
          <cell r="I233">
            <v>52147</v>
          </cell>
          <cell r="J233">
            <v>52147</v>
          </cell>
          <cell r="K233">
            <v>52147</v>
          </cell>
          <cell r="L233">
            <v>33849</v>
          </cell>
          <cell r="M233">
            <v>25910</v>
          </cell>
          <cell r="N233">
            <v>910</v>
          </cell>
          <cell r="O233">
            <v>11585</v>
          </cell>
          <cell r="P233">
            <v>36566</v>
          </cell>
          <cell r="Q233">
            <v>36566</v>
          </cell>
          <cell r="R233">
            <v>36566</v>
          </cell>
          <cell r="S233">
            <v>28961</v>
          </cell>
          <cell r="T233">
            <v>1090</v>
          </cell>
          <cell r="U233">
            <v>1090</v>
          </cell>
          <cell r="V233">
            <v>1968</v>
          </cell>
          <cell r="W233">
            <v>1968</v>
          </cell>
          <cell r="X233">
            <v>1968</v>
          </cell>
          <cell r="Y233">
            <v>1968</v>
          </cell>
          <cell r="Z233">
            <v>1090</v>
          </cell>
          <cell r="AA233">
            <v>15065</v>
          </cell>
          <cell r="AB233">
            <v>1090</v>
          </cell>
          <cell r="AC233">
            <v>1090</v>
          </cell>
          <cell r="AD233">
            <v>8090</v>
          </cell>
          <cell r="AE233">
            <v>8090</v>
          </cell>
          <cell r="AF233">
            <v>8090</v>
          </cell>
          <cell r="AG233">
            <v>1090</v>
          </cell>
          <cell r="AH233">
            <v>1090</v>
          </cell>
          <cell r="AI233">
            <v>55390</v>
          </cell>
          <cell r="AJ233">
            <v>65390</v>
          </cell>
          <cell r="AK233">
            <v>57390</v>
          </cell>
          <cell r="AL233">
            <v>57390</v>
          </cell>
          <cell r="AM233">
            <v>57390</v>
          </cell>
          <cell r="AN233">
            <v>65390</v>
          </cell>
          <cell r="AO233">
            <v>52390</v>
          </cell>
          <cell r="AP233">
            <v>58747</v>
          </cell>
          <cell r="AQ233">
            <v>84747</v>
          </cell>
          <cell r="AR233">
            <v>197354</v>
          </cell>
          <cell r="AS233">
            <v>197354</v>
          </cell>
          <cell r="AT233">
            <v>197354</v>
          </cell>
          <cell r="AU233">
            <v>89815</v>
          </cell>
          <cell r="AV233">
            <v>58890</v>
          </cell>
          <cell r="AW233">
            <v>53890</v>
          </cell>
          <cell r="AX233">
            <v>80140</v>
          </cell>
          <cell r="AY233">
            <v>144900</v>
          </cell>
          <cell r="AZ233">
            <v>144900</v>
          </cell>
          <cell r="BA233">
            <v>144900</v>
          </cell>
          <cell r="BB233">
            <v>136742</v>
          </cell>
          <cell r="BC233">
            <v>129900</v>
          </cell>
          <cell r="BD233">
            <v>127900</v>
          </cell>
          <cell r="BE233">
            <v>103479</v>
          </cell>
          <cell r="BF233">
            <v>102952</v>
          </cell>
          <cell r="BG233">
            <v>102952</v>
          </cell>
          <cell r="BH233">
            <v>102952</v>
          </cell>
          <cell r="BI233">
            <v>121680</v>
          </cell>
          <cell r="BJ233">
            <v>112458</v>
          </cell>
          <cell r="BK233">
            <v>116900</v>
          </cell>
          <cell r="BL233">
            <v>97059</v>
          </cell>
          <cell r="BM233">
            <v>101900</v>
          </cell>
          <cell r="BN233">
            <v>101900</v>
          </cell>
          <cell r="BO233">
            <v>101900</v>
          </cell>
          <cell r="BP233">
            <v>101900</v>
          </cell>
          <cell r="BQ233">
            <v>99900</v>
          </cell>
          <cell r="BR233">
            <v>122900</v>
          </cell>
          <cell r="BS233">
            <v>98400</v>
          </cell>
          <cell r="BT233">
            <v>98400</v>
          </cell>
          <cell r="BU233">
            <v>98400</v>
          </cell>
          <cell r="BV233">
            <v>98400</v>
          </cell>
          <cell r="BW233">
            <v>87259</v>
          </cell>
          <cell r="BX233">
            <v>84900</v>
          </cell>
          <cell r="BY233">
            <v>79900</v>
          </cell>
          <cell r="BZ233">
            <v>61536</v>
          </cell>
          <cell r="CA233">
            <v>76400</v>
          </cell>
          <cell r="CB233">
            <v>76400</v>
          </cell>
          <cell r="CC233">
            <v>56861</v>
          </cell>
          <cell r="CD233">
            <v>55261</v>
          </cell>
          <cell r="CE233">
            <v>55261</v>
          </cell>
          <cell r="CF233">
            <v>53861</v>
          </cell>
          <cell r="CG233">
            <v>53861</v>
          </cell>
          <cell r="CH233">
            <v>53861</v>
          </cell>
          <cell r="CI233">
            <v>58861</v>
          </cell>
          <cell r="CJ233">
            <v>58861</v>
          </cell>
          <cell r="CK233">
            <v>53861</v>
          </cell>
          <cell r="CL233">
            <v>41361</v>
          </cell>
          <cell r="CM233">
            <v>41361</v>
          </cell>
          <cell r="CN233">
            <v>44361</v>
          </cell>
          <cell r="CO233">
            <v>43361</v>
          </cell>
          <cell r="CP233">
            <v>51827</v>
          </cell>
          <cell r="CQ233">
            <v>51827</v>
          </cell>
          <cell r="CR233">
            <v>45361</v>
          </cell>
          <cell r="CS233">
            <v>41361</v>
          </cell>
          <cell r="CT233">
            <v>42361</v>
          </cell>
          <cell r="CU233">
            <v>53618</v>
          </cell>
          <cell r="CV233">
            <v>55118</v>
          </cell>
          <cell r="CW233">
            <v>53118</v>
          </cell>
          <cell r="CX233">
            <v>53118</v>
          </cell>
          <cell r="CY233">
            <v>49866</v>
          </cell>
          <cell r="CZ233">
            <v>41361</v>
          </cell>
          <cell r="DA233">
            <v>44327</v>
          </cell>
          <cell r="DB233">
            <v>56827</v>
          </cell>
          <cell r="DC233">
            <v>47361</v>
          </cell>
          <cell r="DD233">
            <v>47361</v>
          </cell>
          <cell r="DE233">
            <v>42361</v>
          </cell>
          <cell r="DF233">
            <v>59343</v>
          </cell>
          <cell r="DG233">
            <v>53941</v>
          </cell>
          <cell r="DH233">
            <v>76643</v>
          </cell>
          <cell r="DI233">
            <v>74592</v>
          </cell>
          <cell r="DJ233">
            <v>63668</v>
          </cell>
          <cell r="DK233">
            <v>63668</v>
          </cell>
          <cell r="DL233">
            <v>63668</v>
          </cell>
          <cell r="DM233">
            <v>70195</v>
          </cell>
          <cell r="DN233">
            <v>63943</v>
          </cell>
          <cell r="DO233">
            <v>68722</v>
          </cell>
          <cell r="DP233">
            <v>45358</v>
          </cell>
          <cell r="DQ233">
            <v>45358</v>
          </cell>
          <cell r="DR233">
            <v>45358</v>
          </cell>
          <cell r="DS233">
            <v>45358</v>
          </cell>
          <cell r="DT233">
            <v>62872</v>
          </cell>
          <cell r="DU233">
            <v>98725</v>
          </cell>
          <cell r="DV233">
            <v>65887</v>
          </cell>
          <cell r="DW233">
            <v>71806</v>
          </cell>
          <cell r="DX233">
            <v>79336</v>
          </cell>
          <cell r="DY233">
            <v>79336</v>
          </cell>
          <cell r="DZ233">
            <v>79336</v>
          </cell>
          <cell r="EA233">
            <v>81923</v>
          </cell>
          <cell r="EB233">
            <v>69057</v>
          </cell>
          <cell r="EC233">
            <v>79806</v>
          </cell>
          <cell r="ED233">
            <v>79620</v>
          </cell>
          <cell r="EE233">
            <v>100106</v>
          </cell>
          <cell r="EF233">
            <v>100106</v>
          </cell>
          <cell r="EG233">
            <v>98106</v>
          </cell>
          <cell r="EH233">
            <v>54306</v>
          </cell>
          <cell r="EI233">
            <v>75772</v>
          </cell>
          <cell r="EJ233">
            <v>96778</v>
          </cell>
          <cell r="EK233">
            <v>109778</v>
          </cell>
          <cell r="EL233">
            <v>96778</v>
          </cell>
          <cell r="EM233">
            <v>96778</v>
          </cell>
          <cell r="EN233">
            <v>96778</v>
          </cell>
          <cell r="EO233">
            <v>106778</v>
          </cell>
          <cell r="EP233">
            <v>91356</v>
          </cell>
          <cell r="EQ233">
            <v>76196</v>
          </cell>
          <cell r="ER233">
            <v>86195</v>
          </cell>
          <cell r="ES233">
            <v>93704</v>
          </cell>
          <cell r="ET233">
            <v>93704</v>
          </cell>
          <cell r="EU233">
            <v>93704</v>
          </cell>
          <cell r="EV233">
            <v>91404</v>
          </cell>
          <cell r="EW233">
            <v>58364</v>
          </cell>
          <cell r="EX233">
            <v>88830</v>
          </cell>
          <cell r="EY233">
            <v>73932</v>
          </cell>
          <cell r="EZ233">
            <v>73932</v>
          </cell>
          <cell r="FA233">
            <v>73932</v>
          </cell>
          <cell r="FB233">
            <v>73932</v>
          </cell>
          <cell r="FC233">
            <v>83398</v>
          </cell>
          <cell r="FD233">
            <v>96398</v>
          </cell>
          <cell r="FE233">
            <v>86246</v>
          </cell>
          <cell r="FF233">
            <v>67398</v>
          </cell>
          <cell r="FG233">
            <v>63398</v>
          </cell>
          <cell r="FH233">
            <v>63398</v>
          </cell>
          <cell r="FI233">
            <v>63398</v>
          </cell>
          <cell r="FJ233">
            <v>65616</v>
          </cell>
          <cell r="FK233">
            <v>73398</v>
          </cell>
          <cell r="FL233">
            <v>68398</v>
          </cell>
          <cell r="FM233">
            <v>80398</v>
          </cell>
          <cell r="FN233">
            <v>80398</v>
          </cell>
          <cell r="FO233">
            <v>35575</v>
          </cell>
          <cell r="FP233">
            <v>35575</v>
          </cell>
          <cell r="FQ233">
            <v>54626</v>
          </cell>
          <cell r="FR233">
            <v>43786</v>
          </cell>
          <cell r="FS233">
            <v>95656</v>
          </cell>
          <cell r="FT233">
            <v>60656</v>
          </cell>
          <cell r="FU233">
            <v>60656</v>
          </cell>
          <cell r="FV233">
            <v>60656</v>
          </cell>
          <cell r="FW233">
            <v>53156</v>
          </cell>
          <cell r="FX233">
            <v>53156</v>
          </cell>
          <cell r="FY233">
            <v>49723</v>
          </cell>
          <cell r="FZ233">
            <v>49801</v>
          </cell>
          <cell r="GA233">
            <v>60409</v>
          </cell>
          <cell r="GB233">
            <v>57209</v>
          </cell>
          <cell r="GC233">
            <v>57209</v>
          </cell>
          <cell r="GD233">
            <v>57209</v>
          </cell>
          <cell r="GE233">
            <v>44077</v>
          </cell>
          <cell r="GF233">
            <v>47296</v>
          </cell>
          <cell r="GG233">
            <v>62296</v>
          </cell>
          <cell r="GH233">
            <v>39501</v>
          </cell>
          <cell r="GI233">
            <v>51238</v>
          </cell>
          <cell r="GJ233">
            <v>51238</v>
          </cell>
          <cell r="GK233">
            <v>51238</v>
          </cell>
          <cell r="GL233">
            <v>54372</v>
          </cell>
          <cell r="GM233">
            <v>54838</v>
          </cell>
          <cell r="GN233">
            <v>49572</v>
          </cell>
          <cell r="GO233">
            <v>46909</v>
          </cell>
          <cell r="GP233">
            <v>42434</v>
          </cell>
          <cell r="GQ233">
            <v>42434</v>
          </cell>
          <cell r="GR233">
            <v>42434</v>
          </cell>
          <cell r="GS233">
            <v>54310</v>
          </cell>
          <cell r="GW233">
            <v>25259</v>
          </cell>
          <cell r="GX233" t="e">
            <v>#DIV/0!</v>
          </cell>
          <cell r="GY233" t="e">
            <v>#DIV/0!</v>
          </cell>
          <cell r="GZ233" t="e">
            <v>#DIV/0!</v>
          </cell>
        </row>
        <row r="234">
          <cell r="A234">
            <v>25265</v>
          </cell>
          <cell r="B234">
            <v>1</v>
          </cell>
          <cell r="C234" t="str">
            <v>AIKMAN @ BEAVER</v>
          </cell>
          <cell r="D234">
            <v>8231</v>
          </cell>
          <cell r="E234" t="str">
            <v>R</v>
          </cell>
          <cell r="F234">
            <v>100</v>
          </cell>
          <cell r="G234">
            <v>100</v>
          </cell>
          <cell r="H234">
            <v>100</v>
          </cell>
          <cell r="I234">
            <v>100</v>
          </cell>
          <cell r="J234">
            <v>100</v>
          </cell>
          <cell r="K234">
            <v>100</v>
          </cell>
          <cell r="L234">
            <v>100</v>
          </cell>
          <cell r="M234">
            <v>100</v>
          </cell>
          <cell r="N234">
            <v>100</v>
          </cell>
          <cell r="O234">
            <v>100</v>
          </cell>
          <cell r="P234">
            <v>100</v>
          </cell>
          <cell r="Q234">
            <v>100</v>
          </cell>
          <cell r="R234">
            <v>100</v>
          </cell>
          <cell r="S234">
            <v>100</v>
          </cell>
          <cell r="T234">
            <v>100</v>
          </cell>
          <cell r="U234">
            <v>100</v>
          </cell>
          <cell r="V234">
            <v>100</v>
          </cell>
          <cell r="W234">
            <v>100</v>
          </cell>
          <cell r="X234">
            <v>100</v>
          </cell>
          <cell r="Y234">
            <v>100</v>
          </cell>
          <cell r="Z234">
            <v>100</v>
          </cell>
          <cell r="AA234">
            <v>100</v>
          </cell>
          <cell r="AB234">
            <v>100</v>
          </cell>
          <cell r="AC234">
            <v>100</v>
          </cell>
          <cell r="AD234">
            <v>100</v>
          </cell>
          <cell r="AE234">
            <v>100</v>
          </cell>
          <cell r="AF234">
            <v>100</v>
          </cell>
          <cell r="AG234">
            <v>100</v>
          </cell>
          <cell r="AH234">
            <v>100</v>
          </cell>
          <cell r="AI234">
            <v>100</v>
          </cell>
          <cell r="AJ234">
            <v>100</v>
          </cell>
          <cell r="AK234">
            <v>100</v>
          </cell>
          <cell r="AL234">
            <v>100</v>
          </cell>
          <cell r="AM234">
            <v>100</v>
          </cell>
          <cell r="AN234">
            <v>100</v>
          </cell>
          <cell r="AO234">
            <v>100</v>
          </cell>
          <cell r="AP234">
            <v>100</v>
          </cell>
          <cell r="AQ234">
            <v>100</v>
          </cell>
          <cell r="AR234">
            <v>100</v>
          </cell>
          <cell r="AS234">
            <v>100</v>
          </cell>
          <cell r="AT234">
            <v>100</v>
          </cell>
          <cell r="AU234">
            <v>100</v>
          </cell>
          <cell r="AV234">
            <v>100</v>
          </cell>
          <cell r="AW234">
            <v>100</v>
          </cell>
          <cell r="AX234">
            <v>100</v>
          </cell>
          <cell r="AY234">
            <v>100</v>
          </cell>
          <cell r="AZ234">
            <v>100</v>
          </cell>
          <cell r="BA234">
            <v>100</v>
          </cell>
          <cell r="BB234">
            <v>100</v>
          </cell>
          <cell r="BC234">
            <v>100</v>
          </cell>
          <cell r="BD234">
            <v>100</v>
          </cell>
          <cell r="BE234">
            <v>100</v>
          </cell>
          <cell r="BF234">
            <v>100</v>
          </cell>
          <cell r="BG234">
            <v>100</v>
          </cell>
          <cell r="BH234">
            <v>100</v>
          </cell>
          <cell r="BI234">
            <v>100</v>
          </cell>
          <cell r="BJ234">
            <v>100</v>
          </cell>
          <cell r="BK234">
            <v>100</v>
          </cell>
          <cell r="BL234">
            <v>100</v>
          </cell>
          <cell r="BM234">
            <v>100</v>
          </cell>
          <cell r="BN234">
            <v>100</v>
          </cell>
          <cell r="BO234">
            <v>100</v>
          </cell>
          <cell r="BP234">
            <v>100</v>
          </cell>
          <cell r="BQ234">
            <v>0</v>
          </cell>
          <cell r="BR234">
            <v>0</v>
          </cell>
          <cell r="BS234">
            <v>0</v>
          </cell>
          <cell r="BT234">
            <v>0</v>
          </cell>
          <cell r="BU234">
            <v>0</v>
          </cell>
          <cell r="BV234">
            <v>0</v>
          </cell>
          <cell r="BW234">
            <v>0</v>
          </cell>
          <cell r="BX234">
            <v>0</v>
          </cell>
          <cell r="BY234">
            <v>0</v>
          </cell>
          <cell r="BZ234">
            <v>0</v>
          </cell>
          <cell r="CA234">
            <v>0</v>
          </cell>
          <cell r="CB234">
            <v>0</v>
          </cell>
          <cell r="CC234">
            <v>102</v>
          </cell>
          <cell r="CD234">
            <v>102</v>
          </cell>
          <cell r="CE234">
            <v>102</v>
          </cell>
          <cell r="CF234">
            <v>102</v>
          </cell>
          <cell r="CG234">
            <v>102</v>
          </cell>
          <cell r="CH234">
            <v>102</v>
          </cell>
          <cell r="CI234">
            <v>102</v>
          </cell>
          <cell r="CJ234">
            <v>102</v>
          </cell>
          <cell r="CK234">
            <v>102</v>
          </cell>
          <cell r="CL234">
            <v>102</v>
          </cell>
          <cell r="CM234">
            <v>102</v>
          </cell>
          <cell r="CN234">
            <v>102</v>
          </cell>
          <cell r="CO234">
            <v>102</v>
          </cell>
          <cell r="CP234">
            <v>102</v>
          </cell>
          <cell r="CQ234">
            <v>102</v>
          </cell>
          <cell r="CR234">
            <v>102</v>
          </cell>
          <cell r="CS234">
            <v>102</v>
          </cell>
          <cell r="CT234">
            <v>102</v>
          </cell>
          <cell r="CU234">
            <v>102</v>
          </cell>
          <cell r="CV234">
            <v>102</v>
          </cell>
          <cell r="CW234">
            <v>102</v>
          </cell>
          <cell r="CX234">
            <v>102</v>
          </cell>
          <cell r="CY234">
            <v>102</v>
          </cell>
          <cell r="CZ234">
            <v>102</v>
          </cell>
          <cell r="DA234">
            <v>102</v>
          </cell>
          <cell r="DB234">
            <v>102</v>
          </cell>
          <cell r="DC234">
            <v>102</v>
          </cell>
          <cell r="DD234">
            <v>102</v>
          </cell>
          <cell r="DE234">
            <v>102</v>
          </cell>
          <cell r="DF234">
            <v>102</v>
          </cell>
          <cell r="DG234">
            <v>102</v>
          </cell>
          <cell r="DH234">
            <v>115</v>
          </cell>
          <cell r="DI234">
            <v>115</v>
          </cell>
          <cell r="DJ234">
            <v>115</v>
          </cell>
          <cell r="DK234">
            <v>115</v>
          </cell>
          <cell r="DL234">
            <v>115</v>
          </cell>
          <cell r="DM234">
            <v>115</v>
          </cell>
          <cell r="DN234">
            <v>115</v>
          </cell>
          <cell r="DO234">
            <v>115</v>
          </cell>
          <cell r="DP234">
            <v>115</v>
          </cell>
          <cell r="DQ234">
            <v>115</v>
          </cell>
          <cell r="DR234">
            <v>115</v>
          </cell>
          <cell r="DS234">
            <v>115</v>
          </cell>
          <cell r="DT234">
            <v>115</v>
          </cell>
          <cell r="DU234">
            <v>115</v>
          </cell>
          <cell r="DV234">
            <v>115</v>
          </cell>
          <cell r="DW234">
            <v>115</v>
          </cell>
          <cell r="DX234">
            <v>115</v>
          </cell>
          <cell r="DY234">
            <v>115</v>
          </cell>
          <cell r="DZ234">
            <v>115</v>
          </cell>
          <cell r="EA234">
            <v>115</v>
          </cell>
          <cell r="EB234">
            <v>115</v>
          </cell>
          <cell r="EC234">
            <v>115</v>
          </cell>
          <cell r="ED234">
            <v>115</v>
          </cell>
          <cell r="EE234">
            <v>115</v>
          </cell>
          <cell r="EF234">
            <v>115</v>
          </cell>
          <cell r="EG234">
            <v>115</v>
          </cell>
          <cell r="EH234">
            <v>115</v>
          </cell>
          <cell r="EI234">
            <v>115</v>
          </cell>
          <cell r="EJ234">
            <v>172</v>
          </cell>
          <cell r="EK234">
            <v>172</v>
          </cell>
          <cell r="EL234">
            <v>172</v>
          </cell>
          <cell r="EM234">
            <v>172</v>
          </cell>
          <cell r="EN234">
            <v>172</v>
          </cell>
          <cell r="EO234">
            <v>172</v>
          </cell>
          <cell r="EP234">
            <v>172</v>
          </cell>
          <cell r="EQ234">
            <v>172</v>
          </cell>
          <cell r="ER234">
            <v>172</v>
          </cell>
          <cell r="ES234">
            <v>172</v>
          </cell>
          <cell r="ET234">
            <v>172</v>
          </cell>
          <cell r="EU234">
            <v>172</v>
          </cell>
          <cell r="EV234">
            <v>172</v>
          </cell>
          <cell r="EW234">
            <v>172</v>
          </cell>
          <cell r="EX234">
            <v>172</v>
          </cell>
          <cell r="EY234">
            <v>172</v>
          </cell>
          <cell r="EZ234">
            <v>172</v>
          </cell>
          <cell r="FA234">
            <v>172</v>
          </cell>
          <cell r="FB234">
            <v>172</v>
          </cell>
          <cell r="FC234">
            <v>172</v>
          </cell>
          <cell r="FD234">
            <v>172</v>
          </cell>
          <cell r="FE234">
            <v>172</v>
          </cell>
          <cell r="FF234">
            <v>172</v>
          </cell>
          <cell r="FG234">
            <v>172</v>
          </cell>
          <cell r="FH234">
            <v>172</v>
          </cell>
          <cell r="FI234">
            <v>172</v>
          </cell>
          <cell r="FJ234">
            <v>172</v>
          </cell>
          <cell r="FK234">
            <v>172</v>
          </cell>
          <cell r="FL234">
            <v>115</v>
          </cell>
          <cell r="FM234">
            <v>147</v>
          </cell>
          <cell r="FN234">
            <v>147</v>
          </cell>
          <cell r="FO234">
            <v>115</v>
          </cell>
          <cell r="FP234">
            <v>115</v>
          </cell>
          <cell r="FQ234">
            <v>115</v>
          </cell>
          <cell r="FR234">
            <v>115</v>
          </cell>
          <cell r="FS234">
            <v>115</v>
          </cell>
          <cell r="FT234">
            <v>115</v>
          </cell>
          <cell r="FU234">
            <v>115</v>
          </cell>
          <cell r="FV234">
            <v>115</v>
          </cell>
          <cell r="FW234">
            <v>115</v>
          </cell>
          <cell r="FX234">
            <v>115</v>
          </cell>
          <cell r="FY234">
            <v>115</v>
          </cell>
          <cell r="FZ234">
            <v>115</v>
          </cell>
          <cell r="GA234">
            <v>115</v>
          </cell>
          <cell r="GB234">
            <v>115</v>
          </cell>
          <cell r="GC234">
            <v>115</v>
          </cell>
          <cell r="GD234">
            <v>115</v>
          </cell>
          <cell r="GE234">
            <v>115</v>
          </cell>
          <cell r="GF234">
            <v>115</v>
          </cell>
          <cell r="GG234">
            <v>115</v>
          </cell>
          <cell r="GH234">
            <v>115</v>
          </cell>
          <cell r="GI234">
            <v>115</v>
          </cell>
          <cell r="GJ234">
            <v>115</v>
          </cell>
          <cell r="GK234">
            <v>115</v>
          </cell>
          <cell r="GL234">
            <v>115</v>
          </cell>
          <cell r="GM234">
            <v>115</v>
          </cell>
          <cell r="GN234">
            <v>115</v>
          </cell>
          <cell r="GO234">
            <v>115</v>
          </cell>
          <cell r="GP234">
            <v>115</v>
          </cell>
          <cell r="GQ234">
            <v>115</v>
          </cell>
          <cell r="GR234">
            <v>115</v>
          </cell>
          <cell r="GS234">
            <v>147</v>
          </cell>
          <cell r="GW234">
            <v>25265</v>
          </cell>
          <cell r="GX234" t="e">
            <v>#DIV/0!</v>
          </cell>
          <cell r="GY234" t="e">
            <v>#DIV/0!</v>
          </cell>
          <cell r="GZ234" t="e">
            <v>#DIV/0!</v>
          </cell>
        </row>
        <row r="235">
          <cell r="A235">
            <v>25283</v>
          </cell>
          <cell r="B235">
            <v>22</v>
          </cell>
          <cell r="C235" t="str">
            <v>WHITESIDE @ WHARTON</v>
          </cell>
          <cell r="D235">
            <v>3581</v>
          </cell>
          <cell r="E235" t="str">
            <v>R</v>
          </cell>
          <cell r="F235">
            <v>3581</v>
          </cell>
          <cell r="G235">
            <v>3581</v>
          </cell>
          <cell r="H235">
            <v>3581</v>
          </cell>
          <cell r="I235">
            <v>3200</v>
          </cell>
          <cell r="J235">
            <v>3200</v>
          </cell>
          <cell r="K235">
            <v>3200</v>
          </cell>
          <cell r="L235">
            <v>3200</v>
          </cell>
          <cell r="M235">
            <v>3200</v>
          </cell>
          <cell r="N235">
            <v>3000</v>
          </cell>
          <cell r="O235">
            <v>3000</v>
          </cell>
          <cell r="P235">
            <v>3000</v>
          </cell>
          <cell r="Q235">
            <v>3000</v>
          </cell>
          <cell r="R235">
            <v>3000</v>
          </cell>
          <cell r="S235">
            <v>3000</v>
          </cell>
          <cell r="T235">
            <v>3250</v>
          </cell>
          <cell r="U235">
            <v>3250</v>
          </cell>
          <cell r="V235">
            <v>3250</v>
          </cell>
          <cell r="W235">
            <v>3250</v>
          </cell>
          <cell r="X235">
            <v>3250</v>
          </cell>
          <cell r="Y235">
            <v>3250</v>
          </cell>
          <cell r="Z235">
            <v>3250</v>
          </cell>
          <cell r="AA235">
            <v>3000</v>
          </cell>
          <cell r="AB235">
            <v>3000</v>
          </cell>
          <cell r="AC235">
            <v>3000</v>
          </cell>
          <cell r="AD235">
            <v>3000</v>
          </cell>
          <cell r="AE235">
            <v>3000</v>
          </cell>
          <cell r="AF235">
            <v>3000</v>
          </cell>
          <cell r="AG235">
            <v>3000</v>
          </cell>
          <cell r="AH235">
            <v>3000</v>
          </cell>
          <cell r="AI235">
            <v>2500</v>
          </cell>
          <cell r="AJ235">
            <v>2500</v>
          </cell>
          <cell r="AK235">
            <v>2500</v>
          </cell>
          <cell r="AL235">
            <v>2500</v>
          </cell>
          <cell r="AM235">
            <v>2500</v>
          </cell>
          <cell r="AN235">
            <v>2500</v>
          </cell>
          <cell r="AO235">
            <v>2500</v>
          </cell>
          <cell r="AP235">
            <v>2500</v>
          </cell>
          <cell r="AQ235">
            <v>2500</v>
          </cell>
          <cell r="AR235">
            <v>2500</v>
          </cell>
          <cell r="AS235">
            <v>2500</v>
          </cell>
          <cell r="AT235">
            <v>2500</v>
          </cell>
          <cell r="AU235">
            <v>2500</v>
          </cell>
          <cell r="AV235">
            <v>1500</v>
          </cell>
          <cell r="AW235">
            <v>1500</v>
          </cell>
          <cell r="AX235">
            <v>1900</v>
          </cell>
          <cell r="AY235">
            <v>3000</v>
          </cell>
          <cell r="AZ235">
            <v>3000</v>
          </cell>
          <cell r="BA235">
            <v>3000</v>
          </cell>
          <cell r="BB235">
            <v>3000</v>
          </cell>
          <cell r="BC235">
            <v>2000</v>
          </cell>
          <cell r="BD235">
            <v>2000</v>
          </cell>
          <cell r="BE235">
            <v>1500</v>
          </cell>
          <cell r="BF235">
            <v>1500</v>
          </cell>
          <cell r="BG235">
            <v>1500</v>
          </cell>
          <cell r="BH235">
            <v>1500</v>
          </cell>
          <cell r="BI235">
            <v>1000</v>
          </cell>
          <cell r="BJ235">
            <v>1000</v>
          </cell>
          <cell r="BK235">
            <v>1000</v>
          </cell>
          <cell r="BL235">
            <v>1000</v>
          </cell>
          <cell r="BM235">
            <v>1000</v>
          </cell>
          <cell r="BN235">
            <v>1000</v>
          </cell>
          <cell r="BO235">
            <v>1000</v>
          </cell>
          <cell r="BP235">
            <v>1000</v>
          </cell>
          <cell r="BQ235">
            <v>1000</v>
          </cell>
          <cell r="BR235">
            <v>1000</v>
          </cell>
          <cell r="BS235">
            <v>1000</v>
          </cell>
          <cell r="BT235">
            <v>1000</v>
          </cell>
          <cell r="BU235">
            <v>1000</v>
          </cell>
          <cell r="BV235">
            <v>1000</v>
          </cell>
          <cell r="BW235">
            <v>0</v>
          </cell>
          <cell r="BX235">
            <v>0</v>
          </cell>
          <cell r="BY235">
            <v>0</v>
          </cell>
          <cell r="BZ235">
            <v>0</v>
          </cell>
          <cell r="CA235">
            <v>0</v>
          </cell>
          <cell r="CB235">
            <v>0</v>
          </cell>
          <cell r="CC235">
            <v>0</v>
          </cell>
          <cell r="CD235">
            <v>0</v>
          </cell>
          <cell r="CE235">
            <v>0</v>
          </cell>
          <cell r="CF235">
            <v>0</v>
          </cell>
          <cell r="CG235">
            <v>0</v>
          </cell>
          <cell r="CH235">
            <v>0</v>
          </cell>
          <cell r="CI235">
            <v>0</v>
          </cell>
          <cell r="CJ235">
            <v>0</v>
          </cell>
          <cell r="CK235">
            <v>0</v>
          </cell>
          <cell r="CL235">
            <v>0</v>
          </cell>
          <cell r="CM235">
            <v>0</v>
          </cell>
          <cell r="CN235">
            <v>0</v>
          </cell>
          <cell r="CO235">
            <v>0</v>
          </cell>
          <cell r="CP235">
            <v>0</v>
          </cell>
          <cell r="CQ235">
            <v>0</v>
          </cell>
          <cell r="CR235">
            <v>0</v>
          </cell>
          <cell r="CS235">
            <v>0</v>
          </cell>
          <cell r="CT235">
            <v>0</v>
          </cell>
          <cell r="CU235">
            <v>0</v>
          </cell>
          <cell r="CV235">
            <v>0</v>
          </cell>
          <cell r="CW235">
            <v>0</v>
          </cell>
          <cell r="CX235">
            <v>0</v>
          </cell>
          <cell r="CY235">
            <v>0</v>
          </cell>
          <cell r="CZ235">
            <v>0</v>
          </cell>
          <cell r="DA235">
            <v>0</v>
          </cell>
          <cell r="DB235">
            <v>0</v>
          </cell>
          <cell r="DC235">
            <v>0</v>
          </cell>
          <cell r="DD235">
            <v>0</v>
          </cell>
          <cell r="DE235">
            <v>0</v>
          </cell>
          <cell r="DF235">
            <v>0</v>
          </cell>
          <cell r="DG235">
            <v>0</v>
          </cell>
          <cell r="DH235">
            <v>0</v>
          </cell>
          <cell r="DI235">
            <v>0</v>
          </cell>
          <cell r="DJ235">
            <v>0</v>
          </cell>
          <cell r="DK235">
            <v>0</v>
          </cell>
          <cell r="DL235">
            <v>0</v>
          </cell>
          <cell r="DM235">
            <v>0</v>
          </cell>
          <cell r="DN235">
            <v>0</v>
          </cell>
          <cell r="DO235">
            <v>0</v>
          </cell>
          <cell r="DP235">
            <v>0</v>
          </cell>
          <cell r="DQ235">
            <v>0</v>
          </cell>
          <cell r="DR235">
            <v>0</v>
          </cell>
          <cell r="DS235">
            <v>0</v>
          </cell>
          <cell r="DT235">
            <v>0</v>
          </cell>
          <cell r="DU235">
            <v>0</v>
          </cell>
          <cell r="DV235">
            <v>0</v>
          </cell>
          <cell r="DW235">
            <v>0</v>
          </cell>
          <cell r="DX235">
            <v>0</v>
          </cell>
          <cell r="DY235">
            <v>0</v>
          </cell>
          <cell r="DZ235">
            <v>0</v>
          </cell>
          <cell r="EA235">
            <v>0</v>
          </cell>
          <cell r="EB235">
            <v>0</v>
          </cell>
          <cell r="EC235">
            <v>0</v>
          </cell>
          <cell r="ED235">
            <v>0</v>
          </cell>
          <cell r="EE235">
            <v>0</v>
          </cell>
          <cell r="EF235">
            <v>0</v>
          </cell>
          <cell r="EG235">
            <v>0</v>
          </cell>
          <cell r="EH235">
            <v>0</v>
          </cell>
          <cell r="EI235">
            <v>0</v>
          </cell>
          <cell r="EJ235">
            <v>0</v>
          </cell>
          <cell r="EK235">
            <v>0</v>
          </cell>
          <cell r="EL235">
            <v>0</v>
          </cell>
          <cell r="EM235">
            <v>0</v>
          </cell>
          <cell r="EN235">
            <v>0</v>
          </cell>
          <cell r="EO235">
            <v>0</v>
          </cell>
          <cell r="EP235">
            <v>0</v>
          </cell>
          <cell r="EQ235">
            <v>0</v>
          </cell>
          <cell r="ER235">
            <v>0</v>
          </cell>
          <cell r="ES235">
            <v>0</v>
          </cell>
          <cell r="ET235">
            <v>0</v>
          </cell>
          <cell r="EU235">
            <v>0</v>
          </cell>
          <cell r="EV235">
            <v>0</v>
          </cell>
          <cell r="EW235">
            <v>0</v>
          </cell>
          <cell r="EX235">
            <v>0</v>
          </cell>
          <cell r="EY235">
            <v>0</v>
          </cell>
          <cell r="EZ235">
            <v>0</v>
          </cell>
          <cell r="FA235">
            <v>0</v>
          </cell>
          <cell r="FB235">
            <v>0</v>
          </cell>
          <cell r="FC235">
            <v>0</v>
          </cell>
          <cell r="FD235">
            <v>0</v>
          </cell>
          <cell r="FE235">
            <v>0</v>
          </cell>
          <cell r="FF235">
            <v>0</v>
          </cell>
          <cell r="FG235">
            <v>0</v>
          </cell>
          <cell r="FH235">
            <v>0</v>
          </cell>
          <cell r="FI235">
            <v>0</v>
          </cell>
          <cell r="FJ235">
            <v>0</v>
          </cell>
          <cell r="FK235">
            <v>0</v>
          </cell>
          <cell r="FL235">
            <v>0</v>
          </cell>
          <cell r="FM235">
            <v>0</v>
          </cell>
          <cell r="FN235">
            <v>0</v>
          </cell>
          <cell r="FO235">
            <v>0</v>
          </cell>
          <cell r="FP235">
            <v>0</v>
          </cell>
          <cell r="FQ235">
            <v>0</v>
          </cell>
          <cell r="FR235">
            <v>0</v>
          </cell>
          <cell r="FS235">
            <v>0</v>
          </cell>
          <cell r="FT235">
            <v>0</v>
          </cell>
          <cell r="FU235">
            <v>0</v>
          </cell>
          <cell r="FV235">
            <v>0</v>
          </cell>
          <cell r="FW235">
            <v>0</v>
          </cell>
          <cell r="FX235">
            <v>0</v>
          </cell>
          <cell r="FY235">
            <v>0</v>
          </cell>
          <cell r="FZ235">
            <v>0</v>
          </cell>
          <cell r="GA235">
            <v>0</v>
          </cell>
          <cell r="GB235">
            <v>0</v>
          </cell>
          <cell r="GC235">
            <v>0</v>
          </cell>
          <cell r="GD235">
            <v>0</v>
          </cell>
          <cell r="GE235">
            <v>0</v>
          </cell>
          <cell r="GF235">
            <v>0</v>
          </cell>
          <cell r="GG235">
            <v>0</v>
          </cell>
          <cell r="GH235">
            <v>0</v>
          </cell>
          <cell r="GI235">
            <v>0</v>
          </cell>
          <cell r="GJ235">
            <v>0</v>
          </cell>
          <cell r="GK235">
            <v>0</v>
          </cell>
          <cell r="GL235">
            <v>0</v>
          </cell>
          <cell r="GM235">
            <v>0</v>
          </cell>
          <cell r="GN235">
            <v>0</v>
          </cell>
          <cell r="GO235">
            <v>0</v>
          </cell>
          <cell r="GP235">
            <v>0</v>
          </cell>
          <cell r="GQ235">
            <v>0</v>
          </cell>
          <cell r="GR235">
            <v>0</v>
          </cell>
          <cell r="GS235">
            <v>0</v>
          </cell>
          <cell r="GW235">
            <v>25283</v>
          </cell>
          <cell r="GX235" t="e">
            <v>#DIV/0!</v>
          </cell>
          <cell r="GY235" t="e">
            <v>#DIV/0!</v>
          </cell>
          <cell r="GZ235" t="e">
            <v>#DIV/0!</v>
          </cell>
        </row>
        <row r="236">
          <cell r="A236">
            <v>25319</v>
          </cell>
          <cell r="B236">
            <v>16</v>
          </cell>
          <cell r="C236" t="str">
            <v>CEM @ PITTSBURG</v>
          </cell>
          <cell r="D236">
            <v>9099</v>
          </cell>
          <cell r="E236" t="str">
            <v>R</v>
          </cell>
          <cell r="F236">
            <v>559</v>
          </cell>
          <cell r="G236">
            <v>559</v>
          </cell>
          <cell r="H236">
            <v>559</v>
          </cell>
          <cell r="I236">
            <v>559</v>
          </cell>
          <cell r="J236">
            <v>559</v>
          </cell>
          <cell r="K236">
            <v>559</v>
          </cell>
          <cell r="L236">
            <v>559</v>
          </cell>
          <cell r="M236">
            <v>559</v>
          </cell>
          <cell r="N236">
            <v>559</v>
          </cell>
          <cell r="O236">
            <v>559</v>
          </cell>
          <cell r="P236">
            <v>559</v>
          </cell>
          <cell r="Q236">
            <v>559</v>
          </cell>
          <cell r="R236">
            <v>559</v>
          </cell>
          <cell r="S236">
            <v>559</v>
          </cell>
          <cell r="T236">
            <v>559</v>
          </cell>
          <cell r="U236">
            <v>559</v>
          </cell>
          <cell r="V236">
            <v>559</v>
          </cell>
          <cell r="W236">
            <v>559</v>
          </cell>
          <cell r="X236">
            <v>559</v>
          </cell>
          <cell r="Y236">
            <v>559</v>
          </cell>
          <cell r="Z236">
            <v>559</v>
          </cell>
          <cell r="AA236">
            <v>559</v>
          </cell>
          <cell r="AB236">
            <v>559</v>
          </cell>
          <cell r="AC236">
            <v>559</v>
          </cell>
          <cell r="AD236">
            <v>559</v>
          </cell>
          <cell r="AE236">
            <v>559</v>
          </cell>
          <cell r="AF236">
            <v>559</v>
          </cell>
          <cell r="AG236">
            <v>559</v>
          </cell>
          <cell r="AH236">
            <v>559</v>
          </cell>
          <cell r="AI236">
            <v>559</v>
          </cell>
          <cell r="AJ236">
            <v>559</v>
          </cell>
          <cell r="AK236">
            <v>559</v>
          </cell>
          <cell r="AL236">
            <v>559</v>
          </cell>
          <cell r="AM236">
            <v>559</v>
          </cell>
          <cell r="AN236">
            <v>559</v>
          </cell>
          <cell r="AO236">
            <v>559</v>
          </cell>
          <cell r="AP236">
            <v>559</v>
          </cell>
          <cell r="AQ236">
            <v>559</v>
          </cell>
          <cell r="AR236">
            <v>559</v>
          </cell>
          <cell r="AS236">
            <v>559</v>
          </cell>
          <cell r="AT236">
            <v>559</v>
          </cell>
          <cell r="AU236">
            <v>559</v>
          </cell>
          <cell r="AV236">
            <v>559</v>
          </cell>
          <cell r="AW236">
            <v>559</v>
          </cell>
          <cell r="AX236">
            <v>559</v>
          </cell>
          <cell r="AY236">
            <v>561</v>
          </cell>
          <cell r="AZ236">
            <v>561</v>
          </cell>
          <cell r="BA236">
            <v>561</v>
          </cell>
          <cell r="BB236">
            <v>561</v>
          </cell>
          <cell r="BC236">
            <v>561</v>
          </cell>
          <cell r="BD236">
            <v>561</v>
          </cell>
          <cell r="BE236">
            <v>561</v>
          </cell>
          <cell r="BF236">
            <v>591</v>
          </cell>
          <cell r="BG236">
            <v>591</v>
          </cell>
          <cell r="BH236">
            <v>591</v>
          </cell>
          <cell r="BI236">
            <v>591</v>
          </cell>
          <cell r="BJ236">
            <v>591</v>
          </cell>
          <cell r="BK236">
            <v>591</v>
          </cell>
          <cell r="BL236">
            <v>591</v>
          </cell>
          <cell r="BM236">
            <v>591</v>
          </cell>
          <cell r="BN236">
            <v>591</v>
          </cell>
          <cell r="BO236">
            <v>591</v>
          </cell>
          <cell r="BP236">
            <v>591</v>
          </cell>
          <cell r="BQ236">
            <v>591</v>
          </cell>
          <cell r="BR236">
            <v>591</v>
          </cell>
          <cell r="BS236">
            <v>591</v>
          </cell>
          <cell r="BT236">
            <v>591</v>
          </cell>
          <cell r="BU236">
            <v>591</v>
          </cell>
          <cell r="BV236">
            <v>591</v>
          </cell>
          <cell r="BW236">
            <v>591</v>
          </cell>
          <cell r="BX236">
            <v>591</v>
          </cell>
          <cell r="BY236">
            <v>591</v>
          </cell>
          <cell r="BZ236">
            <v>591</v>
          </cell>
          <cell r="CA236">
            <v>591</v>
          </cell>
          <cell r="CB236">
            <v>591</v>
          </cell>
          <cell r="CC236">
            <v>787</v>
          </cell>
          <cell r="CD236">
            <v>787</v>
          </cell>
          <cell r="CE236">
            <v>787</v>
          </cell>
          <cell r="CF236">
            <v>787</v>
          </cell>
          <cell r="CG236">
            <v>787</v>
          </cell>
          <cell r="CH236">
            <v>787</v>
          </cell>
          <cell r="CI236">
            <v>787</v>
          </cell>
          <cell r="CJ236">
            <v>787</v>
          </cell>
          <cell r="CK236">
            <v>787</v>
          </cell>
          <cell r="CL236">
            <v>787</v>
          </cell>
          <cell r="CM236">
            <v>787</v>
          </cell>
          <cell r="CN236">
            <v>787</v>
          </cell>
          <cell r="CO236">
            <v>787</v>
          </cell>
          <cell r="CP236">
            <v>787</v>
          </cell>
          <cell r="CQ236">
            <v>787</v>
          </cell>
          <cell r="CR236">
            <v>377</v>
          </cell>
          <cell r="CS236">
            <v>377</v>
          </cell>
          <cell r="CT236">
            <v>377</v>
          </cell>
          <cell r="CU236">
            <v>377</v>
          </cell>
          <cell r="CV236">
            <v>377</v>
          </cell>
          <cell r="CW236">
            <v>377</v>
          </cell>
          <cell r="CX236">
            <v>377</v>
          </cell>
          <cell r="CY236">
            <v>377</v>
          </cell>
          <cell r="CZ236">
            <v>377</v>
          </cell>
          <cell r="DA236">
            <v>377</v>
          </cell>
          <cell r="DB236">
            <v>377</v>
          </cell>
          <cell r="DC236">
            <v>377</v>
          </cell>
          <cell r="DD236">
            <v>377</v>
          </cell>
          <cell r="DE236">
            <v>377</v>
          </cell>
          <cell r="DF236">
            <v>377</v>
          </cell>
          <cell r="DG236">
            <v>377</v>
          </cell>
          <cell r="DH236">
            <v>543</v>
          </cell>
          <cell r="DI236">
            <v>543</v>
          </cell>
          <cell r="DJ236">
            <v>543</v>
          </cell>
          <cell r="DK236">
            <v>543</v>
          </cell>
          <cell r="DL236">
            <v>543</v>
          </cell>
          <cell r="DM236">
            <v>543</v>
          </cell>
          <cell r="DN236">
            <v>543</v>
          </cell>
          <cell r="DO236">
            <v>543</v>
          </cell>
          <cell r="DP236">
            <v>543</v>
          </cell>
          <cell r="DQ236">
            <v>543</v>
          </cell>
          <cell r="DR236">
            <v>543</v>
          </cell>
          <cell r="DS236">
            <v>543</v>
          </cell>
          <cell r="DT236">
            <v>543</v>
          </cell>
          <cell r="DU236">
            <v>543</v>
          </cell>
          <cell r="DV236">
            <v>543</v>
          </cell>
          <cell r="DW236">
            <v>543</v>
          </cell>
          <cell r="DX236">
            <v>543</v>
          </cell>
          <cell r="DY236">
            <v>543</v>
          </cell>
          <cell r="DZ236">
            <v>543</v>
          </cell>
          <cell r="EA236">
            <v>543</v>
          </cell>
          <cell r="EB236">
            <v>543</v>
          </cell>
          <cell r="EC236">
            <v>543</v>
          </cell>
          <cell r="ED236">
            <v>543</v>
          </cell>
          <cell r="EE236">
            <v>543</v>
          </cell>
          <cell r="EF236">
            <v>543</v>
          </cell>
          <cell r="EG236">
            <v>543</v>
          </cell>
          <cell r="EH236">
            <v>543</v>
          </cell>
          <cell r="EI236">
            <v>543</v>
          </cell>
          <cell r="EJ236">
            <v>1147</v>
          </cell>
          <cell r="EK236">
            <v>615</v>
          </cell>
          <cell r="EL236">
            <v>615</v>
          </cell>
          <cell r="EM236">
            <v>615</v>
          </cell>
          <cell r="EN236">
            <v>615</v>
          </cell>
          <cell r="EO236">
            <v>615</v>
          </cell>
          <cell r="EP236">
            <v>615</v>
          </cell>
          <cell r="EQ236">
            <v>615</v>
          </cell>
          <cell r="ER236">
            <v>615</v>
          </cell>
          <cell r="ES236">
            <v>615</v>
          </cell>
          <cell r="ET236">
            <v>615</v>
          </cell>
          <cell r="EU236">
            <v>615</v>
          </cell>
          <cell r="EV236">
            <v>615</v>
          </cell>
          <cell r="EW236">
            <v>615</v>
          </cell>
          <cell r="EX236">
            <v>615</v>
          </cell>
          <cell r="EY236">
            <v>615</v>
          </cell>
          <cell r="EZ236">
            <v>615</v>
          </cell>
          <cell r="FA236">
            <v>615</v>
          </cell>
          <cell r="FB236">
            <v>615</v>
          </cell>
          <cell r="FC236">
            <v>615</v>
          </cell>
          <cell r="FD236">
            <v>615</v>
          </cell>
          <cell r="FE236">
            <v>615</v>
          </cell>
          <cell r="FF236">
            <v>615</v>
          </cell>
          <cell r="FG236">
            <v>615</v>
          </cell>
          <cell r="FH236">
            <v>615</v>
          </cell>
          <cell r="FI236">
            <v>615</v>
          </cell>
          <cell r="FJ236">
            <v>615</v>
          </cell>
          <cell r="FK236">
            <v>615</v>
          </cell>
          <cell r="FL236">
            <v>615</v>
          </cell>
          <cell r="FM236">
            <v>615</v>
          </cell>
          <cell r="FN236">
            <v>615</v>
          </cell>
          <cell r="FO236">
            <v>569</v>
          </cell>
          <cell r="FP236">
            <v>569</v>
          </cell>
          <cell r="FQ236">
            <v>569</v>
          </cell>
          <cell r="FR236">
            <v>569</v>
          </cell>
          <cell r="FS236">
            <v>569</v>
          </cell>
          <cell r="FT236">
            <v>569</v>
          </cell>
          <cell r="FU236">
            <v>569</v>
          </cell>
          <cell r="FV236">
            <v>569</v>
          </cell>
          <cell r="FW236">
            <v>569</v>
          </cell>
          <cell r="FX236">
            <v>569</v>
          </cell>
          <cell r="FY236">
            <v>569</v>
          </cell>
          <cell r="FZ236">
            <v>569</v>
          </cell>
          <cell r="GA236">
            <v>569</v>
          </cell>
          <cell r="GB236">
            <v>569</v>
          </cell>
          <cell r="GC236">
            <v>569</v>
          </cell>
          <cell r="GD236">
            <v>569</v>
          </cell>
          <cell r="GE236">
            <v>569</v>
          </cell>
          <cell r="GF236">
            <v>569</v>
          </cell>
          <cell r="GG236">
            <v>569</v>
          </cell>
          <cell r="GH236">
            <v>569</v>
          </cell>
          <cell r="GI236">
            <v>569</v>
          </cell>
          <cell r="GJ236">
            <v>569</v>
          </cell>
          <cell r="GK236">
            <v>569</v>
          </cell>
          <cell r="GL236">
            <v>569</v>
          </cell>
          <cell r="GM236">
            <v>569</v>
          </cell>
          <cell r="GN236">
            <v>569</v>
          </cell>
          <cell r="GO236">
            <v>569</v>
          </cell>
          <cell r="GP236">
            <v>569</v>
          </cell>
          <cell r="GQ236">
            <v>569</v>
          </cell>
          <cell r="GR236">
            <v>569</v>
          </cell>
          <cell r="GS236">
            <v>569</v>
          </cell>
          <cell r="GW236">
            <v>25319</v>
          </cell>
          <cell r="GX236" t="e">
            <v>#DIV/0!</v>
          </cell>
          <cell r="GY236" t="e">
            <v>#DIV/0!</v>
          </cell>
          <cell r="GZ236" t="e">
            <v>#DIV/0!</v>
          </cell>
        </row>
        <row r="237">
          <cell r="A237">
            <v>25405</v>
          </cell>
          <cell r="B237">
            <v>22</v>
          </cell>
          <cell r="C237" t="str">
            <v>PERENRGY @ BRAZORIA</v>
          </cell>
          <cell r="D237">
            <v>3679</v>
          </cell>
          <cell r="E237" t="str">
            <v>R</v>
          </cell>
          <cell r="F237">
            <v>0</v>
          </cell>
          <cell r="G237">
            <v>0</v>
          </cell>
          <cell r="H237">
            <v>0</v>
          </cell>
          <cell r="I237">
            <v>0</v>
          </cell>
          <cell r="J237">
            <v>0</v>
          </cell>
          <cell r="K237">
            <v>0</v>
          </cell>
          <cell r="L237">
            <v>0</v>
          </cell>
          <cell r="M237">
            <v>0</v>
          </cell>
          <cell r="N237">
            <v>0</v>
          </cell>
          <cell r="O237">
            <v>0</v>
          </cell>
          <cell r="P237">
            <v>0</v>
          </cell>
          <cell r="Q237">
            <v>0</v>
          </cell>
          <cell r="R237">
            <v>0</v>
          </cell>
          <cell r="S237">
            <v>0</v>
          </cell>
          <cell r="T237">
            <v>0</v>
          </cell>
          <cell r="U237">
            <v>0</v>
          </cell>
          <cell r="V237">
            <v>0</v>
          </cell>
          <cell r="W237">
            <v>0</v>
          </cell>
          <cell r="X237">
            <v>0</v>
          </cell>
          <cell r="Y237">
            <v>0</v>
          </cell>
          <cell r="Z237">
            <v>0</v>
          </cell>
          <cell r="AA237">
            <v>0</v>
          </cell>
          <cell r="AB237">
            <v>0</v>
          </cell>
          <cell r="AC237">
            <v>0</v>
          </cell>
          <cell r="AD237">
            <v>0</v>
          </cell>
          <cell r="AE237">
            <v>0</v>
          </cell>
          <cell r="AF237">
            <v>0</v>
          </cell>
          <cell r="AG237">
            <v>0</v>
          </cell>
          <cell r="AH237">
            <v>0</v>
          </cell>
          <cell r="AI237">
            <v>0</v>
          </cell>
          <cell r="AJ237">
            <v>0</v>
          </cell>
          <cell r="AK237">
            <v>0</v>
          </cell>
          <cell r="AL237">
            <v>0</v>
          </cell>
          <cell r="AM237">
            <v>0</v>
          </cell>
          <cell r="AN237">
            <v>0</v>
          </cell>
          <cell r="AO237">
            <v>0</v>
          </cell>
          <cell r="AP237">
            <v>0</v>
          </cell>
          <cell r="AQ237">
            <v>0</v>
          </cell>
          <cell r="AR237">
            <v>0</v>
          </cell>
          <cell r="AS237">
            <v>0</v>
          </cell>
          <cell r="AT237">
            <v>0</v>
          </cell>
          <cell r="AU237">
            <v>0</v>
          </cell>
          <cell r="AV237">
            <v>0</v>
          </cell>
          <cell r="AW237">
            <v>0</v>
          </cell>
          <cell r="AX237">
            <v>0</v>
          </cell>
          <cell r="AY237">
            <v>0</v>
          </cell>
          <cell r="AZ237">
            <v>0</v>
          </cell>
          <cell r="BA237">
            <v>0</v>
          </cell>
          <cell r="BB237">
            <v>0</v>
          </cell>
          <cell r="BC237">
            <v>0</v>
          </cell>
          <cell r="BD237">
            <v>0</v>
          </cell>
          <cell r="BE237">
            <v>0</v>
          </cell>
          <cell r="BF237">
            <v>0</v>
          </cell>
          <cell r="BG237">
            <v>0</v>
          </cell>
          <cell r="BH237">
            <v>0</v>
          </cell>
          <cell r="BI237">
            <v>0</v>
          </cell>
          <cell r="BJ237">
            <v>0</v>
          </cell>
          <cell r="BK237">
            <v>0</v>
          </cell>
          <cell r="BL237">
            <v>0</v>
          </cell>
          <cell r="BM237">
            <v>0</v>
          </cell>
          <cell r="BN237">
            <v>0</v>
          </cell>
          <cell r="BO237">
            <v>0</v>
          </cell>
          <cell r="BP237">
            <v>0</v>
          </cell>
          <cell r="BQ237">
            <v>0</v>
          </cell>
          <cell r="BR237">
            <v>0</v>
          </cell>
          <cell r="BS237">
            <v>0</v>
          </cell>
          <cell r="BT237">
            <v>0</v>
          </cell>
          <cell r="BU237">
            <v>0</v>
          </cell>
          <cell r="BV237">
            <v>0</v>
          </cell>
          <cell r="BW237">
            <v>0</v>
          </cell>
          <cell r="BX237">
            <v>0</v>
          </cell>
          <cell r="BY237">
            <v>0</v>
          </cell>
          <cell r="BZ237">
            <v>0</v>
          </cell>
          <cell r="CA237">
            <v>0</v>
          </cell>
          <cell r="CB237">
            <v>0</v>
          </cell>
          <cell r="CC237">
            <v>0</v>
          </cell>
          <cell r="CD237">
            <v>0</v>
          </cell>
          <cell r="CE237">
            <v>0</v>
          </cell>
          <cell r="CF237">
            <v>0</v>
          </cell>
          <cell r="CG237">
            <v>0</v>
          </cell>
          <cell r="CH237">
            <v>0</v>
          </cell>
          <cell r="CI237">
            <v>0</v>
          </cell>
          <cell r="CJ237">
            <v>0</v>
          </cell>
          <cell r="CK237">
            <v>0</v>
          </cell>
          <cell r="CL237">
            <v>0</v>
          </cell>
          <cell r="CM237">
            <v>0</v>
          </cell>
          <cell r="CN237">
            <v>0</v>
          </cell>
          <cell r="CO237">
            <v>0</v>
          </cell>
          <cell r="CP237">
            <v>0</v>
          </cell>
          <cell r="CQ237">
            <v>0</v>
          </cell>
          <cell r="CR237">
            <v>0</v>
          </cell>
          <cell r="CS237">
            <v>0</v>
          </cell>
          <cell r="CT237">
            <v>0</v>
          </cell>
          <cell r="CU237">
            <v>0</v>
          </cell>
          <cell r="CV237">
            <v>0</v>
          </cell>
          <cell r="CW237">
            <v>0</v>
          </cell>
          <cell r="CX237">
            <v>0</v>
          </cell>
          <cell r="CY237">
            <v>0</v>
          </cell>
          <cell r="CZ237">
            <v>0</v>
          </cell>
          <cell r="DA237">
            <v>0</v>
          </cell>
          <cell r="DB237">
            <v>0</v>
          </cell>
          <cell r="DC237">
            <v>0</v>
          </cell>
          <cell r="DD237">
            <v>0</v>
          </cell>
          <cell r="DE237">
            <v>0</v>
          </cell>
          <cell r="DF237">
            <v>0</v>
          </cell>
          <cell r="DG237">
            <v>0</v>
          </cell>
          <cell r="DH237">
            <v>0</v>
          </cell>
          <cell r="DI237">
            <v>0</v>
          </cell>
          <cell r="DJ237">
            <v>0</v>
          </cell>
          <cell r="DK237">
            <v>0</v>
          </cell>
          <cell r="DL237">
            <v>0</v>
          </cell>
          <cell r="DM237">
            <v>0</v>
          </cell>
          <cell r="DN237">
            <v>0</v>
          </cell>
          <cell r="DO237">
            <v>0</v>
          </cell>
          <cell r="DP237">
            <v>0</v>
          </cell>
          <cell r="DQ237">
            <v>0</v>
          </cell>
          <cell r="DR237">
            <v>0</v>
          </cell>
          <cell r="DS237">
            <v>0</v>
          </cell>
          <cell r="DT237">
            <v>0</v>
          </cell>
          <cell r="DU237">
            <v>0</v>
          </cell>
          <cell r="DV237">
            <v>0</v>
          </cell>
          <cell r="DW237">
            <v>0</v>
          </cell>
          <cell r="DX237">
            <v>0</v>
          </cell>
          <cell r="DY237">
            <v>0</v>
          </cell>
          <cell r="DZ237">
            <v>0</v>
          </cell>
          <cell r="EA237">
            <v>0</v>
          </cell>
          <cell r="EB237">
            <v>0</v>
          </cell>
          <cell r="EC237">
            <v>0</v>
          </cell>
          <cell r="ED237">
            <v>0</v>
          </cell>
          <cell r="EE237">
            <v>0</v>
          </cell>
          <cell r="EF237">
            <v>0</v>
          </cell>
          <cell r="EG237">
            <v>0</v>
          </cell>
          <cell r="EH237">
            <v>0</v>
          </cell>
          <cell r="EI237">
            <v>0</v>
          </cell>
          <cell r="EJ237">
            <v>0</v>
          </cell>
          <cell r="EK237">
            <v>0</v>
          </cell>
          <cell r="EL237">
            <v>0</v>
          </cell>
          <cell r="EM237">
            <v>0</v>
          </cell>
          <cell r="EN237">
            <v>0</v>
          </cell>
          <cell r="EO237">
            <v>0</v>
          </cell>
          <cell r="EP237">
            <v>0</v>
          </cell>
          <cell r="EQ237">
            <v>0</v>
          </cell>
          <cell r="ER237">
            <v>0</v>
          </cell>
          <cell r="ES237">
            <v>0</v>
          </cell>
          <cell r="ET237">
            <v>0</v>
          </cell>
          <cell r="EU237">
            <v>0</v>
          </cell>
          <cell r="EV237">
            <v>0</v>
          </cell>
          <cell r="EW237">
            <v>0</v>
          </cell>
          <cell r="EX237">
            <v>0</v>
          </cell>
          <cell r="EY237">
            <v>0</v>
          </cell>
          <cell r="EZ237">
            <v>0</v>
          </cell>
          <cell r="FA237">
            <v>0</v>
          </cell>
          <cell r="FB237">
            <v>0</v>
          </cell>
          <cell r="FC237">
            <v>0</v>
          </cell>
          <cell r="FD237">
            <v>0</v>
          </cell>
          <cell r="FE237">
            <v>0</v>
          </cell>
          <cell r="FF237">
            <v>0</v>
          </cell>
          <cell r="FG237">
            <v>0</v>
          </cell>
          <cell r="FH237">
            <v>0</v>
          </cell>
          <cell r="FI237">
            <v>0</v>
          </cell>
          <cell r="FJ237">
            <v>0</v>
          </cell>
          <cell r="FK237">
            <v>0</v>
          </cell>
          <cell r="FL237">
            <v>0</v>
          </cell>
          <cell r="FM237">
            <v>0</v>
          </cell>
          <cell r="FN237">
            <v>0</v>
          </cell>
          <cell r="FO237">
            <v>0</v>
          </cell>
          <cell r="FP237">
            <v>0</v>
          </cell>
          <cell r="FQ237">
            <v>0</v>
          </cell>
          <cell r="FR237">
            <v>0</v>
          </cell>
          <cell r="FS237">
            <v>0</v>
          </cell>
          <cell r="FT237">
            <v>0</v>
          </cell>
          <cell r="FU237">
            <v>0</v>
          </cell>
          <cell r="FV237">
            <v>0</v>
          </cell>
          <cell r="FW237">
            <v>0</v>
          </cell>
          <cell r="FX237">
            <v>0</v>
          </cell>
          <cell r="FY237">
            <v>0</v>
          </cell>
          <cell r="FZ237">
            <v>0</v>
          </cell>
          <cell r="GA237">
            <v>0</v>
          </cell>
          <cell r="GB237">
            <v>0</v>
          </cell>
          <cell r="GC237">
            <v>0</v>
          </cell>
          <cell r="GD237">
            <v>0</v>
          </cell>
          <cell r="GE237">
            <v>0</v>
          </cell>
          <cell r="GF237">
            <v>0</v>
          </cell>
          <cell r="GG237">
            <v>0</v>
          </cell>
          <cell r="GH237">
            <v>0</v>
          </cell>
          <cell r="GI237">
            <v>0</v>
          </cell>
          <cell r="GJ237">
            <v>0</v>
          </cell>
          <cell r="GK237">
            <v>0</v>
          </cell>
          <cell r="GL237">
            <v>0</v>
          </cell>
          <cell r="GM237">
            <v>0</v>
          </cell>
          <cell r="GN237">
            <v>0</v>
          </cell>
          <cell r="GO237">
            <v>0</v>
          </cell>
          <cell r="GP237">
            <v>0</v>
          </cell>
          <cell r="GQ237">
            <v>0</v>
          </cell>
          <cell r="GR237">
            <v>0</v>
          </cell>
          <cell r="GS237">
            <v>0</v>
          </cell>
          <cell r="GW237">
            <v>25405</v>
          </cell>
          <cell r="GX237" t="e">
            <v>#DIV/0!</v>
          </cell>
          <cell r="GY237" t="e">
            <v>#DIV/0!</v>
          </cell>
          <cell r="GZ237" t="e">
            <v>#DIV/0!</v>
          </cell>
        </row>
        <row r="238">
          <cell r="A238">
            <v>25472</v>
          </cell>
          <cell r="B238">
            <v>22</v>
          </cell>
          <cell r="C238" t="str">
            <v>FARMS @ BRAZORIA</v>
          </cell>
          <cell r="D238">
            <v>9171</v>
          </cell>
          <cell r="E238" t="str">
            <v>R</v>
          </cell>
          <cell r="F238">
            <v>0</v>
          </cell>
          <cell r="G238">
            <v>0</v>
          </cell>
          <cell r="H238">
            <v>0</v>
          </cell>
          <cell r="I238">
            <v>0</v>
          </cell>
          <cell r="J238">
            <v>0</v>
          </cell>
          <cell r="K238">
            <v>0</v>
          </cell>
          <cell r="L238">
            <v>0</v>
          </cell>
          <cell r="M238">
            <v>0</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0</v>
          </cell>
          <cell r="AL238">
            <v>0</v>
          </cell>
          <cell r="AM238">
            <v>0</v>
          </cell>
          <cell r="AN238">
            <v>0</v>
          </cell>
          <cell r="AO238">
            <v>0</v>
          </cell>
          <cell r="AP238">
            <v>0</v>
          </cell>
          <cell r="AQ238">
            <v>0</v>
          </cell>
          <cell r="AR238">
            <v>0</v>
          </cell>
          <cell r="AS238">
            <v>0</v>
          </cell>
          <cell r="AT238">
            <v>0</v>
          </cell>
          <cell r="AU238">
            <v>0</v>
          </cell>
          <cell r="AV238">
            <v>0</v>
          </cell>
          <cell r="AW238">
            <v>0</v>
          </cell>
          <cell r="AX238">
            <v>0</v>
          </cell>
          <cell r="AY238">
            <v>0</v>
          </cell>
          <cell r="AZ238">
            <v>0</v>
          </cell>
          <cell r="BA238">
            <v>0</v>
          </cell>
          <cell r="BB238">
            <v>0</v>
          </cell>
          <cell r="BC238">
            <v>0</v>
          </cell>
          <cell r="BD238">
            <v>0</v>
          </cell>
          <cell r="BE238">
            <v>0</v>
          </cell>
          <cell r="BF238">
            <v>0</v>
          </cell>
          <cell r="BG238">
            <v>0</v>
          </cell>
          <cell r="BH238">
            <v>0</v>
          </cell>
          <cell r="BI238">
            <v>0</v>
          </cell>
          <cell r="BJ238">
            <v>0</v>
          </cell>
          <cell r="BK238">
            <v>0</v>
          </cell>
          <cell r="BL238">
            <v>0</v>
          </cell>
          <cell r="BM238">
            <v>0</v>
          </cell>
          <cell r="BN238">
            <v>0</v>
          </cell>
          <cell r="BO238">
            <v>0</v>
          </cell>
          <cell r="BP238">
            <v>0</v>
          </cell>
          <cell r="BQ238">
            <v>0</v>
          </cell>
          <cell r="BR238">
            <v>0</v>
          </cell>
          <cell r="BS238">
            <v>0</v>
          </cell>
          <cell r="BT238">
            <v>0</v>
          </cell>
          <cell r="BU238">
            <v>0</v>
          </cell>
          <cell r="BV238">
            <v>0</v>
          </cell>
          <cell r="BW238">
            <v>0</v>
          </cell>
          <cell r="BX238">
            <v>0</v>
          </cell>
          <cell r="BY238">
            <v>0</v>
          </cell>
          <cell r="BZ238">
            <v>0</v>
          </cell>
          <cell r="CA238">
            <v>0</v>
          </cell>
          <cell r="CB238">
            <v>0</v>
          </cell>
          <cell r="CC238">
            <v>0</v>
          </cell>
          <cell r="CD238">
            <v>0</v>
          </cell>
          <cell r="CE238">
            <v>0</v>
          </cell>
          <cell r="CF238">
            <v>0</v>
          </cell>
          <cell r="CG238">
            <v>0</v>
          </cell>
          <cell r="CH238">
            <v>0</v>
          </cell>
          <cell r="CI238">
            <v>0</v>
          </cell>
          <cell r="CJ238">
            <v>0</v>
          </cell>
          <cell r="CK238">
            <v>0</v>
          </cell>
          <cell r="CL238">
            <v>0</v>
          </cell>
          <cell r="CM238">
            <v>0</v>
          </cell>
          <cell r="CN238">
            <v>0</v>
          </cell>
          <cell r="CO238">
            <v>0</v>
          </cell>
          <cell r="CP238">
            <v>0</v>
          </cell>
          <cell r="CQ238">
            <v>0</v>
          </cell>
          <cell r="CR238">
            <v>0</v>
          </cell>
          <cell r="CS238">
            <v>0</v>
          </cell>
          <cell r="CT238">
            <v>0</v>
          </cell>
          <cell r="CU238">
            <v>0</v>
          </cell>
          <cell r="CV238">
            <v>0</v>
          </cell>
          <cell r="CW238">
            <v>0</v>
          </cell>
          <cell r="CX238">
            <v>0</v>
          </cell>
          <cell r="CY238">
            <v>0</v>
          </cell>
          <cell r="CZ238">
            <v>0</v>
          </cell>
          <cell r="DA238">
            <v>0</v>
          </cell>
          <cell r="DB238">
            <v>0</v>
          </cell>
          <cell r="DC238">
            <v>0</v>
          </cell>
          <cell r="DD238">
            <v>0</v>
          </cell>
          <cell r="DE238">
            <v>0</v>
          </cell>
          <cell r="DF238">
            <v>0</v>
          </cell>
          <cell r="DG238">
            <v>0</v>
          </cell>
          <cell r="DH238">
            <v>0</v>
          </cell>
          <cell r="DI238">
            <v>0</v>
          </cell>
          <cell r="DJ238">
            <v>0</v>
          </cell>
          <cell r="DK238">
            <v>0</v>
          </cell>
          <cell r="DL238">
            <v>0</v>
          </cell>
          <cell r="DM238">
            <v>0</v>
          </cell>
          <cell r="DN238">
            <v>0</v>
          </cell>
          <cell r="DO238">
            <v>0</v>
          </cell>
          <cell r="DP238">
            <v>0</v>
          </cell>
          <cell r="DQ238">
            <v>0</v>
          </cell>
          <cell r="DR238">
            <v>0</v>
          </cell>
          <cell r="DS238">
            <v>0</v>
          </cell>
          <cell r="DT238">
            <v>0</v>
          </cell>
          <cell r="DU238">
            <v>0</v>
          </cell>
          <cell r="DV238">
            <v>0</v>
          </cell>
          <cell r="DW238">
            <v>0</v>
          </cell>
          <cell r="DX238">
            <v>0</v>
          </cell>
          <cell r="DY238">
            <v>0</v>
          </cell>
          <cell r="DZ238">
            <v>0</v>
          </cell>
          <cell r="EA238">
            <v>0</v>
          </cell>
          <cell r="EB238">
            <v>0</v>
          </cell>
          <cell r="EC238">
            <v>0</v>
          </cell>
          <cell r="ED238">
            <v>0</v>
          </cell>
          <cell r="EE238">
            <v>0</v>
          </cell>
          <cell r="EF238">
            <v>0</v>
          </cell>
          <cell r="EG238">
            <v>0</v>
          </cell>
          <cell r="EH238">
            <v>0</v>
          </cell>
          <cell r="EI238">
            <v>0</v>
          </cell>
          <cell r="EJ238">
            <v>0</v>
          </cell>
          <cell r="EK238">
            <v>0</v>
          </cell>
          <cell r="EL238">
            <v>0</v>
          </cell>
          <cell r="EM238">
            <v>0</v>
          </cell>
          <cell r="EN238">
            <v>0</v>
          </cell>
          <cell r="EO238">
            <v>0</v>
          </cell>
          <cell r="EP238">
            <v>0</v>
          </cell>
          <cell r="EQ238">
            <v>0</v>
          </cell>
          <cell r="ER238">
            <v>0</v>
          </cell>
          <cell r="ES238">
            <v>0</v>
          </cell>
          <cell r="ET238">
            <v>0</v>
          </cell>
          <cell r="EU238">
            <v>0</v>
          </cell>
          <cell r="EV238">
            <v>0</v>
          </cell>
          <cell r="EW238">
            <v>0</v>
          </cell>
          <cell r="EX238">
            <v>0</v>
          </cell>
          <cell r="EY238">
            <v>0</v>
          </cell>
          <cell r="EZ238">
            <v>0</v>
          </cell>
          <cell r="FA238">
            <v>0</v>
          </cell>
          <cell r="FB238">
            <v>0</v>
          </cell>
          <cell r="FC238">
            <v>0</v>
          </cell>
          <cell r="FD238">
            <v>0</v>
          </cell>
          <cell r="FE238">
            <v>0</v>
          </cell>
          <cell r="FF238">
            <v>0</v>
          </cell>
          <cell r="FG238">
            <v>0</v>
          </cell>
          <cell r="FH238">
            <v>0</v>
          </cell>
          <cell r="FI238">
            <v>0</v>
          </cell>
          <cell r="FJ238">
            <v>0</v>
          </cell>
          <cell r="FK238">
            <v>0</v>
          </cell>
          <cell r="FL238">
            <v>0</v>
          </cell>
          <cell r="FM238">
            <v>0</v>
          </cell>
          <cell r="FN238">
            <v>0</v>
          </cell>
          <cell r="FO238">
            <v>0</v>
          </cell>
          <cell r="FP238">
            <v>0</v>
          </cell>
          <cell r="FQ238">
            <v>0</v>
          </cell>
          <cell r="FR238">
            <v>0</v>
          </cell>
          <cell r="FS238">
            <v>0</v>
          </cell>
          <cell r="FT238">
            <v>0</v>
          </cell>
          <cell r="FU238">
            <v>0</v>
          </cell>
          <cell r="FV238">
            <v>0</v>
          </cell>
          <cell r="FW238">
            <v>0</v>
          </cell>
          <cell r="FX238">
            <v>0</v>
          </cell>
          <cell r="FY238">
            <v>0</v>
          </cell>
          <cell r="FZ238">
            <v>0</v>
          </cell>
          <cell r="GA238">
            <v>0</v>
          </cell>
          <cell r="GB238">
            <v>0</v>
          </cell>
          <cell r="GC238">
            <v>0</v>
          </cell>
          <cell r="GD238">
            <v>0</v>
          </cell>
          <cell r="GE238">
            <v>0</v>
          </cell>
          <cell r="GF238">
            <v>0</v>
          </cell>
          <cell r="GG238">
            <v>0</v>
          </cell>
          <cell r="GH238">
            <v>0</v>
          </cell>
          <cell r="GI238">
            <v>0</v>
          </cell>
          <cell r="GJ238">
            <v>0</v>
          </cell>
          <cell r="GK238">
            <v>0</v>
          </cell>
          <cell r="GL238">
            <v>0</v>
          </cell>
          <cell r="GM238">
            <v>0</v>
          </cell>
          <cell r="GN238">
            <v>0</v>
          </cell>
          <cell r="GO238">
            <v>0</v>
          </cell>
          <cell r="GP238">
            <v>0</v>
          </cell>
          <cell r="GQ238">
            <v>0</v>
          </cell>
          <cell r="GR238">
            <v>0</v>
          </cell>
          <cell r="GS238">
            <v>0</v>
          </cell>
          <cell r="GW238">
            <v>25472</v>
          </cell>
          <cell r="GX238" t="e">
            <v>#DIV/0!</v>
          </cell>
          <cell r="GY238" t="e">
            <v>#DIV/0!</v>
          </cell>
          <cell r="GZ238" t="e">
            <v>#DIV/0!</v>
          </cell>
        </row>
        <row r="239">
          <cell r="A239">
            <v>25473</v>
          </cell>
          <cell r="B239">
            <v>2</v>
          </cell>
          <cell r="C239" t="str">
            <v>SOUTHOK @ GRADY</v>
          </cell>
          <cell r="D239">
            <v>15330</v>
          </cell>
          <cell r="E239" t="str">
            <v>R</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7000</v>
          </cell>
          <cell r="AK239">
            <v>0</v>
          </cell>
          <cell r="AL239">
            <v>0</v>
          </cell>
          <cell r="AM239">
            <v>0</v>
          </cell>
          <cell r="AN239">
            <v>0</v>
          </cell>
          <cell r="AO239">
            <v>0</v>
          </cell>
          <cell r="AP239">
            <v>0</v>
          </cell>
          <cell r="AQ239">
            <v>0</v>
          </cell>
          <cell r="AR239">
            <v>0</v>
          </cell>
          <cell r="AS239">
            <v>0</v>
          </cell>
          <cell r="AT239">
            <v>0</v>
          </cell>
          <cell r="AU239">
            <v>0</v>
          </cell>
          <cell r="AV239">
            <v>0</v>
          </cell>
          <cell r="AW239">
            <v>0</v>
          </cell>
          <cell r="AX239">
            <v>0</v>
          </cell>
          <cell r="AY239">
            <v>0</v>
          </cell>
          <cell r="AZ239">
            <v>0</v>
          </cell>
          <cell r="BA239">
            <v>0</v>
          </cell>
          <cell r="BB239">
            <v>0</v>
          </cell>
          <cell r="BC239">
            <v>0</v>
          </cell>
          <cell r="BD239">
            <v>0</v>
          </cell>
          <cell r="BE239">
            <v>0</v>
          </cell>
          <cell r="BF239">
            <v>0</v>
          </cell>
          <cell r="BG239">
            <v>0</v>
          </cell>
          <cell r="BH239">
            <v>0</v>
          </cell>
          <cell r="BI239">
            <v>0</v>
          </cell>
          <cell r="BJ239">
            <v>0</v>
          </cell>
          <cell r="BK239">
            <v>0</v>
          </cell>
          <cell r="BL239">
            <v>0</v>
          </cell>
          <cell r="BM239">
            <v>0</v>
          </cell>
          <cell r="BN239">
            <v>0</v>
          </cell>
          <cell r="BO239">
            <v>0</v>
          </cell>
          <cell r="BP239">
            <v>0</v>
          </cell>
          <cell r="BQ239">
            <v>0</v>
          </cell>
          <cell r="BR239">
            <v>0</v>
          </cell>
          <cell r="BS239">
            <v>0</v>
          </cell>
          <cell r="BT239">
            <v>0</v>
          </cell>
          <cell r="BU239">
            <v>0</v>
          </cell>
          <cell r="BV239">
            <v>0</v>
          </cell>
          <cell r="BW239">
            <v>0</v>
          </cell>
          <cell r="BX239">
            <v>0</v>
          </cell>
          <cell r="BY239">
            <v>0</v>
          </cell>
          <cell r="BZ239">
            <v>0</v>
          </cell>
          <cell r="CA239">
            <v>0</v>
          </cell>
          <cell r="CB239">
            <v>0</v>
          </cell>
          <cell r="CC239">
            <v>0</v>
          </cell>
          <cell r="CD239">
            <v>0</v>
          </cell>
          <cell r="CE239">
            <v>0</v>
          </cell>
          <cell r="CF239">
            <v>0</v>
          </cell>
          <cell r="CG239">
            <v>0</v>
          </cell>
          <cell r="CH239">
            <v>0</v>
          </cell>
          <cell r="CI239">
            <v>0</v>
          </cell>
          <cell r="CJ239">
            <v>0</v>
          </cell>
          <cell r="CK239">
            <v>0</v>
          </cell>
          <cell r="CL239">
            <v>0</v>
          </cell>
          <cell r="CM239">
            <v>0</v>
          </cell>
          <cell r="CN239">
            <v>0</v>
          </cell>
          <cell r="CO239">
            <v>0</v>
          </cell>
          <cell r="CP239">
            <v>0</v>
          </cell>
          <cell r="CQ239">
            <v>0</v>
          </cell>
          <cell r="CR239">
            <v>0</v>
          </cell>
          <cell r="CS239">
            <v>0</v>
          </cell>
          <cell r="CT239">
            <v>0</v>
          </cell>
          <cell r="CU239">
            <v>0</v>
          </cell>
          <cell r="CV239">
            <v>0</v>
          </cell>
          <cell r="CW239">
            <v>0</v>
          </cell>
          <cell r="CX239">
            <v>0</v>
          </cell>
          <cell r="CY239">
            <v>0</v>
          </cell>
          <cell r="CZ239">
            <v>0</v>
          </cell>
          <cell r="DA239">
            <v>0</v>
          </cell>
          <cell r="DB239">
            <v>0</v>
          </cell>
          <cell r="DC239">
            <v>0</v>
          </cell>
          <cell r="DD239">
            <v>0</v>
          </cell>
          <cell r="DE239">
            <v>0</v>
          </cell>
          <cell r="DF239">
            <v>0</v>
          </cell>
          <cell r="DG239">
            <v>0</v>
          </cell>
          <cell r="DH239">
            <v>0</v>
          </cell>
          <cell r="DI239">
            <v>0</v>
          </cell>
          <cell r="DJ239">
            <v>0</v>
          </cell>
          <cell r="DK239">
            <v>0</v>
          </cell>
          <cell r="DL239">
            <v>0</v>
          </cell>
          <cell r="DM239">
            <v>0</v>
          </cell>
          <cell r="DN239">
            <v>0</v>
          </cell>
          <cell r="DO239">
            <v>0</v>
          </cell>
          <cell r="DP239">
            <v>0</v>
          </cell>
          <cell r="DQ239">
            <v>0</v>
          </cell>
          <cell r="DR239">
            <v>0</v>
          </cell>
          <cell r="DS239">
            <v>0</v>
          </cell>
          <cell r="DT239">
            <v>0</v>
          </cell>
          <cell r="DU239">
            <v>0</v>
          </cell>
          <cell r="DV239">
            <v>0</v>
          </cell>
          <cell r="DW239">
            <v>0</v>
          </cell>
          <cell r="DX239">
            <v>0</v>
          </cell>
          <cell r="DY239">
            <v>0</v>
          </cell>
          <cell r="DZ239">
            <v>0</v>
          </cell>
          <cell r="EA239">
            <v>0</v>
          </cell>
          <cell r="EB239">
            <v>0</v>
          </cell>
          <cell r="EC239">
            <v>0</v>
          </cell>
          <cell r="ED239">
            <v>0</v>
          </cell>
          <cell r="EE239">
            <v>0</v>
          </cell>
          <cell r="EF239">
            <v>0</v>
          </cell>
          <cell r="EG239">
            <v>0</v>
          </cell>
          <cell r="EH239">
            <v>0</v>
          </cell>
          <cell r="EI239">
            <v>0</v>
          </cell>
          <cell r="EJ239">
            <v>0</v>
          </cell>
          <cell r="EK239">
            <v>0</v>
          </cell>
          <cell r="EL239">
            <v>0</v>
          </cell>
          <cell r="EM239">
            <v>0</v>
          </cell>
          <cell r="EN239">
            <v>0</v>
          </cell>
          <cell r="EO239">
            <v>0</v>
          </cell>
          <cell r="EP239">
            <v>0</v>
          </cell>
          <cell r="EQ239">
            <v>0</v>
          </cell>
          <cell r="ER239">
            <v>0</v>
          </cell>
          <cell r="ES239">
            <v>0</v>
          </cell>
          <cell r="ET239">
            <v>0</v>
          </cell>
          <cell r="EU239">
            <v>0</v>
          </cell>
          <cell r="EV239">
            <v>0</v>
          </cell>
          <cell r="EW239">
            <v>0</v>
          </cell>
          <cell r="EX239">
            <v>0</v>
          </cell>
          <cell r="EY239">
            <v>0</v>
          </cell>
          <cell r="EZ239">
            <v>0</v>
          </cell>
          <cell r="FA239">
            <v>0</v>
          </cell>
          <cell r="FB239">
            <v>0</v>
          </cell>
          <cell r="FC239">
            <v>0</v>
          </cell>
          <cell r="FD239">
            <v>0</v>
          </cell>
          <cell r="FE239">
            <v>0</v>
          </cell>
          <cell r="FF239">
            <v>0</v>
          </cell>
          <cell r="FG239">
            <v>0</v>
          </cell>
          <cell r="FH239">
            <v>0</v>
          </cell>
          <cell r="FI239">
            <v>0</v>
          </cell>
          <cell r="FJ239">
            <v>0</v>
          </cell>
          <cell r="FK239">
            <v>0</v>
          </cell>
          <cell r="FL239">
            <v>0</v>
          </cell>
          <cell r="FM239">
            <v>0</v>
          </cell>
          <cell r="FN239">
            <v>0</v>
          </cell>
          <cell r="FO239">
            <v>0</v>
          </cell>
          <cell r="FP239">
            <v>0</v>
          </cell>
          <cell r="FQ239">
            <v>0</v>
          </cell>
          <cell r="FR239">
            <v>0</v>
          </cell>
          <cell r="FS239">
            <v>0</v>
          </cell>
          <cell r="FT239">
            <v>0</v>
          </cell>
          <cell r="FU239">
            <v>0</v>
          </cell>
          <cell r="FV239">
            <v>0</v>
          </cell>
          <cell r="FW239">
            <v>0</v>
          </cell>
          <cell r="FX239">
            <v>0</v>
          </cell>
          <cell r="FY239">
            <v>0</v>
          </cell>
          <cell r="FZ239">
            <v>0</v>
          </cell>
          <cell r="GA239">
            <v>0</v>
          </cell>
          <cell r="GB239">
            <v>0</v>
          </cell>
          <cell r="GC239">
            <v>0</v>
          </cell>
          <cell r="GD239">
            <v>0</v>
          </cell>
          <cell r="GE239">
            <v>0</v>
          </cell>
          <cell r="GF239">
            <v>0</v>
          </cell>
          <cell r="GG239">
            <v>0</v>
          </cell>
          <cell r="GH239">
            <v>0</v>
          </cell>
          <cell r="GI239">
            <v>0</v>
          </cell>
          <cell r="GJ239">
            <v>0</v>
          </cell>
          <cell r="GK239">
            <v>0</v>
          </cell>
          <cell r="GL239">
            <v>0</v>
          </cell>
          <cell r="GM239">
            <v>0</v>
          </cell>
          <cell r="GN239">
            <v>0</v>
          </cell>
          <cell r="GO239">
            <v>0</v>
          </cell>
          <cell r="GP239">
            <v>0</v>
          </cell>
          <cell r="GQ239">
            <v>0</v>
          </cell>
          <cell r="GR239">
            <v>0</v>
          </cell>
          <cell r="GS239">
            <v>0</v>
          </cell>
          <cell r="GW239">
            <v>25473</v>
          </cell>
          <cell r="GX239" t="e">
            <v>#DIV/0!</v>
          </cell>
          <cell r="GY239" t="e">
            <v>#DIV/0!</v>
          </cell>
          <cell r="GZ239" t="e">
            <v>#DIV/0!</v>
          </cell>
        </row>
        <row r="240">
          <cell r="A240">
            <v>25525</v>
          </cell>
          <cell r="B240">
            <v>26</v>
          </cell>
          <cell r="C240" t="str">
            <v>TXAMRSCS @ PANOLA</v>
          </cell>
          <cell r="D240">
            <v>14400</v>
          </cell>
          <cell r="E240" t="str">
            <v>R</v>
          </cell>
          <cell r="F240">
            <v>275</v>
          </cell>
          <cell r="G240">
            <v>275</v>
          </cell>
          <cell r="H240">
            <v>275</v>
          </cell>
          <cell r="I240">
            <v>275</v>
          </cell>
          <cell r="J240">
            <v>275</v>
          </cell>
          <cell r="K240">
            <v>275</v>
          </cell>
          <cell r="L240">
            <v>275</v>
          </cell>
          <cell r="M240">
            <v>275</v>
          </cell>
          <cell r="N240">
            <v>275</v>
          </cell>
          <cell r="O240">
            <v>275</v>
          </cell>
          <cell r="P240">
            <v>275</v>
          </cell>
          <cell r="Q240">
            <v>275</v>
          </cell>
          <cell r="R240">
            <v>275</v>
          </cell>
          <cell r="S240">
            <v>275</v>
          </cell>
          <cell r="T240">
            <v>75</v>
          </cell>
          <cell r="U240">
            <v>75</v>
          </cell>
          <cell r="V240">
            <v>25</v>
          </cell>
          <cell r="W240">
            <v>25</v>
          </cell>
          <cell r="X240">
            <v>25</v>
          </cell>
          <cell r="Y240">
            <v>25</v>
          </cell>
          <cell r="Z240">
            <v>25</v>
          </cell>
          <cell r="AA240">
            <v>25</v>
          </cell>
          <cell r="AB240">
            <v>275</v>
          </cell>
          <cell r="AC240">
            <v>275</v>
          </cell>
          <cell r="AD240">
            <v>275</v>
          </cell>
          <cell r="AE240">
            <v>275</v>
          </cell>
          <cell r="AF240">
            <v>275</v>
          </cell>
          <cell r="AG240">
            <v>275</v>
          </cell>
          <cell r="AH240">
            <v>275</v>
          </cell>
          <cell r="AI240">
            <v>275</v>
          </cell>
          <cell r="AJ240">
            <v>275</v>
          </cell>
          <cell r="AK240">
            <v>275</v>
          </cell>
          <cell r="AL240">
            <v>275</v>
          </cell>
          <cell r="AM240">
            <v>275</v>
          </cell>
          <cell r="AN240">
            <v>275</v>
          </cell>
          <cell r="AO240">
            <v>275</v>
          </cell>
          <cell r="AP240">
            <v>275</v>
          </cell>
          <cell r="AQ240">
            <v>1</v>
          </cell>
          <cell r="AR240">
            <v>275</v>
          </cell>
          <cell r="AS240">
            <v>275</v>
          </cell>
          <cell r="AT240">
            <v>275</v>
          </cell>
          <cell r="AU240">
            <v>275</v>
          </cell>
          <cell r="AV240">
            <v>275</v>
          </cell>
          <cell r="AW240">
            <v>275</v>
          </cell>
          <cell r="AX240">
            <v>275</v>
          </cell>
          <cell r="AY240">
            <v>275</v>
          </cell>
          <cell r="AZ240">
            <v>275</v>
          </cell>
          <cell r="BA240">
            <v>275</v>
          </cell>
          <cell r="BB240">
            <v>275</v>
          </cell>
          <cell r="BC240">
            <v>275</v>
          </cell>
          <cell r="BD240">
            <v>275</v>
          </cell>
          <cell r="BE240">
            <v>275</v>
          </cell>
          <cell r="BF240">
            <v>275</v>
          </cell>
          <cell r="BG240">
            <v>275</v>
          </cell>
          <cell r="BH240">
            <v>275</v>
          </cell>
          <cell r="BI240">
            <v>275</v>
          </cell>
          <cell r="BJ240">
            <v>275</v>
          </cell>
          <cell r="BK240">
            <v>275</v>
          </cell>
          <cell r="BL240">
            <v>275</v>
          </cell>
          <cell r="BM240">
            <v>275</v>
          </cell>
          <cell r="BN240">
            <v>275</v>
          </cell>
          <cell r="BO240">
            <v>275</v>
          </cell>
          <cell r="BP240">
            <v>275</v>
          </cell>
          <cell r="BQ240">
            <v>275</v>
          </cell>
          <cell r="BR240">
            <v>275</v>
          </cell>
          <cell r="BS240">
            <v>275</v>
          </cell>
          <cell r="BT240">
            <v>275</v>
          </cell>
          <cell r="BU240">
            <v>275</v>
          </cell>
          <cell r="BV240">
            <v>275</v>
          </cell>
          <cell r="BW240">
            <v>275</v>
          </cell>
          <cell r="BX240">
            <v>275</v>
          </cell>
          <cell r="BY240">
            <v>275</v>
          </cell>
          <cell r="BZ240">
            <v>275</v>
          </cell>
          <cell r="CA240">
            <v>275</v>
          </cell>
          <cell r="CB240">
            <v>275</v>
          </cell>
          <cell r="CC240">
            <v>275</v>
          </cell>
          <cell r="CD240">
            <v>275</v>
          </cell>
          <cell r="CE240">
            <v>275</v>
          </cell>
          <cell r="CF240">
            <v>275</v>
          </cell>
          <cell r="CG240">
            <v>275</v>
          </cell>
          <cell r="CH240">
            <v>275</v>
          </cell>
          <cell r="CI240">
            <v>275</v>
          </cell>
          <cell r="CJ240">
            <v>275</v>
          </cell>
          <cell r="CK240">
            <v>275</v>
          </cell>
          <cell r="CL240">
            <v>275</v>
          </cell>
          <cell r="CM240">
            <v>275</v>
          </cell>
          <cell r="CN240">
            <v>275</v>
          </cell>
          <cell r="CO240">
            <v>275</v>
          </cell>
          <cell r="CP240">
            <v>275</v>
          </cell>
          <cell r="CQ240">
            <v>275</v>
          </cell>
          <cell r="CR240">
            <v>275</v>
          </cell>
          <cell r="CS240">
            <v>275</v>
          </cell>
          <cell r="CT240">
            <v>275</v>
          </cell>
          <cell r="CU240">
            <v>275</v>
          </cell>
          <cell r="CV240">
            <v>275</v>
          </cell>
          <cell r="CW240">
            <v>275</v>
          </cell>
          <cell r="CX240">
            <v>275</v>
          </cell>
          <cell r="CY240">
            <v>275</v>
          </cell>
          <cell r="CZ240">
            <v>275</v>
          </cell>
          <cell r="DA240">
            <v>275</v>
          </cell>
          <cell r="DB240">
            <v>275</v>
          </cell>
          <cell r="DC240">
            <v>275</v>
          </cell>
          <cell r="DD240">
            <v>275</v>
          </cell>
          <cell r="DE240">
            <v>275</v>
          </cell>
          <cell r="DF240">
            <v>275</v>
          </cell>
          <cell r="DG240">
            <v>275</v>
          </cell>
          <cell r="DH240">
            <v>300</v>
          </cell>
          <cell r="DI240">
            <v>300</v>
          </cell>
          <cell r="DJ240">
            <v>300</v>
          </cell>
          <cell r="DK240">
            <v>300</v>
          </cell>
          <cell r="DL240">
            <v>300</v>
          </cell>
          <cell r="DM240">
            <v>300</v>
          </cell>
          <cell r="DN240">
            <v>300</v>
          </cell>
          <cell r="DO240">
            <v>300</v>
          </cell>
          <cell r="DP240">
            <v>300</v>
          </cell>
          <cell r="DQ240">
            <v>300</v>
          </cell>
          <cell r="DR240">
            <v>300</v>
          </cell>
          <cell r="DS240">
            <v>300</v>
          </cell>
          <cell r="DT240">
            <v>300</v>
          </cell>
          <cell r="DU240">
            <v>300</v>
          </cell>
          <cell r="DV240">
            <v>300</v>
          </cell>
          <cell r="DW240">
            <v>300</v>
          </cell>
          <cell r="DX240">
            <v>300</v>
          </cell>
          <cell r="DY240">
            <v>300</v>
          </cell>
          <cell r="DZ240">
            <v>300</v>
          </cell>
          <cell r="EA240">
            <v>300</v>
          </cell>
          <cell r="EB240">
            <v>300</v>
          </cell>
          <cell r="EC240">
            <v>300</v>
          </cell>
          <cell r="ED240">
            <v>300</v>
          </cell>
          <cell r="EE240">
            <v>150</v>
          </cell>
          <cell r="EF240">
            <v>150</v>
          </cell>
          <cell r="EG240">
            <v>150</v>
          </cell>
          <cell r="EH240">
            <v>150</v>
          </cell>
          <cell r="EI240">
            <v>150</v>
          </cell>
          <cell r="EJ240">
            <v>150</v>
          </cell>
          <cell r="EK240">
            <v>150</v>
          </cell>
          <cell r="EL240">
            <v>150</v>
          </cell>
          <cell r="EM240">
            <v>150</v>
          </cell>
          <cell r="EN240">
            <v>150</v>
          </cell>
          <cell r="EO240">
            <v>150</v>
          </cell>
          <cell r="EP240">
            <v>150</v>
          </cell>
          <cell r="EQ240">
            <v>150</v>
          </cell>
          <cell r="ER240">
            <v>150</v>
          </cell>
          <cell r="ES240">
            <v>150</v>
          </cell>
          <cell r="ET240">
            <v>150</v>
          </cell>
          <cell r="EU240">
            <v>150</v>
          </cell>
          <cell r="EV240">
            <v>150</v>
          </cell>
          <cell r="EW240">
            <v>150</v>
          </cell>
          <cell r="EX240">
            <v>150</v>
          </cell>
          <cell r="EY240">
            <v>150</v>
          </cell>
          <cell r="EZ240">
            <v>150</v>
          </cell>
          <cell r="FA240">
            <v>150</v>
          </cell>
          <cell r="FB240">
            <v>150</v>
          </cell>
          <cell r="FC240">
            <v>150</v>
          </cell>
          <cell r="FD240">
            <v>150</v>
          </cell>
          <cell r="FE240">
            <v>150</v>
          </cell>
          <cell r="FF240">
            <v>150</v>
          </cell>
          <cell r="FG240">
            <v>150</v>
          </cell>
          <cell r="FH240">
            <v>150</v>
          </cell>
          <cell r="FI240">
            <v>150</v>
          </cell>
          <cell r="FJ240">
            <v>150</v>
          </cell>
          <cell r="FK240">
            <v>150</v>
          </cell>
          <cell r="FL240">
            <v>150</v>
          </cell>
          <cell r="FM240">
            <v>150</v>
          </cell>
          <cell r="FN240">
            <v>150</v>
          </cell>
          <cell r="FO240">
            <v>150</v>
          </cell>
          <cell r="FP240">
            <v>150</v>
          </cell>
          <cell r="FQ240">
            <v>150</v>
          </cell>
          <cell r="FR240">
            <v>150</v>
          </cell>
          <cell r="FS240">
            <v>150</v>
          </cell>
          <cell r="FT240">
            <v>150</v>
          </cell>
          <cell r="FU240">
            <v>150</v>
          </cell>
          <cell r="FV240">
            <v>150</v>
          </cell>
          <cell r="FW240">
            <v>150</v>
          </cell>
          <cell r="FX240">
            <v>150</v>
          </cell>
          <cell r="FY240">
            <v>150</v>
          </cell>
          <cell r="FZ240">
            <v>150</v>
          </cell>
          <cell r="GA240">
            <v>150</v>
          </cell>
          <cell r="GB240">
            <v>150</v>
          </cell>
          <cell r="GC240">
            <v>150</v>
          </cell>
          <cell r="GD240">
            <v>150</v>
          </cell>
          <cell r="GE240">
            <v>150</v>
          </cell>
          <cell r="GF240">
            <v>260</v>
          </cell>
          <cell r="GG240">
            <v>260</v>
          </cell>
          <cell r="GH240">
            <v>260</v>
          </cell>
          <cell r="GI240">
            <v>260</v>
          </cell>
          <cell r="GJ240">
            <v>260</v>
          </cell>
          <cell r="GK240">
            <v>260</v>
          </cell>
          <cell r="GL240">
            <v>260</v>
          </cell>
          <cell r="GM240">
            <v>260</v>
          </cell>
          <cell r="GN240">
            <v>260</v>
          </cell>
          <cell r="GO240">
            <v>260</v>
          </cell>
          <cell r="GP240">
            <v>260</v>
          </cell>
          <cell r="GQ240">
            <v>260</v>
          </cell>
          <cell r="GR240">
            <v>260</v>
          </cell>
          <cell r="GS240">
            <v>260</v>
          </cell>
          <cell r="GW240">
            <v>25525</v>
          </cell>
          <cell r="GX240" t="e">
            <v>#DIV/0!</v>
          </cell>
          <cell r="GY240" t="e">
            <v>#DIV/0!</v>
          </cell>
          <cell r="GZ240" t="e">
            <v>#DIV/0!</v>
          </cell>
        </row>
        <row r="241">
          <cell r="A241">
            <v>25684</v>
          </cell>
          <cell r="B241">
            <v>10</v>
          </cell>
          <cell r="C241" t="str">
            <v>WFS @ TEXAS</v>
          </cell>
          <cell r="D241">
            <v>64021</v>
          </cell>
          <cell r="E241" t="str">
            <v>B</v>
          </cell>
          <cell r="F241">
            <v>12932</v>
          </cell>
          <cell r="G241">
            <v>16832</v>
          </cell>
          <cell r="H241">
            <v>26032</v>
          </cell>
          <cell r="I241">
            <v>30532</v>
          </cell>
          <cell r="J241">
            <v>30532</v>
          </cell>
          <cell r="K241">
            <v>30532</v>
          </cell>
          <cell r="L241">
            <v>38191</v>
          </cell>
          <cell r="M241">
            <v>27532</v>
          </cell>
          <cell r="N241">
            <v>17532</v>
          </cell>
          <cell r="O241">
            <v>28100</v>
          </cell>
          <cell r="P241">
            <v>21932</v>
          </cell>
          <cell r="Q241">
            <v>21932</v>
          </cell>
          <cell r="R241">
            <v>21932</v>
          </cell>
          <cell r="S241">
            <v>20432</v>
          </cell>
          <cell r="T241">
            <v>13254</v>
          </cell>
          <cell r="U241">
            <v>8254</v>
          </cell>
          <cell r="V241">
            <v>0</v>
          </cell>
          <cell r="W241">
            <v>0</v>
          </cell>
          <cell r="X241">
            <v>0</v>
          </cell>
          <cell r="Y241">
            <v>0</v>
          </cell>
          <cell r="Z241">
            <v>13254</v>
          </cell>
          <cell r="AA241">
            <v>13254</v>
          </cell>
          <cell r="AB241">
            <v>6381</v>
          </cell>
          <cell r="AC241">
            <v>10181</v>
          </cell>
          <cell r="AD241">
            <v>7255</v>
          </cell>
          <cell r="AE241">
            <v>7255</v>
          </cell>
          <cell r="AF241">
            <v>7255</v>
          </cell>
          <cell r="AG241">
            <v>0</v>
          </cell>
          <cell r="AH241">
            <v>1381</v>
          </cell>
          <cell r="AI241">
            <v>5033</v>
          </cell>
          <cell r="AJ241">
            <v>2821</v>
          </cell>
          <cell r="AK241">
            <v>5000</v>
          </cell>
          <cell r="AL241">
            <v>5000</v>
          </cell>
          <cell r="AM241">
            <v>5000</v>
          </cell>
          <cell r="AN241">
            <v>12279</v>
          </cell>
          <cell r="AO241">
            <v>9381</v>
          </cell>
          <cell r="AP241">
            <v>25381</v>
          </cell>
          <cell r="AQ241">
            <v>16895</v>
          </cell>
          <cell r="AR241">
            <v>21381</v>
          </cell>
          <cell r="AS241">
            <v>21381</v>
          </cell>
          <cell r="AT241">
            <v>21381</v>
          </cell>
          <cell r="AU241">
            <v>16381</v>
          </cell>
          <cell r="AV241">
            <v>19176</v>
          </cell>
          <cell r="AW241">
            <v>9199</v>
          </cell>
          <cell r="AX241">
            <v>0</v>
          </cell>
          <cell r="AY241">
            <v>0</v>
          </cell>
          <cell r="AZ241">
            <v>0</v>
          </cell>
          <cell r="BA241">
            <v>0</v>
          </cell>
          <cell r="BB241">
            <v>0</v>
          </cell>
          <cell r="BC241">
            <v>10656</v>
          </cell>
          <cell r="BD241">
            <v>8434</v>
          </cell>
          <cell r="BE241">
            <v>12500</v>
          </cell>
          <cell r="BF241">
            <v>18656</v>
          </cell>
          <cell r="BG241">
            <v>20656</v>
          </cell>
          <cell r="BH241">
            <v>20656</v>
          </cell>
          <cell r="BI241">
            <v>4024</v>
          </cell>
          <cell r="BJ241">
            <v>20000</v>
          </cell>
          <cell r="BK241">
            <v>5000</v>
          </cell>
          <cell r="BL241">
            <v>500</v>
          </cell>
          <cell r="BM241">
            <v>25656</v>
          </cell>
          <cell r="BN241">
            <v>25656</v>
          </cell>
          <cell r="BO241">
            <v>25656</v>
          </cell>
          <cell r="BP241">
            <v>25656</v>
          </cell>
          <cell r="BQ241">
            <v>92</v>
          </cell>
          <cell r="BR241">
            <v>2066</v>
          </cell>
          <cell r="BS241">
            <v>179</v>
          </cell>
          <cell r="BT241">
            <v>6238</v>
          </cell>
          <cell r="BU241">
            <v>6238</v>
          </cell>
          <cell r="BV241">
            <v>6238</v>
          </cell>
          <cell r="BW241">
            <v>2856</v>
          </cell>
          <cell r="BX241">
            <v>24570</v>
          </cell>
          <cell r="BY241">
            <v>31963</v>
          </cell>
          <cell r="BZ241">
            <v>13856</v>
          </cell>
          <cell r="CA241">
            <v>23696</v>
          </cell>
          <cell r="CB241">
            <v>23696</v>
          </cell>
          <cell r="CC241">
            <v>0</v>
          </cell>
          <cell r="CD241">
            <v>0</v>
          </cell>
          <cell r="CE241">
            <v>0</v>
          </cell>
          <cell r="CF241">
            <v>1200</v>
          </cell>
          <cell r="CG241">
            <v>1368</v>
          </cell>
          <cell r="CH241">
            <v>7500</v>
          </cell>
          <cell r="CI241">
            <v>7500</v>
          </cell>
          <cell r="CJ241">
            <v>7500</v>
          </cell>
          <cell r="CK241">
            <v>13359</v>
          </cell>
          <cell r="CL241">
            <v>0</v>
          </cell>
          <cell r="CM241">
            <v>0</v>
          </cell>
          <cell r="CN241">
            <v>0</v>
          </cell>
          <cell r="CO241">
            <v>0</v>
          </cell>
          <cell r="CP241">
            <v>0</v>
          </cell>
          <cell r="CQ241">
            <v>0</v>
          </cell>
          <cell r="CR241">
            <v>0</v>
          </cell>
          <cell r="CS241">
            <v>0</v>
          </cell>
          <cell r="CT241">
            <v>0</v>
          </cell>
          <cell r="CU241">
            <v>0</v>
          </cell>
          <cell r="CV241">
            <v>0</v>
          </cell>
          <cell r="CW241">
            <v>0</v>
          </cell>
          <cell r="CX241">
            <v>0</v>
          </cell>
          <cell r="CY241">
            <v>0</v>
          </cell>
          <cell r="CZ241">
            <v>0</v>
          </cell>
          <cell r="DA241">
            <v>0</v>
          </cell>
          <cell r="DB241">
            <v>0</v>
          </cell>
          <cell r="DC241">
            <v>0</v>
          </cell>
          <cell r="DD241">
            <v>0</v>
          </cell>
          <cell r="DE241">
            <v>0</v>
          </cell>
          <cell r="DF241">
            <v>0</v>
          </cell>
          <cell r="DG241">
            <v>0</v>
          </cell>
          <cell r="DH241">
            <v>0</v>
          </cell>
          <cell r="DI241">
            <v>0</v>
          </cell>
          <cell r="DJ241">
            <v>0</v>
          </cell>
          <cell r="DK241">
            <v>0</v>
          </cell>
          <cell r="DL241">
            <v>0</v>
          </cell>
          <cell r="DM241">
            <v>0</v>
          </cell>
          <cell r="DN241">
            <v>0</v>
          </cell>
          <cell r="DO241">
            <v>0</v>
          </cell>
          <cell r="DP241">
            <v>0</v>
          </cell>
          <cell r="DQ241">
            <v>0</v>
          </cell>
          <cell r="DR241">
            <v>0</v>
          </cell>
          <cell r="DS241">
            <v>0</v>
          </cell>
          <cell r="DT241">
            <v>0</v>
          </cell>
          <cell r="DU241">
            <v>0</v>
          </cell>
          <cell r="DV241">
            <v>0</v>
          </cell>
          <cell r="DW241">
            <v>9650</v>
          </cell>
          <cell r="DX241">
            <v>17</v>
          </cell>
          <cell r="DY241">
            <v>17</v>
          </cell>
          <cell r="DZ241">
            <v>17</v>
          </cell>
          <cell r="EA241">
            <v>196</v>
          </cell>
          <cell r="EB241">
            <v>14829</v>
          </cell>
          <cell r="EC241">
            <v>14829</v>
          </cell>
          <cell r="ED241">
            <v>9829</v>
          </cell>
          <cell r="EE241">
            <v>5196</v>
          </cell>
          <cell r="EF241">
            <v>5196</v>
          </cell>
          <cell r="EG241">
            <v>5196</v>
          </cell>
          <cell r="EH241">
            <v>196</v>
          </cell>
          <cell r="EI241">
            <v>179</v>
          </cell>
          <cell r="EJ241">
            <v>2024</v>
          </cell>
          <cell r="EK241">
            <v>249</v>
          </cell>
          <cell r="EL241">
            <v>249</v>
          </cell>
          <cell r="EM241">
            <v>249</v>
          </cell>
          <cell r="EN241">
            <v>249</v>
          </cell>
          <cell r="EO241">
            <v>2024</v>
          </cell>
          <cell r="EP241">
            <v>249</v>
          </cell>
          <cell r="EQ241">
            <v>249</v>
          </cell>
          <cell r="ER241">
            <v>2024</v>
          </cell>
          <cell r="ES241">
            <v>249</v>
          </cell>
          <cell r="ET241">
            <v>249</v>
          </cell>
          <cell r="EU241">
            <v>249</v>
          </cell>
          <cell r="EV241">
            <v>905</v>
          </cell>
          <cell r="EW241">
            <v>905</v>
          </cell>
          <cell r="EX241">
            <v>105</v>
          </cell>
          <cell r="EY241">
            <v>727</v>
          </cell>
          <cell r="EZ241">
            <v>727</v>
          </cell>
          <cell r="FA241">
            <v>727</v>
          </cell>
          <cell r="FB241">
            <v>727</v>
          </cell>
          <cell r="FC241">
            <v>105</v>
          </cell>
          <cell r="FD241">
            <v>1880</v>
          </cell>
          <cell r="FE241">
            <v>105</v>
          </cell>
          <cell r="FF241">
            <v>797</v>
          </cell>
          <cell r="FG241">
            <v>1928</v>
          </cell>
          <cell r="FH241">
            <v>1928</v>
          </cell>
          <cell r="FI241">
            <v>1928</v>
          </cell>
          <cell r="FJ241">
            <v>1598</v>
          </cell>
          <cell r="FK241">
            <v>2125</v>
          </cell>
          <cell r="FL241">
            <v>2765</v>
          </cell>
          <cell r="FM241">
            <v>105</v>
          </cell>
          <cell r="FN241">
            <v>105</v>
          </cell>
          <cell r="FO241">
            <v>105</v>
          </cell>
          <cell r="FP241">
            <v>105</v>
          </cell>
          <cell r="FQ241">
            <v>105</v>
          </cell>
          <cell r="FR241">
            <v>105</v>
          </cell>
          <cell r="FS241">
            <v>105</v>
          </cell>
          <cell r="FT241">
            <v>1046</v>
          </cell>
          <cell r="FU241">
            <v>1046</v>
          </cell>
          <cell r="FV241">
            <v>1046</v>
          </cell>
          <cell r="FW241">
            <v>105</v>
          </cell>
          <cell r="FX241">
            <v>105</v>
          </cell>
          <cell r="FY241">
            <v>105</v>
          </cell>
          <cell r="FZ241">
            <v>105</v>
          </cell>
          <cell r="GA241">
            <v>3490</v>
          </cell>
          <cell r="GB241">
            <v>845</v>
          </cell>
          <cell r="GC241">
            <v>845</v>
          </cell>
          <cell r="GD241">
            <v>845</v>
          </cell>
          <cell r="GE241">
            <v>179</v>
          </cell>
          <cell r="GF241">
            <v>379</v>
          </cell>
          <cell r="GG241">
            <v>105</v>
          </cell>
          <cell r="GH241">
            <v>3180</v>
          </cell>
          <cell r="GI241">
            <v>179</v>
          </cell>
          <cell r="GJ241">
            <v>179</v>
          </cell>
          <cell r="GK241">
            <v>179</v>
          </cell>
          <cell r="GL241">
            <v>17470</v>
          </cell>
          <cell r="GM241">
            <v>3638</v>
          </cell>
          <cell r="GN241">
            <v>7915</v>
          </cell>
          <cell r="GO241">
            <v>105</v>
          </cell>
          <cell r="GP241">
            <v>1879</v>
          </cell>
          <cell r="GQ241">
            <v>1879</v>
          </cell>
          <cell r="GR241">
            <v>1879</v>
          </cell>
          <cell r="GS241">
            <v>6295</v>
          </cell>
          <cell r="GW241">
            <v>25684</v>
          </cell>
          <cell r="GX241" t="e">
            <v>#DIV/0!</v>
          </cell>
          <cell r="GY241" t="e">
            <v>#DIV/0!</v>
          </cell>
          <cell r="GZ241" t="e">
            <v>#DIV/0!</v>
          </cell>
        </row>
        <row r="242">
          <cell r="A242">
            <v>25686</v>
          </cell>
          <cell r="B242">
            <v>16</v>
          </cell>
          <cell r="C242" t="str">
            <v>ENOGEX @ LATIMER</v>
          </cell>
          <cell r="D242">
            <v>156092</v>
          </cell>
          <cell r="E242" t="str">
            <v>R</v>
          </cell>
          <cell r="F242">
            <v>36484</v>
          </cell>
          <cell r="G242">
            <v>40025</v>
          </cell>
          <cell r="H242">
            <v>39315</v>
          </cell>
          <cell r="I242">
            <v>38315</v>
          </cell>
          <cell r="J242">
            <v>38315</v>
          </cell>
          <cell r="K242">
            <v>38315</v>
          </cell>
          <cell r="L242">
            <v>37908</v>
          </cell>
          <cell r="M242">
            <v>37908</v>
          </cell>
          <cell r="N242">
            <v>39896</v>
          </cell>
          <cell r="O242">
            <v>30133</v>
          </cell>
          <cell r="P242">
            <v>29268</v>
          </cell>
          <cell r="Q242">
            <v>29268</v>
          </cell>
          <cell r="R242">
            <v>29268</v>
          </cell>
          <cell r="S242">
            <v>13041</v>
          </cell>
          <cell r="T242">
            <v>20947</v>
          </cell>
          <cell r="U242">
            <v>8974</v>
          </cell>
          <cell r="V242">
            <v>9461</v>
          </cell>
          <cell r="W242">
            <v>9461</v>
          </cell>
          <cell r="X242">
            <v>9461</v>
          </cell>
          <cell r="Y242">
            <v>9461</v>
          </cell>
          <cell r="Z242">
            <v>7035</v>
          </cell>
          <cell r="AA242">
            <v>7309</v>
          </cell>
          <cell r="AB242">
            <v>10368</v>
          </cell>
          <cell r="AC242">
            <v>10100</v>
          </cell>
          <cell r="AD242">
            <v>11071</v>
          </cell>
          <cell r="AE242">
            <v>11071</v>
          </cell>
          <cell r="AF242">
            <v>11071</v>
          </cell>
          <cell r="AG242">
            <v>16984</v>
          </cell>
          <cell r="AH242">
            <v>14920</v>
          </cell>
          <cell r="AI242">
            <v>13109</v>
          </cell>
          <cell r="AJ242">
            <v>21565</v>
          </cell>
          <cell r="AK242">
            <v>22496</v>
          </cell>
          <cell r="AL242">
            <v>17496</v>
          </cell>
          <cell r="AM242">
            <v>17496</v>
          </cell>
          <cell r="AN242">
            <v>16640</v>
          </cell>
          <cell r="AO242">
            <v>17359</v>
          </cell>
          <cell r="AP242">
            <v>13546</v>
          </cell>
          <cell r="AQ242">
            <v>13646</v>
          </cell>
          <cell r="AR242">
            <v>11838</v>
          </cell>
          <cell r="AS242">
            <v>12142</v>
          </cell>
          <cell r="AT242">
            <v>12142</v>
          </cell>
          <cell r="AU242">
            <v>10758</v>
          </cell>
          <cell r="AV242">
            <v>10406</v>
          </cell>
          <cell r="AW242">
            <v>7663</v>
          </cell>
          <cell r="AX242">
            <v>3542</v>
          </cell>
          <cell r="AY242">
            <v>17364</v>
          </cell>
          <cell r="AZ242">
            <v>17364</v>
          </cell>
          <cell r="BA242">
            <v>17364</v>
          </cell>
          <cell r="BB242">
            <v>17897</v>
          </cell>
          <cell r="BC242">
            <v>17364</v>
          </cell>
          <cell r="BD242">
            <v>17518</v>
          </cell>
          <cell r="BE242">
            <v>17364</v>
          </cell>
          <cell r="BF242">
            <v>25497</v>
          </cell>
          <cell r="BG242">
            <v>25497</v>
          </cell>
          <cell r="BH242">
            <v>25497</v>
          </cell>
          <cell r="BI242">
            <v>17364</v>
          </cell>
          <cell r="BJ242">
            <v>17364</v>
          </cell>
          <cell r="BK242">
            <v>17364</v>
          </cell>
          <cell r="BL242">
            <v>15696</v>
          </cell>
          <cell r="BM242">
            <v>14131</v>
          </cell>
          <cell r="BN242">
            <v>14131</v>
          </cell>
          <cell r="BO242">
            <v>14131</v>
          </cell>
          <cell r="BP242">
            <v>14131</v>
          </cell>
          <cell r="BQ242">
            <v>15131</v>
          </cell>
          <cell r="BR242">
            <v>13034</v>
          </cell>
          <cell r="BS242">
            <v>12131</v>
          </cell>
          <cell r="BT242">
            <v>12131</v>
          </cell>
          <cell r="BU242">
            <v>12131</v>
          </cell>
          <cell r="BV242">
            <v>12131</v>
          </cell>
          <cell r="BW242">
            <v>12034</v>
          </cell>
          <cell r="BX242">
            <v>12034</v>
          </cell>
          <cell r="BY242">
            <v>15258</v>
          </cell>
          <cell r="BZ242">
            <v>18527</v>
          </cell>
          <cell r="CA242">
            <v>14434</v>
          </cell>
          <cell r="CB242">
            <v>14434</v>
          </cell>
          <cell r="CC242">
            <v>33655</v>
          </cell>
          <cell r="CD242">
            <v>41875</v>
          </cell>
          <cell r="CE242">
            <v>41875</v>
          </cell>
          <cell r="CF242">
            <v>22079</v>
          </cell>
          <cell r="CG242">
            <v>29157</v>
          </cell>
          <cell r="CH242">
            <v>32736</v>
          </cell>
          <cell r="CI242">
            <v>32736</v>
          </cell>
          <cell r="CJ242">
            <v>32736</v>
          </cell>
          <cell r="CK242">
            <v>25238</v>
          </cell>
          <cell r="CL242">
            <v>20599</v>
          </cell>
          <cell r="CM242">
            <v>25410</v>
          </cell>
          <cell r="CN242">
            <v>26973</v>
          </cell>
          <cell r="CO242">
            <v>29589</v>
          </cell>
          <cell r="CP242">
            <v>29589</v>
          </cell>
          <cell r="CQ242">
            <v>29589</v>
          </cell>
          <cell r="CR242">
            <v>11424</v>
          </cell>
          <cell r="CS242">
            <v>15752</v>
          </cell>
          <cell r="CT242">
            <v>35342</v>
          </cell>
          <cell r="CU242">
            <v>34143</v>
          </cell>
          <cell r="CV242">
            <v>22399</v>
          </cell>
          <cell r="CW242">
            <v>22399</v>
          </cell>
          <cell r="CX242">
            <v>22399</v>
          </cell>
          <cell r="CY242">
            <v>22117</v>
          </cell>
          <cell r="CZ242">
            <v>20072</v>
          </cell>
          <cell r="DA242">
            <v>13887</v>
          </cell>
          <cell r="DB242">
            <v>10460</v>
          </cell>
          <cell r="DC242">
            <v>17960</v>
          </cell>
          <cell r="DD242">
            <v>17960</v>
          </cell>
          <cell r="DE242">
            <v>17960</v>
          </cell>
          <cell r="DF242">
            <v>20759</v>
          </cell>
          <cell r="DG242">
            <v>11117</v>
          </cell>
          <cell r="DH242">
            <v>30506</v>
          </cell>
          <cell r="DI242">
            <v>26918</v>
          </cell>
          <cell r="DJ242">
            <v>28395</v>
          </cell>
          <cell r="DK242">
            <v>28395</v>
          </cell>
          <cell r="DL242">
            <v>28395</v>
          </cell>
          <cell r="DM242">
            <v>37540</v>
          </cell>
          <cell r="DN242">
            <v>20702</v>
          </cell>
          <cell r="DO242">
            <v>28988</v>
          </cell>
          <cell r="DP242">
            <v>33191</v>
          </cell>
          <cell r="DQ242">
            <v>33191</v>
          </cell>
          <cell r="DR242">
            <v>33191</v>
          </cell>
          <cell r="DS242">
            <v>33191</v>
          </cell>
          <cell r="DT242">
            <v>30914</v>
          </cell>
          <cell r="DU242">
            <v>39938</v>
          </cell>
          <cell r="DV242">
            <v>40452</v>
          </cell>
          <cell r="DW242">
            <v>60252</v>
          </cell>
          <cell r="DX242">
            <v>45368</v>
          </cell>
          <cell r="DY242">
            <v>45368</v>
          </cell>
          <cell r="DZ242">
            <v>45368</v>
          </cell>
          <cell r="EA242">
            <v>53418</v>
          </cell>
          <cell r="EB242">
            <v>59614</v>
          </cell>
          <cell r="EC242">
            <v>43809</v>
          </cell>
          <cell r="ED242">
            <v>43257</v>
          </cell>
          <cell r="EE242">
            <v>73556</v>
          </cell>
          <cell r="EF242">
            <v>73556</v>
          </cell>
          <cell r="EG242">
            <v>73556</v>
          </cell>
          <cell r="EH242">
            <v>57938</v>
          </cell>
          <cell r="EI242">
            <v>61938</v>
          </cell>
          <cell r="EJ242">
            <v>17569</v>
          </cell>
          <cell r="EK242">
            <v>36421</v>
          </cell>
          <cell r="EL242">
            <v>35968</v>
          </cell>
          <cell r="EM242">
            <v>35968</v>
          </cell>
          <cell r="EN242">
            <v>35968</v>
          </cell>
          <cell r="EO242">
            <v>37421</v>
          </cell>
          <cell r="EP242">
            <v>42421</v>
          </cell>
          <cell r="EQ242">
            <v>36985</v>
          </cell>
          <cell r="ER242">
            <v>31185</v>
          </cell>
          <cell r="ES242">
            <v>25082</v>
          </cell>
          <cell r="ET242">
            <v>25082</v>
          </cell>
          <cell r="EU242">
            <v>25082</v>
          </cell>
          <cell r="EV242">
            <v>27881</v>
          </cell>
          <cell r="EW242">
            <v>27421</v>
          </cell>
          <cell r="EX242">
            <v>32421</v>
          </cell>
          <cell r="EY242">
            <v>33771</v>
          </cell>
          <cell r="EZ242">
            <v>33771</v>
          </cell>
          <cell r="FA242">
            <v>32421</v>
          </cell>
          <cell r="FB242">
            <v>32421</v>
          </cell>
          <cell r="FC242">
            <v>27421</v>
          </cell>
          <cell r="FD242">
            <v>25984</v>
          </cell>
          <cell r="FE242">
            <v>26015</v>
          </cell>
          <cell r="FF242">
            <v>27621</v>
          </cell>
          <cell r="FG242">
            <v>17117</v>
          </cell>
          <cell r="FH242">
            <v>17117</v>
          </cell>
          <cell r="FI242">
            <v>17117</v>
          </cell>
          <cell r="FJ242">
            <v>25598</v>
          </cell>
          <cell r="FK242">
            <v>30524</v>
          </cell>
          <cell r="FL242">
            <v>28086</v>
          </cell>
          <cell r="FM242">
            <v>21551</v>
          </cell>
          <cell r="FN242">
            <v>21551</v>
          </cell>
          <cell r="FO242">
            <v>7784</v>
          </cell>
          <cell r="FP242">
            <v>7784</v>
          </cell>
          <cell r="FQ242">
            <v>7784</v>
          </cell>
          <cell r="FR242">
            <v>8732</v>
          </cell>
          <cell r="FS242">
            <v>4990</v>
          </cell>
          <cell r="FT242">
            <v>4990</v>
          </cell>
          <cell r="FU242">
            <v>4990</v>
          </cell>
          <cell r="FV242">
            <v>4990</v>
          </cell>
          <cell r="FW242">
            <v>9545</v>
          </cell>
          <cell r="FX242">
            <v>9545</v>
          </cell>
          <cell r="FY242">
            <v>9294</v>
          </cell>
          <cell r="FZ242">
            <v>3118</v>
          </cell>
          <cell r="GA242">
            <v>10418</v>
          </cell>
          <cell r="GB242">
            <v>13212</v>
          </cell>
          <cell r="GC242">
            <v>13212</v>
          </cell>
          <cell r="GD242">
            <v>13212</v>
          </cell>
          <cell r="GE242">
            <v>6441</v>
          </cell>
          <cell r="GF242">
            <v>6441</v>
          </cell>
          <cell r="GG242">
            <v>8294</v>
          </cell>
          <cell r="GH242">
            <v>14169</v>
          </cell>
          <cell r="GI242">
            <v>12610</v>
          </cell>
          <cell r="GJ242">
            <v>11860</v>
          </cell>
          <cell r="GK242">
            <v>11860</v>
          </cell>
          <cell r="GL242">
            <v>6804</v>
          </cell>
          <cell r="GM242">
            <v>15597</v>
          </cell>
          <cell r="GN242">
            <v>6804</v>
          </cell>
          <cell r="GO242">
            <v>12980</v>
          </cell>
          <cell r="GP242">
            <v>27105</v>
          </cell>
          <cell r="GQ242">
            <v>27105</v>
          </cell>
          <cell r="GR242">
            <v>27105</v>
          </cell>
          <cell r="GS242">
            <v>31639</v>
          </cell>
          <cell r="GW242">
            <v>25686</v>
          </cell>
          <cell r="GX242" t="e">
            <v>#DIV/0!</v>
          </cell>
          <cell r="GY242" t="e">
            <v>#DIV/0!</v>
          </cell>
          <cell r="GZ242" t="e">
            <v>#DIV/0!</v>
          </cell>
        </row>
        <row r="243">
          <cell r="A243">
            <v>25716</v>
          </cell>
          <cell r="B243">
            <v>5</v>
          </cell>
          <cell r="C243" t="str">
            <v>SEARS @ WASHITA</v>
          </cell>
          <cell r="D243">
            <v>32032</v>
          </cell>
          <cell r="E243" t="str">
            <v>R</v>
          </cell>
          <cell r="F243">
            <v>3952</v>
          </cell>
          <cell r="G243">
            <v>3952</v>
          </cell>
          <cell r="H243">
            <v>3952</v>
          </cell>
          <cell r="I243">
            <v>3952</v>
          </cell>
          <cell r="J243">
            <v>3952</v>
          </cell>
          <cell r="K243">
            <v>3952</v>
          </cell>
          <cell r="L243">
            <v>3627</v>
          </cell>
          <cell r="M243">
            <v>3952</v>
          </cell>
          <cell r="N243">
            <v>3952</v>
          </cell>
          <cell r="O243">
            <v>3952</v>
          </cell>
          <cell r="P243">
            <v>3931</v>
          </cell>
          <cell r="Q243">
            <v>3931</v>
          </cell>
          <cell r="R243">
            <v>3931</v>
          </cell>
          <cell r="S243">
            <v>3822</v>
          </cell>
          <cell r="T243">
            <v>3354</v>
          </cell>
          <cell r="U243">
            <v>3354</v>
          </cell>
          <cell r="V243">
            <v>3354</v>
          </cell>
          <cell r="W243">
            <v>3354</v>
          </cell>
          <cell r="X243">
            <v>3354</v>
          </cell>
          <cell r="Y243">
            <v>3354</v>
          </cell>
          <cell r="Z243">
            <v>3354</v>
          </cell>
          <cell r="AA243">
            <v>3354</v>
          </cell>
          <cell r="AB243">
            <v>3354</v>
          </cell>
          <cell r="AC243">
            <v>3354</v>
          </cell>
          <cell r="AD243">
            <v>3354</v>
          </cell>
          <cell r="AE243">
            <v>3354</v>
          </cell>
          <cell r="AF243">
            <v>3354</v>
          </cell>
          <cell r="AG243">
            <v>3354</v>
          </cell>
          <cell r="AH243">
            <v>3454</v>
          </cell>
          <cell r="AI243">
            <v>3454</v>
          </cell>
          <cell r="AJ243">
            <v>3454</v>
          </cell>
          <cell r="AK243">
            <v>3454</v>
          </cell>
          <cell r="AL243">
            <v>3454</v>
          </cell>
          <cell r="AM243">
            <v>3454</v>
          </cell>
          <cell r="AN243">
            <v>3809</v>
          </cell>
          <cell r="AO243">
            <v>3809</v>
          </cell>
          <cell r="AP243">
            <v>3809</v>
          </cell>
          <cell r="AQ243">
            <v>3159</v>
          </cell>
          <cell r="AR243">
            <v>3159</v>
          </cell>
          <cell r="AS243">
            <v>3159</v>
          </cell>
          <cell r="AT243">
            <v>3159</v>
          </cell>
          <cell r="AU243">
            <v>3257</v>
          </cell>
          <cell r="AV243">
            <v>3799</v>
          </cell>
          <cell r="AW243">
            <v>3799</v>
          </cell>
          <cell r="AX243">
            <v>3799</v>
          </cell>
          <cell r="AY243">
            <v>2693</v>
          </cell>
          <cell r="AZ243">
            <v>2693</v>
          </cell>
          <cell r="BA243">
            <v>2693</v>
          </cell>
          <cell r="BB243">
            <v>2693</v>
          </cell>
          <cell r="BC243">
            <v>2693</v>
          </cell>
          <cell r="BD243">
            <v>2693</v>
          </cell>
          <cell r="BE243">
            <v>2693</v>
          </cell>
          <cell r="BF243">
            <v>2693</v>
          </cell>
          <cell r="BG243">
            <v>2693</v>
          </cell>
          <cell r="BH243">
            <v>2693</v>
          </cell>
          <cell r="BI243">
            <v>2693</v>
          </cell>
          <cell r="BJ243">
            <v>2693</v>
          </cell>
          <cell r="BK243">
            <v>2693</v>
          </cell>
          <cell r="BL243">
            <v>2693</v>
          </cell>
          <cell r="BM243">
            <v>2693</v>
          </cell>
          <cell r="BN243">
            <v>2693</v>
          </cell>
          <cell r="BO243">
            <v>2693</v>
          </cell>
          <cell r="BP243">
            <v>2693</v>
          </cell>
          <cell r="BQ243">
            <v>2693</v>
          </cell>
          <cell r="BR243">
            <v>2693</v>
          </cell>
          <cell r="BS243">
            <v>2693</v>
          </cell>
          <cell r="BT243">
            <v>2693</v>
          </cell>
          <cell r="BU243">
            <v>2693</v>
          </cell>
          <cell r="BV243">
            <v>2693</v>
          </cell>
          <cell r="BW243">
            <v>2693</v>
          </cell>
          <cell r="BX243">
            <v>2693</v>
          </cell>
          <cell r="BY243">
            <v>2693</v>
          </cell>
          <cell r="BZ243">
            <v>2693</v>
          </cell>
          <cell r="CA243">
            <v>1693</v>
          </cell>
          <cell r="CB243">
            <v>1693</v>
          </cell>
          <cell r="CC243">
            <v>3001</v>
          </cell>
          <cell r="CD243">
            <v>3001</v>
          </cell>
          <cell r="CE243">
            <v>3001</v>
          </cell>
          <cell r="CF243">
            <v>3001</v>
          </cell>
          <cell r="CG243">
            <v>3001</v>
          </cell>
          <cell r="CH243">
            <v>3001</v>
          </cell>
          <cell r="CI243">
            <v>3001</v>
          </cell>
          <cell r="CJ243">
            <v>3001</v>
          </cell>
          <cell r="CK243">
            <v>1827</v>
          </cell>
          <cell r="CL243">
            <v>3001</v>
          </cell>
          <cell r="CM243">
            <v>3001</v>
          </cell>
          <cell r="CN243">
            <v>3001</v>
          </cell>
          <cell r="CO243">
            <v>3001</v>
          </cell>
          <cell r="CP243">
            <v>3001</v>
          </cell>
          <cell r="CQ243">
            <v>3001</v>
          </cell>
          <cell r="CR243">
            <v>3001</v>
          </cell>
          <cell r="CS243">
            <v>3001</v>
          </cell>
          <cell r="CT243">
            <v>3001</v>
          </cell>
          <cell r="CU243">
            <v>3001</v>
          </cell>
          <cell r="CV243">
            <v>3001</v>
          </cell>
          <cell r="CW243">
            <v>3001</v>
          </cell>
          <cell r="CX243">
            <v>3001</v>
          </cell>
          <cell r="CY243">
            <v>3001</v>
          </cell>
          <cell r="CZ243">
            <v>3001</v>
          </cell>
          <cell r="DA243">
            <v>3001</v>
          </cell>
          <cell r="DB243">
            <v>3001</v>
          </cell>
          <cell r="DC243">
            <v>3001</v>
          </cell>
          <cell r="DD243">
            <v>3001</v>
          </cell>
          <cell r="DE243">
            <v>3001</v>
          </cell>
          <cell r="DF243">
            <v>3001</v>
          </cell>
          <cell r="DG243">
            <v>3001</v>
          </cell>
          <cell r="DH243">
            <v>3985</v>
          </cell>
          <cell r="DI243">
            <v>3985</v>
          </cell>
          <cell r="DJ243">
            <v>3985</v>
          </cell>
          <cell r="DK243">
            <v>3985</v>
          </cell>
          <cell r="DL243">
            <v>3985</v>
          </cell>
          <cell r="DM243">
            <v>3985</v>
          </cell>
          <cell r="DN243">
            <v>3985</v>
          </cell>
          <cell r="DO243">
            <v>3985</v>
          </cell>
          <cell r="DP243">
            <v>3985</v>
          </cell>
          <cell r="DQ243">
            <v>3985</v>
          </cell>
          <cell r="DR243">
            <v>3985</v>
          </cell>
          <cell r="DS243">
            <v>3985</v>
          </cell>
          <cell r="DT243">
            <v>3985</v>
          </cell>
          <cell r="DU243">
            <v>3985</v>
          </cell>
          <cell r="DV243">
            <v>3985</v>
          </cell>
          <cell r="DW243">
            <v>3985</v>
          </cell>
          <cell r="DX243">
            <v>3985</v>
          </cell>
          <cell r="DY243">
            <v>3985</v>
          </cell>
          <cell r="DZ243">
            <v>3985</v>
          </cell>
          <cell r="EA243">
            <v>3985</v>
          </cell>
          <cell r="EB243">
            <v>3985</v>
          </cell>
          <cell r="EC243">
            <v>3985</v>
          </cell>
          <cell r="ED243">
            <v>3985</v>
          </cell>
          <cell r="EE243">
            <v>3985</v>
          </cell>
          <cell r="EF243">
            <v>3985</v>
          </cell>
          <cell r="EG243">
            <v>3985</v>
          </cell>
          <cell r="EH243">
            <v>3985</v>
          </cell>
          <cell r="EI243">
            <v>3985</v>
          </cell>
          <cell r="EJ243">
            <v>3878</v>
          </cell>
          <cell r="EK243">
            <v>3878</v>
          </cell>
          <cell r="EL243">
            <v>3878</v>
          </cell>
          <cell r="EM243">
            <v>3878</v>
          </cell>
          <cell r="EN243">
            <v>3878</v>
          </cell>
          <cell r="EO243">
            <v>3878</v>
          </cell>
          <cell r="EP243">
            <v>3878</v>
          </cell>
          <cell r="EQ243">
            <v>3878</v>
          </cell>
          <cell r="ER243">
            <v>3878</v>
          </cell>
          <cell r="ES243">
            <v>3878</v>
          </cell>
          <cell r="ET243">
            <v>3878</v>
          </cell>
          <cell r="EU243">
            <v>3878</v>
          </cell>
          <cell r="EV243">
            <v>4461</v>
          </cell>
          <cell r="EW243">
            <v>3878</v>
          </cell>
          <cell r="EX243">
            <v>3878</v>
          </cell>
          <cell r="EY243">
            <v>3878</v>
          </cell>
          <cell r="EZ243">
            <v>3878</v>
          </cell>
          <cell r="FA243">
            <v>3878</v>
          </cell>
          <cell r="FB243">
            <v>3878</v>
          </cell>
          <cell r="FC243">
            <v>3878</v>
          </cell>
          <cell r="FD243">
            <v>3878</v>
          </cell>
          <cell r="FE243">
            <v>3878</v>
          </cell>
          <cell r="FF243">
            <v>3878</v>
          </cell>
          <cell r="FG243">
            <v>3878</v>
          </cell>
          <cell r="FH243">
            <v>3878</v>
          </cell>
          <cell r="FI243">
            <v>3878</v>
          </cell>
          <cell r="FJ243">
            <v>3878</v>
          </cell>
          <cell r="FK243">
            <v>3878</v>
          </cell>
          <cell r="FL243">
            <v>4035</v>
          </cell>
          <cell r="FM243">
            <v>3878</v>
          </cell>
          <cell r="FN243">
            <v>3878</v>
          </cell>
          <cell r="FO243">
            <v>3910</v>
          </cell>
          <cell r="FP243">
            <v>3910</v>
          </cell>
          <cell r="FQ243">
            <v>3910</v>
          </cell>
          <cell r="FR243">
            <v>3910</v>
          </cell>
          <cell r="FS243">
            <v>3910</v>
          </cell>
          <cell r="FT243">
            <v>3910</v>
          </cell>
          <cell r="FU243">
            <v>3910</v>
          </cell>
          <cell r="FV243">
            <v>3910</v>
          </cell>
          <cell r="FW243">
            <v>3910</v>
          </cell>
          <cell r="FX243">
            <v>3910</v>
          </cell>
          <cell r="FY243">
            <v>3910</v>
          </cell>
          <cell r="FZ243">
            <v>3910</v>
          </cell>
          <cell r="GA243">
            <v>3910</v>
          </cell>
          <cell r="GB243">
            <v>3910</v>
          </cell>
          <cell r="GC243">
            <v>3910</v>
          </cell>
          <cell r="GD243">
            <v>3910</v>
          </cell>
          <cell r="GE243">
            <v>3910</v>
          </cell>
          <cell r="GF243">
            <v>3910</v>
          </cell>
          <cell r="GG243">
            <v>3910</v>
          </cell>
          <cell r="GH243">
            <v>3910</v>
          </cell>
          <cell r="GI243">
            <v>3910</v>
          </cell>
          <cell r="GJ243">
            <v>3910</v>
          </cell>
          <cell r="GK243">
            <v>3910</v>
          </cell>
          <cell r="GL243">
            <v>3910</v>
          </cell>
          <cell r="GM243">
            <v>3910</v>
          </cell>
          <cell r="GN243">
            <v>3910</v>
          </cell>
          <cell r="GO243">
            <v>3910</v>
          </cell>
          <cell r="GP243">
            <v>3910</v>
          </cell>
          <cell r="GQ243">
            <v>3910</v>
          </cell>
          <cell r="GR243">
            <v>3910</v>
          </cell>
          <cell r="GS243">
            <v>3910</v>
          </cell>
          <cell r="GW243">
            <v>25716</v>
          </cell>
          <cell r="GX243" t="e">
            <v>#DIV/0!</v>
          </cell>
          <cell r="GY243" t="e">
            <v>#DIV/0!</v>
          </cell>
          <cell r="GZ243" t="e">
            <v>#DIV/0!</v>
          </cell>
        </row>
        <row r="244">
          <cell r="A244">
            <v>25717</v>
          </cell>
          <cell r="B244">
            <v>26</v>
          </cell>
          <cell r="C244" t="str">
            <v>INTEGRAT @ MARION</v>
          </cell>
          <cell r="D244">
            <v>11000</v>
          </cell>
          <cell r="E244" t="str">
            <v>D</v>
          </cell>
          <cell r="F244">
            <v>0</v>
          </cell>
          <cell r="G244">
            <v>0</v>
          </cell>
          <cell r="H244">
            <v>0</v>
          </cell>
          <cell r="I244">
            <v>0</v>
          </cell>
          <cell r="J244">
            <v>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cell r="AL244">
            <v>0</v>
          </cell>
          <cell r="AM244">
            <v>0</v>
          </cell>
          <cell r="AN244">
            <v>0</v>
          </cell>
          <cell r="AO244">
            <v>0</v>
          </cell>
          <cell r="AP244">
            <v>0</v>
          </cell>
          <cell r="AQ244">
            <v>0</v>
          </cell>
          <cell r="AR244">
            <v>0</v>
          </cell>
          <cell r="AS244">
            <v>0</v>
          </cell>
          <cell r="AT244">
            <v>0</v>
          </cell>
          <cell r="AU244">
            <v>0</v>
          </cell>
          <cell r="AV244">
            <v>0</v>
          </cell>
          <cell r="AW244">
            <v>0</v>
          </cell>
          <cell r="AX244">
            <v>0</v>
          </cell>
          <cell r="AY244">
            <v>0</v>
          </cell>
          <cell r="AZ244">
            <v>0</v>
          </cell>
          <cell r="BA244">
            <v>0</v>
          </cell>
          <cell r="BB244">
            <v>0</v>
          </cell>
          <cell r="BC244">
            <v>0</v>
          </cell>
          <cell r="BD244">
            <v>0</v>
          </cell>
          <cell r="BE244">
            <v>0</v>
          </cell>
          <cell r="BF244">
            <v>0</v>
          </cell>
          <cell r="BG244">
            <v>0</v>
          </cell>
          <cell r="BH244">
            <v>0</v>
          </cell>
          <cell r="BI244">
            <v>0</v>
          </cell>
          <cell r="BJ244">
            <v>0</v>
          </cell>
          <cell r="BK244">
            <v>0</v>
          </cell>
          <cell r="BL244">
            <v>0</v>
          </cell>
          <cell r="BM244">
            <v>0</v>
          </cell>
          <cell r="BN244">
            <v>0</v>
          </cell>
          <cell r="BO244">
            <v>0</v>
          </cell>
          <cell r="BP244">
            <v>0</v>
          </cell>
          <cell r="BQ244">
            <v>0</v>
          </cell>
          <cell r="BR244">
            <v>0</v>
          </cell>
          <cell r="BS244">
            <v>0</v>
          </cell>
          <cell r="BT244">
            <v>0</v>
          </cell>
          <cell r="BU244">
            <v>0</v>
          </cell>
          <cell r="BV244">
            <v>0</v>
          </cell>
          <cell r="BW244">
            <v>0</v>
          </cell>
          <cell r="BX244">
            <v>0</v>
          </cell>
          <cell r="BY244">
            <v>0</v>
          </cell>
          <cell r="BZ244">
            <v>0</v>
          </cell>
          <cell r="CA244">
            <v>0</v>
          </cell>
          <cell r="CB244">
            <v>0</v>
          </cell>
          <cell r="CC244">
            <v>0</v>
          </cell>
          <cell r="CD244">
            <v>0</v>
          </cell>
          <cell r="CE244">
            <v>0</v>
          </cell>
          <cell r="CF244">
            <v>0</v>
          </cell>
          <cell r="CG244">
            <v>0</v>
          </cell>
          <cell r="CH244">
            <v>0</v>
          </cell>
          <cell r="CI244">
            <v>0</v>
          </cell>
          <cell r="CJ244">
            <v>0</v>
          </cell>
          <cell r="CK244">
            <v>0</v>
          </cell>
          <cell r="CL244">
            <v>0</v>
          </cell>
          <cell r="CM244">
            <v>0</v>
          </cell>
          <cell r="CN244">
            <v>0</v>
          </cell>
          <cell r="CO244">
            <v>0</v>
          </cell>
          <cell r="CP244">
            <v>0</v>
          </cell>
          <cell r="CQ244">
            <v>0</v>
          </cell>
          <cell r="CR244">
            <v>0</v>
          </cell>
          <cell r="CS244">
            <v>0</v>
          </cell>
          <cell r="CT244">
            <v>0</v>
          </cell>
          <cell r="CU244">
            <v>0</v>
          </cell>
          <cell r="CV244">
            <v>0</v>
          </cell>
          <cell r="CW244">
            <v>0</v>
          </cell>
          <cell r="CX244">
            <v>0</v>
          </cell>
          <cell r="CY244">
            <v>0</v>
          </cell>
          <cell r="CZ244">
            <v>0</v>
          </cell>
          <cell r="DA244">
            <v>0</v>
          </cell>
          <cell r="DB244">
            <v>0</v>
          </cell>
          <cell r="DC244">
            <v>0</v>
          </cell>
          <cell r="DD244">
            <v>0</v>
          </cell>
          <cell r="DE244">
            <v>0</v>
          </cell>
          <cell r="DF244">
            <v>0</v>
          </cell>
          <cell r="DG244">
            <v>0</v>
          </cell>
          <cell r="DH244">
            <v>0</v>
          </cell>
          <cell r="DI244">
            <v>0</v>
          </cell>
          <cell r="DJ244">
            <v>0</v>
          </cell>
          <cell r="DK244">
            <v>0</v>
          </cell>
          <cell r="DL244">
            <v>0</v>
          </cell>
          <cell r="DM244">
            <v>0</v>
          </cell>
          <cell r="DN244">
            <v>0</v>
          </cell>
          <cell r="DO244">
            <v>0</v>
          </cell>
          <cell r="DP244">
            <v>0</v>
          </cell>
          <cell r="DQ244">
            <v>0</v>
          </cell>
          <cell r="DR244">
            <v>0</v>
          </cell>
          <cell r="DS244">
            <v>0</v>
          </cell>
          <cell r="DT244">
            <v>0</v>
          </cell>
          <cell r="DU244">
            <v>0</v>
          </cell>
          <cell r="DV244">
            <v>0</v>
          </cell>
          <cell r="DW244">
            <v>0</v>
          </cell>
          <cell r="DX244">
            <v>0</v>
          </cell>
          <cell r="DY244">
            <v>0</v>
          </cell>
          <cell r="DZ244">
            <v>0</v>
          </cell>
          <cell r="EA244">
            <v>0</v>
          </cell>
          <cell r="EB244">
            <v>0</v>
          </cell>
          <cell r="EC244">
            <v>0</v>
          </cell>
          <cell r="ED244">
            <v>0</v>
          </cell>
          <cell r="EE244">
            <v>0</v>
          </cell>
          <cell r="EF244">
            <v>0</v>
          </cell>
          <cell r="EG244">
            <v>0</v>
          </cell>
          <cell r="EH244">
            <v>0</v>
          </cell>
          <cell r="EI244">
            <v>0</v>
          </cell>
          <cell r="EJ244">
            <v>0</v>
          </cell>
          <cell r="EK244">
            <v>0</v>
          </cell>
          <cell r="EL244">
            <v>0</v>
          </cell>
          <cell r="EM244">
            <v>0</v>
          </cell>
          <cell r="EN244">
            <v>0</v>
          </cell>
          <cell r="EO244">
            <v>0</v>
          </cell>
          <cell r="EP244">
            <v>0</v>
          </cell>
          <cell r="EQ244">
            <v>0</v>
          </cell>
          <cell r="ER244">
            <v>0</v>
          </cell>
          <cell r="ES244">
            <v>0</v>
          </cell>
          <cell r="ET244">
            <v>0</v>
          </cell>
          <cell r="EU244">
            <v>0</v>
          </cell>
          <cell r="EV244">
            <v>0</v>
          </cell>
          <cell r="EW244">
            <v>0</v>
          </cell>
          <cell r="EX244">
            <v>0</v>
          </cell>
          <cell r="EY244">
            <v>0</v>
          </cell>
          <cell r="EZ244">
            <v>0</v>
          </cell>
          <cell r="FA244">
            <v>0</v>
          </cell>
          <cell r="FB244">
            <v>0</v>
          </cell>
          <cell r="FC244">
            <v>0</v>
          </cell>
          <cell r="FD244">
            <v>0</v>
          </cell>
          <cell r="FE244">
            <v>0</v>
          </cell>
          <cell r="FF244">
            <v>0</v>
          </cell>
          <cell r="FG244">
            <v>0</v>
          </cell>
          <cell r="FH244">
            <v>0</v>
          </cell>
          <cell r="FI244">
            <v>0</v>
          </cell>
          <cell r="FJ244">
            <v>0</v>
          </cell>
          <cell r="FK244">
            <v>0</v>
          </cell>
          <cell r="FL244">
            <v>0</v>
          </cell>
          <cell r="FM244">
            <v>0</v>
          </cell>
          <cell r="FN244">
            <v>0</v>
          </cell>
          <cell r="FO244">
            <v>0</v>
          </cell>
          <cell r="FP244">
            <v>0</v>
          </cell>
          <cell r="FQ244">
            <v>0</v>
          </cell>
          <cell r="FR244">
            <v>0</v>
          </cell>
          <cell r="FS244">
            <v>0</v>
          </cell>
          <cell r="FT244">
            <v>0</v>
          </cell>
          <cell r="FU244">
            <v>0</v>
          </cell>
          <cell r="FV244">
            <v>0</v>
          </cell>
          <cell r="FW244">
            <v>0</v>
          </cell>
          <cell r="FX244">
            <v>0</v>
          </cell>
          <cell r="FY244">
            <v>0</v>
          </cell>
          <cell r="FZ244">
            <v>0</v>
          </cell>
          <cell r="GA244">
            <v>0</v>
          </cell>
          <cell r="GB244">
            <v>0</v>
          </cell>
          <cell r="GC244">
            <v>0</v>
          </cell>
          <cell r="GD244">
            <v>0</v>
          </cell>
          <cell r="GE244">
            <v>0</v>
          </cell>
          <cell r="GF244">
            <v>0</v>
          </cell>
          <cell r="GG244">
            <v>0</v>
          </cell>
          <cell r="GH244">
            <v>0</v>
          </cell>
          <cell r="GI244">
            <v>0</v>
          </cell>
          <cell r="GJ244">
            <v>0</v>
          </cell>
          <cell r="GK244">
            <v>0</v>
          </cell>
          <cell r="GL244">
            <v>0</v>
          </cell>
          <cell r="GM244">
            <v>0</v>
          </cell>
          <cell r="GN244">
            <v>0</v>
          </cell>
          <cell r="GO244">
            <v>0</v>
          </cell>
          <cell r="GP244">
            <v>0</v>
          </cell>
          <cell r="GQ244">
            <v>0</v>
          </cell>
          <cell r="GR244">
            <v>0</v>
          </cell>
          <cell r="GS244">
            <v>0</v>
          </cell>
          <cell r="GW244">
            <v>25717</v>
          </cell>
          <cell r="GX244" t="e">
            <v>#DIV/0!</v>
          </cell>
          <cell r="GY244" t="e">
            <v>#DIV/0!</v>
          </cell>
          <cell r="GZ244" t="e">
            <v>#DIV/0!</v>
          </cell>
        </row>
        <row r="245">
          <cell r="A245">
            <v>25729</v>
          </cell>
          <cell r="B245">
            <v>9</v>
          </cell>
          <cell r="C245" t="str">
            <v>MEDALION @ LEA</v>
          </cell>
          <cell r="D245">
            <v>10160</v>
          </cell>
          <cell r="E245" t="str">
            <v>R</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0</v>
          </cell>
          <cell r="BF245">
            <v>0</v>
          </cell>
          <cell r="BG245">
            <v>0</v>
          </cell>
          <cell r="BH245">
            <v>0</v>
          </cell>
          <cell r="BI245">
            <v>0</v>
          </cell>
          <cell r="BJ245">
            <v>0</v>
          </cell>
          <cell r="BK245">
            <v>0</v>
          </cell>
          <cell r="BL245">
            <v>0</v>
          </cell>
          <cell r="BM245">
            <v>0</v>
          </cell>
          <cell r="BN245">
            <v>0</v>
          </cell>
          <cell r="BO245">
            <v>0</v>
          </cell>
          <cell r="BP245">
            <v>0</v>
          </cell>
          <cell r="BQ245">
            <v>0</v>
          </cell>
          <cell r="BR245">
            <v>0</v>
          </cell>
          <cell r="BS245">
            <v>0</v>
          </cell>
          <cell r="BT245">
            <v>0</v>
          </cell>
          <cell r="BU245">
            <v>0</v>
          </cell>
          <cell r="BV245">
            <v>0</v>
          </cell>
          <cell r="BW245">
            <v>0</v>
          </cell>
          <cell r="BX245">
            <v>0</v>
          </cell>
          <cell r="BY245">
            <v>0</v>
          </cell>
          <cell r="BZ245">
            <v>0</v>
          </cell>
          <cell r="CA245">
            <v>0</v>
          </cell>
          <cell r="CB245">
            <v>0</v>
          </cell>
          <cell r="CC245">
            <v>0</v>
          </cell>
          <cell r="CD245">
            <v>0</v>
          </cell>
          <cell r="CE245">
            <v>0</v>
          </cell>
          <cell r="CF245">
            <v>0</v>
          </cell>
          <cell r="CG245">
            <v>0</v>
          </cell>
          <cell r="CH245">
            <v>0</v>
          </cell>
          <cell r="CI245">
            <v>0</v>
          </cell>
          <cell r="CJ245">
            <v>0</v>
          </cell>
          <cell r="CK245">
            <v>0</v>
          </cell>
          <cell r="CL245">
            <v>0</v>
          </cell>
          <cell r="CM245">
            <v>0</v>
          </cell>
          <cell r="CN245">
            <v>0</v>
          </cell>
          <cell r="CO245">
            <v>0</v>
          </cell>
          <cell r="CP245">
            <v>0</v>
          </cell>
          <cell r="CQ245">
            <v>0</v>
          </cell>
          <cell r="CR245">
            <v>0</v>
          </cell>
          <cell r="CS245">
            <v>0</v>
          </cell>
          <cell r="CT245">
            <v>0</v>
          </cell>
          <cell r="CU245">
            <v>0</v>
          </cell>
          <cell r="CV245">
            <v>0</v>
          </cell>
          <cell r="CW245">
            <v>0</v>
          </cell>
          <cell r="CX245">
            <v>0</v>
          </cell>
          <cell r="CY245">
            <v>0</v>
          </cell>
          <cell r="CZ245">
            <v>0</v>
          </cell>
          <cell r="DA245">
            <v>0</v>
          </cell>
          <cell r="DB245">
            <v>0</v>
          </cell>
          <cell r="DC245">
            <v>0</v>
          </cell>
          <cell r="DD245">
            <v>0</v>
          </cell>
          <cell r="DE245">
            <v>0</v>
          </cell>
          <cell r="DF245">
            <v>0</v>
          </cell>
          <cell r="DG245">
            <v>0</v>
          </cell>
          <cell r="DH245">
            <v>0</v>
          </cell>
          <cell r="DI245">
            <v>0</v>
          </cell>
          <cell r="DJ245">
            <v>0</v>
          </cell>
          <cell r="DK245">
            <v>0</v>
          </cell>
          <cell r="DL245">
            <v>0</v>
          </cell>
          <cell r="DM245">
            <v>0</v>
          </cell>
          <cell r="DN245">
            <v>0</v>
          </cell>
          <cell r="DO245">
            <v>0</v>
          </cell>
          <cell r="DP245">
            <v>0</v>
          </cell>
          <cell r="DQ245">
            <v>0</v>
          </cell>
          <cell r="DR245">
            <v>0</v>
          </cell>
          <cell r="DS245">
            <v>0</v>
          </cell>
          <cell r="DT245">
            <v>0</v>
          </cell>
          <cell r="DU245">
            <v>0</v>
          </cell>
          <cell r="DV245">
            <v>0</v>
          </cell>
          <cell r="DW245">
            <v>0</v>
          </cell>
          <cell r="DX245">
            <v>0</v>
          </cell>
          <cell r="DY245">
            <v>0</v>
          </cell>
          <cell r="DZ245">
            <v>0</v>
          </cell>
          <cell r="EA245">
            <v>0</v>
          </cell>
          <cell r="EB245">
            <v>0</v>
          </cell>
          <cell r="EC245">
            <v>0</v>
          </cell>
          <cell r="ED245">
            <v>0</v>
          </cell>
          <cell r="EE245">
            <v>0</v>
          </cell>
          <cell r="EF245">
            <v>0</v>
          </cell>
          <cell r="EG245">
            <v>0</v>
          </cell>
          <cell r="EH245">
            <v>0</v>
          </cell>
          <cell r="EI245">
            <v>0</v>
          </cell>
          <cell r="EJ245">
            <v>0</v>
          </cell>
          <cell r="EK245">
            <v>0</v>
          </cell>
          <cell r="EL245">
            <v>0</v>
          </cell>
          <cell r="EM245">
            <v>0</v>
          </cell>
          <cell r="EN245">
            <v>0</v>
          </cell>
          <cell r="EO245">
            <v>0</v>
          </cell>
          <cell r="EP245">
            <v>0</v>
          </cell>
          <cell r="EQ245">
            <v>0</v>
          </cell>
          <cell r="ER245">
            <v>0</v>
          </cell>
          <cell r="ES245">
            <v>0</v>
          </cell>
          <cell r="ET245">
            <v>0</v>
          </cell>
          <cell r="EU245">
            <v>0</v>
          </cell>
          <cell r="EV245">
            <v>0</v>
          </cell>
          <cell r="EW245">
            <v>0</v>
          </cell>
          <cell r="EX245">
            <v>0</v>
          </cell>
          <cell r="EY245">
            <v>0</v>
          </cell>
          <cell r="EZ245">
            <v>0</v>
          </cell>
          <cell r="FA245">
            <v>0</v>
          </cell>
          <cell r="FB245">
            <v>0</v>
          </cell>
          <cell r="FC245">
            <v>0</v>
          </cell>
          <cell r="FD245">
            <v>0</v>
          </cell>
          <cell r="FE245">
            <v>0</v>
          </cell>
          <cell r="FF245">
            <v>0</v>
          </cell>
          <cell r="FG245">
            <v>0</v>
          </cell>
          <cell r="FH245">
            <v>0</v>
          </cell>
          <cell r="FI245">
            <v>0</v>
          </cell>
          <cell r="FJ245">
            <v>0</v>
          </cell>
          <cell r="FK245">
            <v>0</v>
          </cell>
          <cell r="FL245">
            <v>0</v>
          </cell>
          <cell r="FM245">
            <v>0</v>
          </cell>
          <cell r="FN245">
            <v>0</v>
          </cell>
          <cell r="FO245">
            <v>650</v>
          </cell>
          <cell r="FP245">
            <v>650</v>
          </cell>
          <cell r="FQ245">
            <v>650</v>
          </cell>
          <cell r="FR245">
            <v>650</v>
          </cell>
          <cell r="FS245">
            <v>650</v>
          </cell>
          <cell r="FT245">
            <v>650</v>
          </cell>
          <cell r="FU245">
            <v>650</v>
          </cell>
          <cell r="FV245">
            <v>650</v>
          </cell>
          <cell r="FW245">
            <v>650</v>
          </cell>
          <cell r="FX245">
            <v>650</v>
          </cell>
          <cell r="FY245">
            <v>650</v>
          </cell>
          <cell r="FZ245">
            <v>650</v>
          </cell>
          <cell r="GA245">
            <v>650</v>
          </cell>
          <cell r="GB245">
            <v>650</v>
          </cell>
          <cell r="GC245">
            <v>650</v>
          </cell>
          <cell r="GD245">
            <v>650</v>
          </cell>
          <cell r="GE245">
            <v>650</v>
          </cell>
          <cell r="GF245">
            <v>650</v>
          </cell>
          <cell r="GG245">
            <v>650</v>
          </cell>
          <cell r="GH245">
            <v>650</v>
          </cell>
          <cell r="GI245">
            <v>650</v>
          </cell>
          <cell r="GJ245">
            <v>650</v>
          </cell>
          <cell r="GK245">
            <v>650</v>
          </cell>
          <cell r="GL245">
            <v>650</v>
          </cell>
          <cell r="GM245">
            <v>650</v>
          </cell>
          <cell r="GN245">
            <v>650</v>
          </cell>
          <cell r="GO245">
            <v>650</v>
          </cell>
          <cell r="GP245">
            <v>650</v>
          </cell>
          <cell r="GQ245">
            <v>650</v>
          </cell>
          <cell r="GR245">
            <v>650</v>
          </cell>
          <cell r="GS245">
            <v>650</v>
          </cell>
          <cell r="GW245">
            <v>25729</v>
          </cell>
          <cell r="GX245" t="e">
            <v>#DIV/0!</v>
          </cell>
          <cell r="GY245" t="e">
            <v>#DIV/0!</v>
          </cell>
          <cell r="GZ245" t="e">
            <v>#DIV/0!</v>
          </cell>
        </row>
        <row r="246">
          <cell r="A246">
            <v>25731</v>
          </cell>
          <cell r="B246">
            <v>24</v>
          </cell>
          <cell r="C246" t="str">
            <v>EQUIT STORAGE @ VERMILION</v>
          </cell>
          <cell r="D246">
            <v>295830</v>
          </cell>
          <cell r="E246" t="str">
            <v>B</v>
          </cell>
          <cell r="F246">
            <v>0</v>
          </cell>
          <cell r="G246">
            <v>0</v>
          </cell>
          <cell r="H246">
            <v>25015</v>
          </cell>
          <cell r="I246">
            <v>0</v>
          </cell>
          <cell r="J246">
            <v>0</v>
          </cell>
          <cell r="K246">
            <v>0</v>
          </cell>
          <cell r="L246">
            <v>0</v>
          </cell>
          <cell r="M246">
            <v>0</v>
          </cell>
          <cell r="N246">
            <v>0</v>
          </cell>
          <cell r="O246">
            <v>0</v>
          </cell>
          <cell r="P246">
            <v>11523</v>
          </cell>
          <cell r="Q246">
            <v>11523</v>
          </cell>
          <cell r="R246">
            <v>11523</v>
          </cell>
          <cell r="S246">
            <v>0</v>
          </cell>
          <cell r="T246">
            <v>95409</v>
          </cell>
          <cell r="U246">
            <v>0</v>
          </cell>
          <cell r="V246">
            <v>0</v>
          </cell>
          <cell r="W246">
            <v>0</v>
          </cell>
          <cell r="X246">
            <v>0</v>
          </cell>
          <cell r="Y246">
            <v>0</v>
          </cell>
          <cell r="Z246">
            <v>10000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74470</v>
          </cell>
          <cell r="AW246">
            <v>0</v>
          </cell>
          <cell r="AX246">
            <v>29100</v>
          </cell>
          <cell r="AY246">
            <v>0</v>
          </cell>
          <cell r="AZ246">
            <v>0</v>
          </cell>
          <cell r="BA246">
            <v>0</v>
          </cell>
          <cell r="BB246">
            <v>0</v>
          </cell>
          <cell r="BC246">
            <v>0</v>
          </cell>
          <cell r="BD246">
            <v>0</v>
          </cell>
          <cell r="BE246">
            <v>0</v>
          </cell>
          <cell r="BF246">
            <v>0</v>
          </cell>
          <cell r="BG246">
            <v>0</v>
          </cell>
          <cell r="BH246">
            <v>0</v>
          </cell>
          <cell r="BI246">
            <v>0</v>
          </cell>
          <cell r="BJ246">
            <v>0</v>
          </cell>
          <cell r="BK246">
            <v>0</v>
          </cell>
          <cell r="BL246">
            <v>0</v>
          </cell>
          <cell r="BM246">
            <v>0</v>
          </cell>
          <cell r="BN246">
            <v>0</v>
          </cell>
          <cell r="BO246">
            <v>0</v>
          </cell>
          <cell r="BP246">
            <v>0</v>
          </cell>
          <cell r="BQ246">
            <v>0</v>
          </cell>
          <cell r="BR246">
            <v>0</v>
          </cell>
          <cell r="BS246">
            <v>0</v>
          </cell>
          <cell r="BT246">
            <v>0</v>
          </cell>
          <cell r="BU246">
            <v>0</v>
          </cell>
          <cell r="BV246">
            <v>0</v>
          </cell>
          <cell r="BW246">
            <v>0</v>
          </cell>
          <cell r="BX246">
            <v>0</v>
          </cell>
          <cell r="BY246">
            <v>0</v>
          </cell>
          <cell r="BZ246">
            <v>0</v>
          </cell>
          <cell r="CA246">
            <v>0</v>
          </cell>
          <cell r="CB246">
            <v>0</v>
          </cell>
          <cell r="CC246">
            <v>0</v>
          </cell>
          <cell r="CD246">
            <v>0</v>
          </cell>
          <cell r="CE246">
            <v>0</v>
          </cell>
          <cell r="CF246">
            <v>0</v>
          </cell>
          <cell r="CG246">
            <v>0</v>
          </cell>
          <cell r="CH246">
            <v>0</v>
          </cell>
          <cell r="CI246">
            <v>0</v>
          </cell>
          <cell r="CJ246">
            <v>0</v>
          </cell>
          <cell r="CK246">
            <v>0</v>
          </cell>
          <cell r="CL246">
            <v>0</v>
          </cell>
          <cell r="CM246">
            <v>0</v>
          </cell>
          <cell r="CN246">
            <v>0</v>
          </cell>
          <cell r="CO246">
            <v>0</v>
          </cell>
          <cell r="CP246">
            <v>0</v>
          </cell>
          <cell r="CQ246">
            <v>0</v>
          </cell>
          <cell r="CR246">
            <v>0</v>
          </cell>
          <cell r="CS246">
            <v>12264</v>
          </cell>
          <cell r="CT246">
            <v>-9890</v>
          </cell>
          <cell r="CU246">
            <v>0</v>
          </cell>
          <cell r="CV246">
            <v>0</v>
          </cell>
          <cell r="CW246">
            <v>0</v>
          </cell>
          <cell r="CX246">
            <v>0</v>
          </cell>
          <cell r="CY246">
            <v>0</v>
          </cell>
          <cell r="CZ246">
            <v>0</v>
          </cell>
          <cell r="DA246">
            <v>0</v>
          </cell>
          <cell r="DB246">
            <v>0</v>
          </cell>
          <cell r="DC246">
            <v>0</v>
          </cell>
          <cell r="DD246">
            <v>0</v>
          </cell>
          <cell r="DE246">
            <v>0</v>
          </cell>
          <cell r="DF246">
            <v>0</v>
          </cell>
          <cell r="DG246">
            <v>0</v>
          </cell>
          <cell r="DH246">
            <v>5747</v>
          </cell>
          <cell r="DI246">
            <v>0</v>
          </cell>
          <cell r="DJ246">
            <v>0</v>
          </cell>
          <cell r="DK246">
            <v>0</v>
          </cell>
          <cell r="DL246">
            <v>0</v>
          </cell>
          <cell r="DM246">
            <v>0</v>
          </cell>
          <cell r="DN246">
            <v>0</v>
          </cell>
          <cell r="DO246">
            <v>0</v>
          </cell>
          <cell r="DP246">
            <v>0</v>
          </cell>
          <cell r="DQ246">
            <v>0</v>
          </cell>
          <cell r="DR246">
            <v>0</v>
          </cell>
          <cell r="DS246">
            <v>0</v>
          </cell>
          <cell r="DT246">
            <v>0</v>
          </cell>
          <cell r="DU246">
            <v>0</v>
          </cell>
          <cell r="DV246">
            <v>-5000</v>
          </cell>
          <cell r="DW246">
            <v>0</v>
          </cell>
          <cell r="DX246">
            <v>22000</v>
          </cell>
          <cell r="DY246">
            <v>22000</v>
          </cell>
          <cell r="DZ246">
            <v>22000</v>
          </cell>
          <cell r="EA246">
            <v>-5000</v>
          </cell>
          <cell r="EB246">
            <v>-5000</v>
          </cell>
          <cell r="EC246">
            <v>-5073</v>
          </cell>
          <cell r="ED246">
            <v>0</v>
          </cell>
          <cell r="EE246">
            <v>-668</v>
          </cell>
          <cell r="EF246">
            <v>-668</v>
          </cell>
          <cell r="EG246">
            <v>-668</v>
          </cell>
          <cell r="EH246">
            <v>0</v>
          </cell>
          <cell r="EI246">
            <v>10754</v>
          </cell>
          <cell r="EJ246">
            <v>0</v>
          </cell>
          <cell r="EK246">
            <v>-5000</v>
          </cell>
          <cell r="EL246">
            <v>-851</v>
          </cell>
          <cell r="EM246">
            <v>-851</v>
          </cell>
          <cell r="EN246">
            <v>-851</v>
          </cell>
          <cell r="EO246">
            <v>-2323</v>
          </cell>
          <cell r="EP246">
            <v>0</v>
          </cell>
          <cell r="EQ246">
            <v>616</v>
          </cell>
          <cell r="ER246">
            <v>-20000</v>
          </cell>
          <cell r="ES246">
            <v>-18149</v>
          </cell>
          <cell r="ET246">
            <v>-18149</v>
          </cell>
          <cell r="EU246">
            <v>-18149</v>
          </cell>
          <cell r="EV246">
            <v>10616</v>
          </cell>
          <cell r="EW246">
            <v>-12972</v>
          </cell>
          <cell r="EX246">
            <v>616</v>
          </cell>
          <cell r="EY246">
            <v>-3532</v>
          </cell>
          <cell r="EZ246">
            <v>-3532</v>
          </cell>
          <cell r="FA246">
            <v>-3532</v>
          </cell>
          <cell r="FB246">
            <v>-3532</v>
          </cell>
          <cell r="FC246">
            <v>616</v>
          </cell>
          <cell r="FD246">
            <v>0</v>
          </cell>
          <cell r="FE246">
            <v>616</v>
          </cell>
          <cell r="FF246">
            <v>0</v>
          </cell>
          <cell r="FG246">
            <v>616</v>
          </cell>
          <cell r="FH246">
            <v>616</v>
          </cell>
          <cell r="FI246">
            <v>616</v>
          </cell>
          <cell r="FJ246">
            <v>0</v>
          </cell>
          <cell r="FK246">
            <v>0</v>
          </cell>
          <cell r="FL246">
            <v>0</v>
          </cell>
          <cell r="FM246">
            <v>38808</v>
          </cell>
          <cell r="FN246">
            <v>38808</v>
          </cell>
          <cell r="FO246">
            <v>-2908</v>
          </cell>
          <cell r="FP246">
            <v>-17908</v>
          </cell>
          <cell r="FQ246">
            <v>-17908</v>
          </cell>
          <cell r="FR246">
            <v>4129</v>
          </cell>
          <cell r="FS246">
            <v>-2908</v>
          </cell>
          <cell r="FT246">
            <v>-2908</v>
          </cell>
          <cell r="FU246">
            <v>-2908</v>
          </cell>
          <cell r="FV246">
            <v>-2908</v>
          </cell>
          <cell r="FW246">
            <v>-2908</v>
          </cell>
          <cell r="FX246">
            <v>-2908</v>
          </cell>
          <cell r="FY246">
            <v>-23822</v>
          </cell>
          <cell r="FZ246">
            <v>-2908</v>
          </cell>
          <cell r="GA246">
            <v>-27284</v>
          </cell>
          <cell r="GB246">
            <v>3400</v>
          </cell>
          <cell r="GC246">
            <v>3400</v>
          </cell>
          <cell r="GD246">
            <v>3400</v>
          </cell>
          <cell r="GE246">
            <v>-18788</v>
          </cell>
          <cell r="GF246">
            <v>-10000</v>
          </cell>
          <cell r="GG246">
            <v>-34277</v>
          </cell>
          <cell r="GH246">
            <v>-10000</v>
          </cell>
          <cell r="GI246">
            <v>-10000</v>
          </cell>
          <cell r="GJ246">
            <v>-10000</v>
          </cell>
          <cell r="GK246">
            <v>-10000</v>
          </cell>
          <cell r="GL246">
            <v>-10000</v>
          </cell>
          <cell r="GM246">
            <v>-33768</v>
          </cell>
          <cell r="GN246">
            <v>-41200</v>
          </cell>
          <cell r="GO246">
            <v>-27836</v>
          </cell>
          <cell r="GP246">
            <v>-10000</v>
          </cell>
          <cell r="GQ246">
            <v>-10000</v>
          </cell>
          <cell r="GR246">
            <v>-10000</v>
          </cell>
          <cell r="GS246">
            <v>-21420</v>
          </cell>
          <cell r="GW246">
            <v>25731</v>
          </cell>
          <cell r="GX246" t="e">
            <v>#DIV/0!</v>
          </cell>
          <cell r="GY246" t="e">
            <v>#DIV/0!</v>
          </cell>
          <cell r="GZ246" t="e">
            <v>#DIV/0!</v>
          </cell>
        </row>
        <row r="247">
          <cell r="A247">
            <v>25751</v>
          </cell>
          <cell r="B247">
            <v>27</v>
          </cell>
          <cell r="C247" t="str">
            <v>3M @ PULASKI</v>
          </cell>
          <cell r="D247">
            <v>8100</v>
          </cell>
          <cell r="E247" t="str">
            <v>D</v>
          </cell>
          <cell r="F247">
            <v>3000</v>
          </cell>
          <cell r="G247">
            <v>3000</v>
          </cell>
          <cell r="H247">
            <v>2800</v>
          </cell>
          <cell r="I247">
            <v>2800</v>
          </cell>
          <cell r="J247">
            <v>2800</v>
          </cell>
          <cell r="K247">
            <v>2800</v>
          </cell>
          <cell r="L247">
            <v>3000</v>
          </cell>
          <cell r="M247">
            <v>3000</v>
          </cell>
          <cell r="N247">
            <v>3000</v>
          </cell>
          <cell r="O247">
            <v>3000</v>
          </cell>
          <cell r="P247">
            <v>3000</v>
          </cell>
          <cell r="Q247">
            <v>3000</v>
          </cell>
          <cell r="R247">
            <v>3000</v>
          </cell>
          <cell r="S247">
            <v>3000</v>
          </cell>
          <cell r="T247">
            <v>3000</v>
          </cell>
          <cell r="U247">
            <v>3000</v>
          </cell>
          <cell r="V247">
            <v>3000</v>
          </cell>
          <cell r="W247">
            <v>3000</v>
          </cell>
          <cell r="X247">
            <v>3000</v>
          </cell>
          <cell r="Y247">
            <v>3000</v>
          </cell>
          <cell r="Z247">
            <v>3000</v>
          </cell>
          <cell r="AA247">
            <v>3000</v>
          </cell>
          <cell r="AB247">
            <v>3000</v>
          </cell>
          <cell r="AC247">
            <v>3000</v>
          </cell>
          <cell r="AD247">
            <v>3000</v>
          </cell>
          <cell r="AE247">
            <v>3000</v>
          </cell>
          <cell r="AF247">
            <v>3000</v>
          </cell>
          <cell r="AG247">
            <v>3000</v>
          </cell>
          <cell r="AH247">
            <v>3000</v>
          </cell>
          <cell r="AI247">
            <v>3000</v>
          </cell>
          <cell r="AJ247">
            <v>3000</v>
          </cell>
          <cell r="AK247">
            <v>3000</v>
          </cell>
          <cell r="AL247">
            <v>3000</v>
          </cell>
          <cell r="AM247">
            <v>3000</v>
          </cell>
          <cell r="AN247">
            <v>3000</v>
          </cell>
          <cell r="AO247">
            <v>3000</v>
          </cell>
          <cell r="AP247">
            <v>3000</v>
          </cell>
          <cell r="AQ247">
            <v>3000</v>
          </cell>
          <cell r="AR247">
            <v>3000</v>
          </cell>
          <cell r="AS247">
            <v>3000</v>
          </cell>
          <cell r="AT247">
            <v>3000</v>
          </cell>
          <cell r="AU247">
            <v>3000</v>
          </cell>
          <cell r="AV247">
            <v>3000</v>
          </cell>
          <cell r="AW247">
            <v>3000</v>
          </cell>
          <cell r="AX247">
            <v>3000</v>
          </cell>
          <cell r="AY247">
            <v>3000</v>
          </cell>
          <cell r="AZ247">
            <v>1000</v>
          </cell>
          <cell r="BA247">
            <v>1000</v>
          </cell>
          <cell r="BB247">
            <v>3000</v>
          </cell>
          <cell r="BC247">
            <v>3000</v>
          </cell>
          <cell r="BD247">
            <v>3000</v>
          </cell>
          <cell r="BE247">
            <v>3000</v>
          </cell>
          <cell r="BF247">
            <v>3000</v>
          </cell>
          <cell r="BG247">
            <v>1000</v>
          </cell>
          <cell r="BH247">
            <v>3000</v>
          </cell>
          <cell r="BI247">
            <v>3000</v>
          </cell>
          <cell r="BJ247">
            <v>3000</v>
          </cell>
          <cell r="BK247">
            <v>3000</v>
          </cell>
          <cell r="BL247">
            <v>3000</v>
          </cell>
          <cell r="BM247">
            <v>3000</v>
          </cell>
          <cell r="BN247">
            <v>1000</v>
          </cell>
          <cell r="BO247">
            <v>1000</v>
          </cell>
          <cell r="BP247">
            <v>3000</v>
          </cell>
          <cell r="BQ247">
            <v>3000</v>
          </cell>
          <cell r="BR247">
            <v>3000</v>
          </cell>
          <cell r="BS247">
            <v>3000</v>
          </cell>
          <cell r="BT247">
            <v>3000</v>
          </cell>
          <cell r="BU247">
            <v>1000</v>
          </cell>
          <cell r="BV247">
            <v>3000</v>
          </cell>
          <cell r="BW247">
            <v>3000</v>
          </cell>
          <cell r="BX247">
            <v>3000</v>
          </cell>
          <cell r="BY247">
            <v>3000</v>
          </cell>
          <cell r="BZ247">
            <v>3000</v>
          </cell>
          <cell r="CA247">
            <v>2800</v>
          </cell>
          <cell r="CB247">
            <v>2400</v>
          </cell>
          <cell r="CC247">
            <v>3000</v>
          </cell>
          <cell r="CD247">
            <v>3000</v>
          </cell>
          <cell r="CE247">
            <v>3000</v>
          </cell>
          <cell r="CF247">
            <v>3000</v>
          </cell>
          <cell r="CG247">
            <v>3000</v>
          </cell>
          <cell r="CH247">
            <v>3000</v>
          </cell>
          <cell r="CI247">
            <v>1000</v>
          </cell>
          <cell r="CJ247">
            <v>3000</v>
          </cell>
          <cell r="CK247">
            <v>3000</v>
          </cell>
          <cell r="CL247">
            <v>3000</v>
          </cell>
          <cell r="CM247">
            <v>3000</v>
          </cell>
          <cell r="CN247">
            <v>3000</v>
          </cell>
          <cell r="CO247">
            <v>2500</v>
          </cell>
          <cell r="CP247">
            <v>1000</v>
          </cell>
          <cell r="CQ247">
            <v>2400</v>
          </cell>
          <cell r="CR247">
            <v>3000</v>
          </cell>
          <cell r="CS247">
            <v>3000</v>
          </cell>
          <cell r="CT247">
            <v>3000</v>
          </cell>
          <cell r="CU247">
            <v>3000</v>
          </cell>
          <cell r="CV247">
            <v>2600</v>
          </cell>
          <cell r="CW247">
            <v>1000</v>
          </cell>
          <cell r="CX247">
            <v>3000</v>
          </cell>
          <cell r="CY247">
            <v>3000</v>
          </cell>
          <cell r="CZ247">
            <v>3000</v>
          </cell>
          <cell r="DA247">
            <v>3000</v>
          </cell>
          <cell r="DB247">
            <v>3000</v>
          </cell>
          <cell r="DC247">
            <v>3000</v>
          </cell>
          <cell r="DD247">
            <v>1000</v>
          </cell>
          <cell r="DE247">
            <v>3000</v>
          </cell>
          <cell r="DF247">
            <v>3000</v>
          </cell>
          <cell r="DG247">
            <v>3000</v>
          </cell>
          <cell r="DH247">
            <v>3000</v>
          </cell>
          <cell r="DI247">
            <v>3000</v>
          </cell>
          <cell r="DJ247">
            <v>3000</v>
          </cell>
          <cell r="DK247">
            <v>1000</v>
          </cell>
          <cell r="DL247">
            <v>3000</v>
          </cell>
          <cell r="DM247">
            <v>2800</v>
          </cell>
          <cell r="DN247">
            <v>2800</v>
          </cell>
          <cell r="DO247">
            <v>3000</v>
          </cell>
          <cell r="DP247">
            <v>2700</v>
          </cell>
          <cell r="DQ247">
            <v>2000</v>
          </cell>
          <cell r="DR247">
            <v>1000</v>
          </cell>
          <cell r="DS247">
            <v>3000</v>
          </cell>
          <cell r="DT247">
            <v>2800</v>
          </cell>
          <cell r="DU247">
            <v>2800</v>
          </cell>
          <cell r="DV247">
            <v>2800</v>
          </cell>
          <cell r="DW247">
            <v>3000</v>
          </cell>
          <cell r="DX247">
            <v>3000</v>
          </cell>
          <cell r="DY247">
            <v>3000</v>
          </cell>
          <cell r="DZ247">
            <v>3000</v>
          </cell>
          <cell r="EA247">
            <v>3400</v>
          </cell>
          <cell r="EB247">
            <v>3400</v>
          </cell>
          <cell r="EC247">
            <v>3400</v>
          </cell>
          <cell r="ED247">
            <v>3400</v>
          </cell>
          <cell r="EE247">
            <v>3400</v>
          </cell>
          <cell r="EF247">
            <v>1200</v>
          </cell>
          <cell r="EG247">
            <v>2700</v>
          </cell>
          <cell r="EH247">
            <v>3400</v>
          </cell>
          <cell r="EI247">
            <v>3400</v>
          </cell>
          <cell r="EJ247">
            <v>3400</v>
          </cell>
          <cell r="EK247">
            <v>3400</v>
          </cell>
          <cell r="EL247">
            <v>3400</v>
          </cell>
          <cell r="EM247">
            <v>3400</v>
          </cell>
          <cell r="EN247">
            <v>3400</v>
          </cell>
          <cell r="EO247">
            <v>3400</v>
          </cell>
          <cell r="EP247">
            <v>3400</v>
          </cell>
          <cell r="EQ247">
            <v>3400</v>
          </cell>
          <cell r="ER247">
            <v>3400</v>
          </cell>
          <cell r="ES247">
            <v>3000</v>
          </cell>
          <cell r="ET247">
            <v>1200</v>
          </cell>
          <cell r="EU247">
            <v>3400</v>
          </cell>
          <cell r="EV247">
            <v>3400</v>
          </cell>
          <cell r="EW247">
            <v>3400</v>
          </cell>
          <cell r="EX247">
            <v>3400</v>
          </cell>
          <cell r="EY247">
            <v>3400</v>
          </cell>
          <cell r="EZ247">
            <v>3400</v>
          </cell>
          <cell r="FA247">
            <v>3400</v>
          </cell>
          <cell r="FB247">
            <v>3400</v>
          </cell>
          <cell r="FC247">
            <v>3400</v>
          </cell>
          <cell r="FD247">
            <v>3400</v>
          </cell>
          <cell r="FE247">
            <v>3400</v>
          </cell>
          <cell r="FF247">
            <v>3400</v>
          </cell>
          <cell r="FG247">
            <v>3400</v>
          </cell>
          <cell r="FH247">
            <v>3400</v>
          </cell>
          <cell r="FI247">
            <v>3400</v>
          </cell>
          <cell r="FJ247">
            <v>3400</v>
          </cell>
          <cell r="FK247">
            <v>3400</v>
          </cell>
          <cell r="FL247">
            <v>3000</v>
          </cell>
          <cell r="FM247">
            <v>200</v>
          </cell>
          <cell r="FN247">
            <v>200</v>
          </cell>
          <cell r="FO247">
            <v>200</v>
          </cell>
          <cell r="FP247">
            <v>3400</v>
          </cell>
          <cell r="FQ247">
            <v>3400</v>
          </cell>
          <cell r="FR247">
            <v>3400</v>
          </cell>
          <cell r="FS247">
            <v>2500</v>
          </cell>
          <cell r="FT247">
            <v>200</v>
          </cell>
          <cell r="FU247">
            <v>200</v>
          </cell>
          <cell r="FV247">
            <v>200</v>
          </cell>
          <cell r="FW247">
            <v>3400</v>
          </cell>
          <cell r="FX247">
            <v>3400</v>
          </cell>
          <cell r="FY247">
            <v>3400</v>
          </cell>
          <cell r="FZ247">
            <v>3400</v>
          </cell>
          <cell r="GA247">
            <v>3400</v>
          </cell>
          <cell r="GB247">
            <v>3000</v>
          </cell>
          <cell r="GC247">
            <v>200</v>
          </cell>
          <cell r="GD247">
            <v>200</v>
          </cell>
          <cell r="GE247">
            <v>1200</v>
          </cell>
          <cell r="GF247">
            <v>1200</v>
          </cell>
          <cell r="GG247">
            <v>3000</v>
          </cell>
          <cell r="GH247">
            <v>3400</v>
          </cell>
          <cell r="GI247">
            <v>3000</v>
          </cell>
          <cell r="GJ247">
            <v>930</v>
          </cell>
          <cell r="GK247">
            <v>930</v>
          </cell>
          <cell r="GL247">
            <v>1200</v>
          </cell>
          <cell r="GM247">
            <v>1200</v>
          </cell>
          <cell r="GN247">
            <v>3400</v>
          </cell>
          <cell r="GO247">
            <v>3400</v>
          </cell>
          <cell r="GP247">
            <v>3000</v>
          </cell>
          <cell r="GQ247">
            <v>930</v>
          </cell>
          <cell r="GR247">
            <v>930</v>
          </cell>
          <cell r="GS247">
            <v>200</v>
          </cell>
          <cell r="GW247">
            <v>25751</v>
          </cell>
          <cell r="GX247" t="e">
            <v>#DIV/0!</v>
          </cell>
          <cell r="GY247" t="e">
            <v>#DIV/0!</v>
          </cell>
          <cell r="GZ247" t="e">
            <v>#DIV/0!</v>
          </cell>
        </row>
        <row r="248">
          <cell r="A248">
            <v>25752</v>
          </cell>
          <cell r="B248">
            <v>27</v>
          </cell>
          <cell r="C248" t="str">
            <v>ARKLA NORAM @ PULASKI</v>
          </cell>
          <cell r="D248">
            <v>81205</v>
          </cell>
          <cell r="E248" t="str">
            <v>D</v>
          </cell>
          <cell r="F248">
            <v>2111</v>
          </cell>
          <cell r="G248">
            <v>2111</v>
          </cell>
          <cell r="H248">
            <v>2111</v>
          </cell>
          <cell r="I248">
            <v>2111</v>
          </cell>
          <cell r="J248">
            <v>2111</v>
          </cell>
          <cell r="K248">
            <v>2111</v>
          </cell>
          <cell r="L248">
            <v>2111</v>
          </cell>
          <cell r="M248">
            <v>2111</v>
          </cell>
          <cell r="N248">
            <v>2111</v>
          </cell>
          <cell r="O248">
            <v>2111</v>
          </cell>
          <cell r="P248">
            <v>2111</v>
          </cell>
          <cell r="Q248">
            <v>2111</v>
          </cell>
          <cell r="R248">
            <v>2111</v>
          </cell>
          <cell r="S248">
            <v>2111</v>
          </cell>
          <cell r="T248">
            <v>1679</v>
          </cell>
          <cell r="U248">
            <v>1679</v>
          </cell>
          <cell r="V248">
            <v>1679</v>
          </cell>
          <cell r="W248">
            <v>1679</v>
          </cell>
          <cell r="X248">
            <v>1679</v>
          </cell>
          <cell r="Y248">
            <v>1679</v>
          </cell>
          <cell r="Z248">
            <v>1679</v>
          </cell>
          <cell r="AA248">
            <v>1679</v>
          </cell>
          <cell r="AB248">
            <v>1679</v>
          </cell>
          <cell r="AC248">
            <v>1679</v>
          </cell>
          <cell r="AD248">
            <v>1679</v>
          </cell>
          <cell r="AE248">
            <v>1679</v>
          </cell>
          <cell r="AF248">
            <v>1679</v>
          </cell>
          <cell r="AG248">
            <v>2260</v>
          </cell>
          <cell r="AH248">
            <v>2260</v>
          </cell>
          <cell r="AI248">
            <v>2260</v>
          </cell>
          <cell r="AJ248">
            <v>2260</v>
          </cell>
          <cell r="AK248">
            <v>2260</v>
          </cell>
          <cell r="AL248">
            <v>2260</v>
          </cell>
          <cell r="AM248">
            <v>2260</v>
          </cell>
          <cell r="AN248">
            <v>2260</v>
          </cell>
          <cell r="AO248">
            <v>2260</v>
          </cell>
          <cell r="AP248">
            <v>2260</v>
          </cell>
          <cell r="AQ248">
            <v>2260</v>
          </cell>
          <cell r="AR248">
            <v>2260</v>
          </cell>
          <cell r="AS248">
            <v>2260</v>
          </cell>
          <cell r="AT248">
            <v>2260</v>
          </cell>
          <cell r="AU248">
            <v>2260</v>
          </cell>
          <cell r="AV248">
            <v>2260</v>
          </cell>
          <cell r="AW248">
            <v>2260</v>
          </cell>
          <cell r="AX248">
            <v>2260</v>
          </cell>
          <cell r="AY248">
            <v>1983</v>
          </cell>
          <cell r="AZ248">
            <v>1983</v>
          </cell>
          <cell r="BA248">
            <v>1983</v>
          </cell>
          <cell r="BB248">
            <v>1983</v>
          </cell>
          <cell r="BC248">
            <v>1983</v>
          </cell>
          <cell r="BD248">
            <v>1983</v>
          </cell>
          <cell r="BE248">
            <v>1983</v>
          </cell>
          <cell r="BF248">
            <v>1983</v>
          </cell>
          <cell r="BG248">
            <v>1983</v>
          </cell>
          <cell r="BH248">
            <v>1983</v>
          </cell>
          <cell r="BI248">
            <v>1983</v>
          </cell>
          <cell r="BJ248">
            <v>1983</v>
          </cell>
          <cell r="BK248">
            <v>1983</v>
          </cell>
          <cell r="BL248">
            <v>1983</v>
          </cell>
          <cell r="BM248">
            <v>1983</v>
          </cell>
          <cell r="BN248">
            <v>1983</v>
          </cell>
          <cell r="BO248">
            <v>1983</v>
          </cell>
          <cell r="BP248">
            <v>1983</v>
          </cell>
          <cell r="BQ248">
            <v>2546</v>
          </cell>
          <cell r="BR248">
            <v>2546</v>
          </cell>
          <cell r="BS248">
            <v>2546</v>
          </cell>
          <cell r="BT248">
            <v>2546</v>
          </cell>
          <cell r="BU248">
            <v>2546</v>
          </cell>
          <cell r="BV248">
            <v>2546</v>
          </cell>
          <cell r="BW248">
            <v>2546</v>
          </cell>
          <cell r="BX248">
            <v>2546</v>
          </cell>
          <cell r="BY248">
            <v>2546</v>
          </cell>
          <cell r="BZ248">
            <v>2546</v>
          </cell>
          <cell r="CA248">
            <v>2546</v>
          </cell>
          <cell r="CB248">
            <v>2546</v>
          </cell>
          <cell r="CC248">
            <v>2685</v>
          </cell>
          <cell r="CD248">
            <v>2685</v>
          </cell>
          <cell r="CE248">
            <v>2685</v>
          </cell>
          <cell r="CF248">
            <v>2685</v>
          </cell>
          <cell r="CG248">
            <v>2685</v>
          </cell>
          <cell r="CH248">
            <v>2685</v>
          </cell>
          <cell r="CI248">
            <v>2685</v>
          </cell>
          <cell r="CJ248">
            <v>2685</v>
          </cell>
          <cell r="CK248">
            <v>2685</v>
          </cell>
          <cell r="CL248">
            <v>2685</v>
          </cell>
          <cell r="CM248">
            <v>2685</v>
          </cell>
          <cell r="CN248">
            <v>2685</v>
          </cell>
          <cell r="CO248">
            <v>2685</v>
          </cell>
          <cell r="CP248">
            <v>2685</v>
          </cell>
          <cell r="CQ248">
            <v>2685</v>
          </cell>
          <cell r="CR248">
            <v>1934</v>
          </cell>
          <cell r="CS248">
            <v>1934</v>
          </cell>
          <cell r="CT248">
            <v>1934</v>
          </cell>
          <cell r="CU248">
            <v>1934</v>
          </cell>
          <cell r="CV248">
            <v>1934</v>
          </cell>
          <cell r="CW248">
            <v>1934</v>
          </cell>
          <cell r="CX248">
            <v>1934</v>
          </cell>
          <cell r="CY248">
            <v>2685</v>
          </cell>
          <cell r="CZ248">
            <v>2685</v>
          </cell>
          <cell r="DA248">
            <v>2685</v>
          </cell>
          <cell r="DB248">
            <v>2685</v>
          </cell>
          <cell r="DC248">
            <v>2685</v>
          </cell>
          <cell r="DD248">
            <v>2685</v>
          </cell>
          <cell r="DE248">
            <v>2685</v>
          </cell>
          <cell r="DF248">
            <v>2685</v>
          </cell>
          <cell r="DG248">
            <v>2685</v>
          </cell>
          <cell r="DH248">
            <v>1539</v>
          </cell>
          <cell r="DI248">
            <v>1539</v>
          </cell>
          <cell r="DJ248">
            <v>1539</v>
          </cell>
          <cell r="DK248">
            <v>1539</v>
          </cell>
          <cell r="DL248">
            <v>1539</v>
          </cell>
          <cell r="DM248">
            <v>1539</v>
          </cell>
          <cell r="DN248">
            <v>1539</v>
          </cell>
          <cell r="DO248">
            <v>1539</v>
          </cell>
          <cell r="DP248">
            <v>1539</v>
          </cell>
          <cell r="DQ248">
            <v>1539</v>
          </cell>
          <cell r="DR248">
            <v>1539</v>
          </cell>
          <cell r="DS248">
            <v>1539</v>
          </cell>
          <cell r="DT248">
            <v>1539</v>
          </cell>
          <cell r="DU248">
            <v>1539</v>
          </cell>
          <cell r="DV248">
            <v>1539</v>
          </cell>
          <cell r="DW248">
            <v>1539</v>
          </cell>
          <cell r="DX248">
            <v>1539</v>
          </cell>
          <cell r="DY248">
            <v>1539</v>
          </cell>
          <cell r="DZ248">
            <v>1539</v>
          </cell>
          <cell r="EA248">
            <v>1539</v>
          </cell>
          <cell r="EB248">
            <v>1539</v>
          </cell>
          <cell r="EC248">
            <v>1539</v>
          </cell>
          <cell r="ED248">
            <v>1539</v>
          </cell>
          <cell r="EE248">
            <v>1539</v>
          </cell>
          <cell r="EF248">
            <v>1539</v>
          </cell>
          <cell r="EG248">
            <v>1539</v>
          </cell>
          <cell r="EH248">
            <v>1539</v>
          </cell>
          <cell r="EI248">
            <v>1539</v>
          </cell>
          <cell r="EJ248">
            <v>2710</v>
          </cell>
          <cell r="EK248">
            <v>2710</v>
          </cell>
          <cell r="EL248">
            <v>2710</v>
          </cell>
          <cell r="EM248">
            <v>2710</v>
          </cell>
          <cell r="EN248">
            <v>2710</v>
          </cell>
          <cell r="EO248">
            <v>2710</v>
          </cell>
          <cell r="EP248">
            <v>2710</v>
          </cell>
          <cell r="EQ248">
            <v>2710</v>
          </cell>
          <cell r="ER248">
            <v>2710</v>
          </cell>
          <cell r="ES248">
            <v>2710</v>
          </cell>
          <cell r="ET248">
            <v>2710</v>
          </cell>
          <cell r="EU248">
            <v>2710</v>
          </cell>
          <cell r="EV248">
            <v>2710</v>
          </cell>
          <cell r="EW248">
            <v>2710</v>
          </cell>
          <cell r="EX248">
            <v>2710</v>
          </cell>
          <cell r="EY248">
            <v>2710</v>
          </cell>
          <cell r="EZ248">
            <v>2710</v>
          </cell>
          <cell r="FA248">
            <v>2710</v>
          </cell>
          <cell r="FB248">
            <v>2710</v>
          </cell>
          <cell r="FC248">
            <v>2710</v>
          </cell>
          <cell r="FD248">
            <v>3210</v>
          </cell>
          <cell r="FE248">
            <v>3210</v>
          </cell>
          <cell r="FF248">
            <v>3210</v>
          </cell>
          <cell r="FG248">
            <v>3210</v>
          </cell>
          <cell r="FH248">
            <v>3210</v>
          </cell>
          <cell r="FI248">
            <v>3210</v>
          </cell>
          <cell r="FJ248">
            <v>3210</v>
          </cell>
          <cell r="FK248">
            <v>3210</v>
          </cell>
          <cell r="FL248">
            <v>3210</v>
          </cell>
          <cell r="FM248">
            <v>3210</v>
          </cell>
          <cell r="FN248">
            <v>3210</v>
          </cell>
          <cell r="FO248">
            <v>3055</v>
          </cell>
          <cell r="FP248">
            <v>3055</v>
          </cell>
          <cell r="FQ248">
            <v>3055</v>
          </cell>
          <cell r="FR248">
            <v>3055</v>
          </cell>
          <cell r="FS248">
            <v>3055</v>
          </cell>
          <cell r="FT248">
            <v>3055</v>
          </cell>
          <cell r="FU248">
            <v>3055</v>
          </cell>
          <cell r="FV248">
            <v>3055</v>
          </cell>
          <cell r="FW248">
            <v>3055</v>
          </cell>
          <cell r="FX248">
            <v>3055</v>
          </cell>
          <cell r="FY248">
            <v>3055</v>
          </cell>
          <cell r="FZ248">
            <v>3055</v>
          </cell>
          <cell r="GA248">
            <v>3055</v>
          </cell>
          <cell r="GB248">
            <v>3055</v>
          </cell>
          <cell r="GC248">
            <v>3055</v>
          </cell>
          <cell r="GD248">
            <v>3055</v>
          </cell>
          <cell r="GE248">
            <v>3055</v>
          </cell>
          <cell r="GF248">
            <v>3055</v>
          </cell>
          <cell r="GG248">
            <v>3055</v>
          </cell>
          <cell r="GH248">
            <v>3055</v>
          </cell>
          <cell r="GI248">
            <v>3055</v>
          </cell>
          <cell r="GJ248">
            <v>3055</v>
          </cell>
          <cell r="GK248">
            <v>3055</v>
          </cell>
          <cell r="GL248">
            <v>3055</v>
          </cell>
          <cell r="GM248">
            <v>3055</v>
          </cell>
          <cell r="GN248">
            <v>3055</v>
          </cell>
          <cell r="GO248">
            <v>3055</v>
          </cell>
          <cell r="GP248">
            <v>3055</v>
          </cell>
          <cell r="GQ248">
            <v>3055</v>
          </cell>
          <cell r="GR248">
            <v>3055</v>
          </cell>
          <cell r="GS248">
            <v>3055</v>
          </cell>
          <cell r="GW248">
            <v>25752</v>
          </cell>
          <cell r="GX248" t="e">
            <v>#DIV/0!</v>
          </cell>
          <cell r="GY248" t="e">
            <v>#DIV/0!</v>
          </cell>
          <cell r="GZ248" t="e">
            <v>#DIV/0!</v>
          </cell>
        </row>
        <row r="249">
          <cell r="A249">
            <v>25757</v>
          </cell>
          <cell r="B249">
            <v>22</v>
          </cell>
          <cell r="C249" t="str">
            <v>TEX E&amp;P @ BRAZORIA</v>
          </cell>
          <cell r="D249">
            <v>15093</v>
          </cell>
          <cell r="E249" t="str">
            <v>R</v>
          </cell>
          <cell r="F249">
            <v>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cell r="AL249">
            <v>0</v>
          </cell>
          <cell r="AM249">
            <v>0</v>
          </cell>
          <cell r="AN249">
            <v>0</v>
          </cell>
          <cell r="AO249">
            <v>0</v>
          </cell>
          <cell r="AP249">
            <v>0</v>
          </cell>
          <cell r="AQ249">
            <v>0</v>
          </cell>
          <cell r="AR249">
            <v>0</v>
          </cell>
          <cell r="AS249">
            <v>0</v>
          </cell>
          <cell r="AT249">
            <v>0</v>
          </cell>
          <cell r="AU249">
            <v>0</v>
          </cell>
          <cell r="AV249">
            <v>0</v>
          </cell>
          <cell r="AW249">
            <v>0</v>
          </cell>
          <cell r="AX249">
            <v>0</v>
          </cell>
          <cell r="AY249">
            <v>0</v>
          </cell>
          <cell r="AZ249">
            <v>0</v>
          </cell>
          <cell r="BA249">
            <v>0</v>
          </cell>
          <cell r="BB249">
            <v>0</v>
          </cell>
          <cell r="BC249">
            <v>0</v>
          </cell>
          <cell r="BD249">
            <v>0</v>
          </cell>
          <cell r="BE249">
            <v>0</v>
          </cell>
          <cell r="BF249">
            <v>0</v>
          </cell>
          <cell r="BG249">
            <v>0</v>
          </cell>
          <cell r="BH249">
            <v>0</v>
          </cell>
          <cell r="BI249">
            <v>0</v>
          </cell>
          <cell r="BJ249">
            <v>0</v>
          </cell>
          <cell r="BK249">
            <v>0</v>
          </cell>
          <cell r="BL249">
            <v>0</v>
          </cell>
          <cell r="BM249">
            <v>0</v>
          </cell>
          <cell r="BN249">
            <v>0</v>
          </cell>
          <cell r="BO249">
            <v>0</v>
          </cell>
          <cell r="BP249">
            <v>0</v>
          </cell>
          <cell r="BQ249">
            <v>0</v>
          </cell>
          <cell r="BR249">
            <v>0</v>
          </cell>
          <cell r="BS249">
            <v>0</v>
          </cell>
          <cell r="BT249">
            <v>0</v>
          </cell>
          <cell r="BU249">
            <v>0</v>
          </cell>
          <cell r="BV249">
            <v>0</v>
          </cell>
          <cell r="BW249">
            <v>0</v>
          </cell>
          <cell r="BX249">
            <v>0</v>
          </cell>
          <cell r="BY249">
            <v>0</v>
          </cell>
          <cell r="BZ249">
            <v>0</v>
          </cell>
          <cell r="CA249">
            <v>0</v>
          </cell>
          <cell r="CB249">
            <v>0</v>
          </cell>
          <cell r="CC249">
            <v>0</v>
          </cell>
          <cell r="CD249">
            <v>0</v>
          </cell>
          <cell r="CE249">
            <v>0</v>
          </cell>
          <cell r="CF249">
            <v>0</v>
          </cell>
          <cell r="CG249">
            <v>0</v>
          </cell>
          <cell r="CH249">
            <v>0</v>
          </cell>
          <cell r="CI249">
            <v>0</v>
          </cell>
          <cell r="CJ249">
            <v>0</v>
          </cell>
          <cell r="CK249">
            <v>0</v>
          </cell>
          <cell r="CL249">
            <v>0</v>
          </cell>
          <cell r="CM249">
            <v>0</v>
          </cell>
          <cell r="CN249">
            <v>0</v>
          </cell>
          <cell r="CO249">
            <v>0</v>
          </cell>
          <cell r="CP249">
            <v>0</v>
          </cell>
          <cell r="CQ249">
            <v>0</v>
          </cell>
          <cell r="CR249">
            <v>0</v>
          </cell>
          <cell r="CS249">
            <v>0</v>
          </cell>
          <cell r="CT249">
            <v>0</v>
          </cell>
          <cell r="CU249">
            <v>0</v>
          </cell>
          <cell r="CV249">
            <v>0</v>
          </cell>
          <cell r="CW249">
            <v>0</v>
          </cell>
          <cell r="CX249">
            <v>0</v>
          </cell>
          <cell r="CY249">
            <v>0</v>
          </cell>
          <cell r="CZ249">
            <v>0</v>
          </cell>
          <cell r="DA249">
            <v>0</v>
          </cell>
          <cell r="DB249">
            <v>0</v>
          </cell>
          <cell r="DC249">
            <v>0</v>
          </cell>
          <cell r="DD249">
            <v>0</v>
          </cell>
          <cell r="DE249">
            <v>0</v>
          </cell>
          <cell r="DF249">
            <v>0</v>
          </cell>
          <cell r="DG249">
            <v>0</v>
          </cell>
          <cell r="DH249">
            <v>0</v>
          </cell>
          <cell r="DI249">
            <v>0</v>
          </cell>
          <cell r="DJ249">
            <v>0</v>
          </cell>
          <cell r="DK249">
            <v>0</v>
          </cell>
          <cell r="DL249">
            <v>0</v>
          </cell>
          <cell r="DM249">
            <v>0</v>
          </cell>
          <cell r="DN249">
            <v>0</v>
          </cell>
          <cell r="DO249">
            <v>0</v>
          </cell>
          <cell r="DP249">
            <v>0</v>
          </cell>
          <cell r="DQ249">
            <v>0</v>
          </cell>
          <cell r="DR249">
            <v>0</v>
          </cell>
          <cell r="DS249">
            <v>0</v>
          </cell>
          <cell r="DT249">
            <v>0</v>
          </cell>
          <cell r="DU249">
            <v>0</v>
          </cell>
          <cell r="DV249">
            <v>0</v>
          </cell>
          <cell r="DW249">
            <v>0</v>
          </cell>
          <cell r="DX249">
            <v>0</v>
          </cell>
          <cell r="DY249">
            <v>0</v>
          </cell>
          <cell r="DZ249">
            <v>0</v>
          </cell>
          <cell r="EA249">
            <v>0</v>
          </cell>
          <cell r="EB249">
            <v>0</v>
          </cell>
          <cell r="EC249">
            <v>0</v>
          </cell>
          <cell r="ED249">
            <v>0</v>
          </cell>
          <cell r="EE249">
            <v>0</v>
          </cell>
          <cell r="EF249">
            <v>0</v>
          </cell>
          <cell r="EG249">
            <v>0</v>
          </cell>
          <cell r="EH249">
            <v>0</v>
          </cell>
          <cell r="EI249">
            <v>0</v>
          </cell>
          <cell r="EJ249">
            <v>0</v>
          </cell>
          <cell r="EK249">
            <v>0</v>
          </cell>
          <cell r="EL249">
            <v>0</v>
          </cell>
          <cell r="EM249">
            <v>0</v>
          </cell>
          <cell r="EN249">
            <v>0</v>
          </cell>
          <cell r="EO249">
            <v>0</v>
          </cell>
          <cell r="EP249">
            <v>0</v>
          </cell>
          <cell r="EQ249">
            <v>0</v>
          </cell>
          <cell r="ER249">
            <v>0</v>
          </cell>
          <cell r="ES249">
            <v>0</v>
          </cell>
          <cell r="ET249">
            <v>0</v>
          </cell>
          <cell r="EU249">
            <v>0</v>
          </cell>
          <cell r="EV249">
            <v>0</v>
          </cell>
          <cell r="EW249">
            <v>0</v>
          </cell>
          <cell r="EX249">
            <v>0</v>
          </cell>
          <cell r="EY249">
            <v>0</v>
          </cell>
          <cell r="EZ249">
            <v>0</v>
          </cell>
          <cell r="FA249">
            <v>0</v>
          </cell>
          <cell r="FB249">
            <v>0</v>
          </cell>
          <cell r="FC249">
            <v>0</v>
          </cell>
          <cell r="FD249">
            <v>0</v>
          </cell>
          <cell r="FE249">
            <v>0</v>
          </cell>
          <cell r="FF249">
            <v>0</v>
          </cell>
          <cell r="FG249">
            <v>0</v>
          </cell>
          <cell r="FH249">
            <v>0</v>
          </cell>
          <cell r="FI249">
            <v>0</v>
          </cell>
          <cell r="FJ249">
            <v>0</v>
          </cell>
          <cell r="FK249">
            <v>0</v>
          </cell>
          <cell r="FL249">
            <v>0</v>
          </cell>
          <cell r="FM249">
            <v>0</v>
          </cell>
          <cell r="FN249">
            <v>0</v>
          </cell>
          <cell r="FO249">
            <v>0</v>
          </cell>
          <cell r="FP249">
            <v>0</v>
          </cell>
          <cell r="FQ249">
            <v>0</v>
          </cell>
          <cell r="FR249">
            <v>0</v>
          </cell>
          <cell r="FS249">
            <v>0</v>
          </cell>
          <cell r="FT249">
            <v>0</v>
          </cell>
          <cell r="FU249">
            <v>0</v>
          </cell>
          <cell r="FV249">
            <v>0</v>
          </cell>
          <cell r="FW249">
            <v>0</v>
          </cell>
          <cell r="FX249">
            <v>0</v>
          </cell>
          <cell r="FY249">
            <v>0</v>
          </cell>
          <cell r="FZ249">
            <v>0</v>
          </cell>
          <cell r="GA249">
            <v>0</v>
          </cell>
          <cell r="GB249">
            <v>0</v>
          </cell>
          <cell r="GC249">
            <v>0</v>
          </cell>
          <cell r="GD249">
            <v>0</v>
          </cell>
          <cell r="GE249">
            <v>0</v>
          </cell>
          <cell r="GF249">
            <v>0</v>
          </cell>
          <cell r="GG249">
            <v>0</v>
          </cell>
          <cell r="GH249">
            <v>0</v>
          </cell>
          <cell r="GI249">
            <v>0</v>
          </cell>
          <cell r="GJ249">
            <v>0</v>
          </cell>
          <cell r="GK249">
            <v>0</v>
          </cell>
          <cell r="GL249">
            <v>0</v>
          </cell>
          <cell r="GM249">
            <v>0</v>
          </cell>
          <cell r="GN249">
            <v>0</v>
          </cell>
          <cell r="GO249">
            <v>0</v>
          </cell>
          <cell r="GP249">
            <v>0</v>
          </cell>
          <cell r="GQ249">
            <v>0</v>
          </cell>
          <cell r="GR249">
            <v>0</v>
          </cell>
          <cell r="GS249">
            <v>0</v>
          </cell>
          <cell r="GW249">
            <v>25757</v>
          </cell>
          <cell r="GX249" t="e">
            <v>#DIV/0!</v>
          </cell>
          <cell r="GY249" t="e">
            <v>#DIV/0!</v>
          </cell>
          <cell r="GZ249" t="e">
            <v>#DIV/0!</v>
          </cell>
        </row>
        <row r="250">
          <cell r="A250">
            <v>25774</v>
          </cell>
          <cell r="B250">
            <v>4</v>
          </cell>
          <cell r="C250" t="str">
            <v>KAISER @ WOODWARD</v>
          </cell>
          <cell r="D250">
            <v>2383</v>
          </cell>
          <cell r="E250" t="str">
            <v>R</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cell r="BC250">
            <v>0</v>
          </cell>
          <cell r="BD250">
            <v>0</v>
          </cell>
          <cell r="BE250">
            <v>0</v>
          </cell>
          <cell r="BF250">
            <v>0</v>
          </cell>
          <cell r="BG250">
            <v>0</v>
          </cell>
          <cell r="BH250">
            <v>0</v>
          </cell>
          <cell r="BI250">
            <v>0</v>
          </cell>
          <cell r="BJ250">
            <v>0</v>
          </cell>
          <cell r="BK250">
            <v>0</v>
          </cell>
          <cell r="BL250">
            <v>0</v>
          </cell>
          <cell r="BM250">
            <v>0</v>
          </cell>
          <cell r="BN250">
            <v>0</v>
          </cell>
          <cell r="BO250">
            <v>0</v>
          </cell>
          <cell r="BP250">
            <v>0</v>
          </cell>
          <cell r="BQ250">
            <v>0</v>
          </cell>
          <cell r="BR250">
            <v>0</v>
          </cell>
          <cell r="BS250">
            <v>0</v>
          </cell>
          <cell r="BT250">
            <v>0</v>
          </cell>
          <cell r="BU250">
            <v>0</v>
          </cell>
          <cell r="BV250">
            <v>0</v>
          </cell>
          <cell r="BW250">
            <v>0</v>
          </cell>
          <cell r="BX250">
            <v>0</v>
          </cell>
          <cell r="BY250">
            <v>0</v>
          </cell>
          <cell r="BZ250">
            <v>0</v>
          </cell>
          <cell r="CA250">
            <v>0</v>
          </cell>
          <cell r="CB250">
            <v>0</v>
          </cell>
          <cell r="CC250">
            <v>0</v>
          </cell>
          <cell r="CD250">
            <v>0</v>
          </cell>
          <cell r="CE250">
            <v>0</v>
          </cell>
          <cell r="CF250">
            <v>0</v>
          </cell>
          <cell r="CG250">
            <v>0</v>
          </cell>
          <cell r="CH250">
            <v>0</v>
          </cell>
          <cell r="CI250">
            <v>0</v>
          </cell>
          <cell r="CJ250">
            <v>0</v>
          </cell>
          <cell r="CK250">
            <v>0</v>
          </cell>
          <cell r="CL250">
            <v>0</v>
          </cell>
          <cell r="CM250">
            <v>0</v>
          </cell>
          <cell r="CN250">
            <v>0</v>
          </cell>
          <cell r="CO250">
            <v>0</v>
          </cell>
          <cell r="CP250">
            <v>0</v>
          </cell>
          <cell r="CQ250">
            <v>0</v>
          </cell>
          <cell r="CR250">
            <v>0</v>
          </cell>
          <cell r="CS250">
            <v>0</v>
          </cell>
          <cell r="CT250">
            <v>0</v>
          </cell>
          <cell r="CU250">
            <v>0</v>
          </cell>
          <cell r="CV250">
            <v>0</v>
          </cell>
          <cell r="CW250">
            <v>0</v>
          </cell>
          <cell r="CX250">
            <v>0</v>
          </cell>
          <cell r="CY250">
            <v>0</v>
          </cell>
          <cell r="CZ250">
            <v>0</v>
          </cell>
          <cell r="DA250">
            <v>0</v>
          </cell>
          <cell r="DB250">
            <v>0</v>
          </cell>
          <cell r="DC250">
            <v>0</v>
          </cell>
          <cell r="DD250">
            <v>0</v>
          </cell>
          <cell r="DE250">
            <v>0</v>
          </cell>
          <cell r="DF250">
            <v>0</v>
          </cell>
          <cell r="DG250">
            <v>0</v>
          </cell>
          <cell r="DH250">
            <v>0</v>
          </cell>
          <cell r="DI250">
            <v>0</v>
          </cell>
          <cell r="DJ250">
            <v>0</v>
          </cell>
          <cell r="DK250">
            <v>0</v>
          </cell>
          <cell r="DL250">
            <v>0</v>
          </cell>
          <cell r="DM250">
            <v>0</v>
          </cell>
          <cell r="DN250">
            <v>0</v>
          </cell>
          <cell r="DO250">
            <v>0</v>
          </cell>
          <cell r="DP250">
            <v>0</v>
          </cell>
          <cell r="DQ250">
            <v>0</v>
          </cell>
          <cell r="DR250">
            <v>0</v>
          </cell>
          <cell r="DS250">
            <v>0</v>
          </cell>
          <cell r="DT250">
            <v>0</v>
          </cell>
          <cell r="DU250">
            <v>0</v>
          </cell>
          <cell r="DV250">
            <v>0</v>
          </cell>
          <cell r="DW250">
            <v>0</v>
          </cell>
          <cell r="DX250">
            <v>0</v>
          </cell>
          <cell r="DY250">
            <v>0</v>
          </cell>
          <cell r="DZ250">
            <v>0</v>
          </cell>
          <cell r="EA250">
            <v>0</v>
          </cell>
          <cell r="EB250">
            <v>0</v>
          </cell>
          <cell r="EC250">
            <v>0</v>
          </cell>
          <cell r="ED250">
            <v>0</v>
          </cell>
          <cell r="EE250">
            <v>0</v>
          </cell>
          <cell r="EF250">
            <v>0</v>
          </cell>
          <cell r="EG250">
            <v>0</v>
          </cell>
          <cell r="EH250">
            <v>0</v>
          </cell>
          <cell r="EI250">
            <v>0</v>
          </cell>
          <cell r="EJ250">
            <v>0</v>
          </cell>
          <cell r="EK250">
            <v>0</v>
          </cell>
          <cell r="EL250">
            <v>0</v>
          </cell>
          <cell r="EM250">
            <v>0</v>
          </cell>
          <cell r="EN250">
            <v>0</v>
          </cell>
          <cell r="EO250">
            <v>0</v>
          </cell>
          <cell r="EP250">
            <v>0</v>
          </cell>
          <cell r="EQ250">
            <v>0</v>
          </cell>
          <cell r="ER250">
            <v>0</v>
          </cell>
          <cell r="ES250">
            <v>0</v>
          </cell>
          <cell r="ET250">
            <v>0</v>
          </cell>
          <cell r="EU250">
            <v>0</v>
          </cell>
          <cell r="EV250">
            <v>0</v>
          </cell>
          <cell r="EW250">
            <v>0</v>
          </cell>
          <cell r="EX250">
            <v>0</v>
          </cell>
          <cell r="EY250">
            <v>0</v>
          </cell>
          <cell r="EZ250">
            <v>0</v>
          </cell>
          <cell r="FA250">
            <v>0</v>
          </cell>
          <cell r="FB250">
            <v>0</v>
          </cell>
          <cell r="FC250">
            <v>0</v>
          </cell>
          <cell r="FD250">
            <v>0</v>
          </cell>
          <cell r="FE250">
            <v>0</v>
          </cell>
          <cell r="FF250">
            <v>0</v>
          </cell>
          <cell r="FG250">
            <v>0</v>
          </cell>
          <cell r="FH250">
            <v>0</v>
          </cell>
          <cell r="FI250">
            <v>0</v>
          </cell>
          <cell r="FJ250">
            <v>0</v>
          </cell>
          <cell r="FK250">
            <v>0</v>
          </cell>
          <cell r="FL250">
            <v>0</v>
          </cell>
          <cell r="FM250">
            <v>0</v>
          </cell>
          <cell r="FN250">
            <v>0</v>
          </cell>
          <cell r="FO250">
            <v>0</v>
          </cell>
          <cell r="FP250">
            <v>0</v>
          </cell>
          <cell r="FQ250">
            <v>0</v>
          </cell>
          <cell r="FR250">
            <v>0</v>
          </cell>
          <cell r="FS250">
            <v>0</v>
          </cell>
          <cell r="FT250">
            <v>0</v>
          </cell>
          <cell r="FU250">
            <v>0</v>
          </cell>
          <cell r="FV250">
            <v>0</v>
          </cell>
          <cell r="FW250">
            <v>0</v>
          </cell>
          <cell r="FX250">
            <v>0</v>
          </cell>
          <cell r="FY250">
            <v>0</v>
          </cell>
          <cell r="FZ250">
            <v>0</v>
          </cell>
          <cell r="GA250">
            <v>0</v>
          </cell>
          <cell r="GB250">
            <v>0</v>
          </cell>
          <cell r="GC250">
            <v>0</v>
          </cell>
          <cell r="GD250">
            <v>0</v>
          </cell>
          <cell r="GE250">
            <v>0</v>
          </cell>
          <cell r="GF250">
            <v>0</v>
          </cell>
          <cell r="GG250">
            <v>0</v>
          </cell>
          <cell r="GH250">
            <v>0</v>
          </cell>
          <cell r="GI250">
            <v>0</v>
          </cell>
          <cell r="GJ250">
            <v>0</v>
          </cell>
          <cell r="GK250">
            <v>0</v>
          </cell>
          <cell r="GL250">
            <v>0</v>
          </cell>
          <cell r="GM250">
            <v>0</v>
          </cell>
          <cell r="GN250">
            <v>0</v>
          </cell>
          <cell r="GO250">
            <v>0</v>
          </cell>
          <cell r="GP250">
            <v>0</v>
          </cell>
          <cell r="GQ250">
            <v>0</v>
          </cell>
          <cell r="GR250">
            <v>0</v>
          </cell>
          <cell r="GS250">
            <v>0</v>
          </cell>
          <cell r="GW250">
            <v>25774</v>
          </cell>
          <cell r="GX250" t="e">
            <v>#DIV/0!</v>
          </cell>
          <cell r="GY250" t="e">
            <v>#DIV/0!</v>
          </cell>
          <cell r="GZ250" t="e">
            <v>#DIV/0!</v>
          </cell>
        </row>
        <row r="251">
          <cell r="A251">
            <v>25776</v>
          </cell>
          <cell r="B251">
            <v>7</v>
          </cell>
          <cell r="C251" t="str">
            <v>GPM GAS @ EDDY</v>
          </cell>
          <cell r="D251">
            <v>34336</v>
          </cell>
          <cell r="E251" t="str">
            <v>R</v>
          </cell>
          <cell r="F251">
            <v>8747</v>
          </cell>
          <cell r="G251">
            <v>8747</v>
          </cell>
          <cell r="H251">
            <v>8747</v>
          </cell>
          <cell r="I251">
            <v>8747</v>
          </cell>
          <cell r="J251">
            <v>8747</v>
          </cell>
          <cell r="K251">
            <v>8747</v>
          </cell>
          <cell r="L251">
            <v>8747</v>
          </cell>
          <cell r="M251">
            <v>8747</v>
          </cell>
          <cell r="N251">
            <v>8747</v>
          </cell>
          <cell r="O251">
            <v>8747</v>
          </cell>
          <cell r="P251">
            <v>8747</v>
          </cell>
          <cell r="Q251">
            <v>8747</v>
          </cell>
          <cell r="R251">
            <v>8747</v>
          </cell>
          <cell r="S251">
            <v>8747</v>
          </cell>
          <cell r="T251">
            <v>6657</v>
          </cell>
          <cell r="U251">
            <v>6657</v>
          </cell>
          <cell r="V251">
            <v>6657</v>
          </cell>
          <cell r="W251">
            <v>6657</v>
          </cell>
          <cell r="X251">
            <v>6657</v>
          </cell>
          <cell r="Y251">
            <v>6657</v>
          </cell>
          <cell r="Z251">
            <v>6657</v>
          </cell>
          <cell r="AA251">
            <v>6657</v>
          </cell>
          <cell r="AB251">
            <v>6657</v>
          </cell>
          <cell r="AC251">
            <v>6657</v>
          </cell>
          <cell r="AD251">
            <v>6657</v>
          </cell>
          <cell r="AE251">
            <v>6657</v>
          </cell>
          <cell r="AF251">
            <v>6657</v>
          </cell>
          <cell r="AG251">
            <v>6657</v>
          </cell>
          <cell r="AH251">
            <v>6657</v>
          </cell>
          <cell r="AI251">
            <v>0</v>
          </cell>
          <cell r="AJ251">
            <v>0</v>
          </cell>
          <cell r="AK251">
            <v>0</v>
          </cell>
          <cell r="AL251">
            <v>0</v>
          </cell>
          <cell r="AM251">
            <v>0</v>
          </cell>
          <cell r="AN251">
            <v>0</v>
          </cell>
          <cell r="AO251">
            <v>0</v>
          </cell>
          <cell r="AP251">
            <v>0</v>
          </cell>
          <cell r="AQ251">
            <v>0</v>
          </cell>
          <cell r="AR251">
            <v>0</v>
          </cell>
          <cell r="AS251">
            <v>0</v>
          </cell>
          <cell r="AT251">
            <v>0</v>
          </cell>
          <cell r="AU251">
            <v>0</v>
          </cell>
          <cell r="AV251">
            <v>0</v>
          </cell>
          <cell r="AW251">
            <v>0</v>
          </cell>
          <cell r="AX251">
            <v>0</v>
          </cell>
          <cell r="AY251">
            <v>8252</v>
          </cell>
          <cell r="AZ251">
            <v>8252</v>
          </cell>
          <cell r="BA251">
            <v>8252</v>
          </cell>
          <cell r="BB251">
            <v>8252</v>
          </cell>
          <cell r="BC251">
            <v>7252</v>
          </cell>
          <cell r="BD251">
            <v>7252</v>
          </cell>
          <cell r="BE251">
            <v>7252</v>
          </cell>
          <cell r="BF251">
            <v>7252</v>
          </cell>
          <cell r="BG251">
            <v>7252</v>
          </cell>
          <cell r="BH251">
            <v>7252</v>
          </cell>
          <cell r="BI251">
            <v>7252</v>
          </cell>
          <cell r="BJ251">
            <v>7252</v>
          </cell>
          <cell r="BK251">
            <v>7252</v>
          </cell>
          <cell r="BL251">
            <v>7252</v>
          </cell>
          <cell r="BM251">
            <v>7252</v>
          </cell>
          <cell r="BN251">
            <v>7252</v>
          </cell>
          <cell r="BO251">
            <v>7252</v>
          </cell>
          <cell r="BP251">
            <v>6550</v>
          </cell>
          <cell r="BQ251">
            <v>0</v>
          </cell>
          <cell r="BR251">
            <v>0</v>
          </cell>
          <cell r="BS251">
            <v>7252</v>
          </cell>
          <cell r="BT251">
            <v>7252</v>
          </cell>
          <cell r="BU251">
            <v>7252</v>
          </cell>
          <cell r="BV251">
            <v>7252</v>
          </cell>
          <cell r="BW251">
            <v>7252</v>
          </cell>
          <cell r="BX251">
            <v>6871</v>
          </cell>
          <cell r="BY251">
            <v>6871</v>
          </cell>
          <cell r="BZ251">
            <v>731</v>
          </cell>
          <cell r="CA251">
            <v>731</v>
          </cell>
          <cell r="CB251">
            <v>731</v>
          </cell>
          <cell r="CC251">
            <v>988</v>
          </cell>
          <cell r="CD251">
            <v>988</v>
          </cell>
          <cell r="CE251">
            <v>988</v>
          </cell>
          <cell r="CF251">
            <v>988</v>
          </cell>
          <cell r="CG251">
            <v>988</v>
          </cell>
          <cell r="CH251">
            <v>988</v>
          </cell>
          <cell r="CI251">
            <v>988</v>
          </cell>
          <cell r="CJ251">
            <v>988</v>
          </cell>
          <cell r="CK251">
            <v>988</v>
          </cell>
          <cell r="CL251">
            <v>5988</v>
          </cell>
          <cell r="CM251">
            <v>988</v>
          </cell>
          <cell r="CN251">
            <v>988</v>
          </cell>
          <cell r="CO251">
            <v>988</v>
          </cell>
          <cell r="CP251">
            <v>988</v>
          </cell>
          <cell r="CQ251">
            <v>988</v>
          </cell>
          <cell r="CR251">
            <v>988</v>
          </cell>
          <cell r="CS251">
            <v>988</v>
          </cell>
          <cell r="CT251">
            <v>988</v>
          </cell>
          <cell r="CU251">
            <v>988</v>
          </cell>
          <cell r="CV251">
            <v>988</v>
          </cell>
          <cell r="CW251">
            <v>988</v>
          </cell>
          <cell r="CX251">
            <v>988</v>
          </cell>
          <cell r="CY251">
            <v>988</v>
          </cell>
          <cell r="CZ251">
            <v>988</v>
          </cell>
          <cell r="DA251">
            <v>988</v>
          </cell>
          <cell r="DB251">
            <v>988</v>
          </cell>
          <cell r="DC251">
            <v>988</v>
          </cell>
          <cell r="DD251">
            <v>988</v>
          </cell>
          <cell r="DE251">
            <v>988</v>
          </cell>
          <cell r="DF251">
            <v>988</v>
          </cell>
          <cell r="DG251">
            <v>881</v>
          </cell>
          <cell r="DH251">
            <v>1065</v>
          </cell>
          <cell r="DI251">
            <v>1065</v>
          </cell>
          <cell r="DJ251">
            <v>1065</v>
          </cell>
          <cell r="DK251">
            <v>1065</v>
          </cell>
          <cell r="DL251">
            <v>1065</v>
          </cell>
          <cell r="DM251">
            <v>1065</v>
          </cell>
          <cell r="DN251">
            <v>1065</v>
          </cell>
          <cell r="DO251">
            <v>1065</v>
          </cell>
          <cell r="DP251">
            <v>1065</v>
          </cell>
          <cell r="DQ251">
            <v>1065</v>
          </cell>
          <cell r="DR251">
            <v>1065</v>
          </cell>
          <cell r="DS251">
            <v>1065</v>
          </cell>
          <cell r="DT251">
            <v>1065</v>
          </cell>
          <cell r="DU251">
            <v>1065</v>
          </cell>
          <cell r="DV251">
            <v>1065</v>
          </cell>
          <cell r="DW251">
            <v>1065</v>
          </cell>
          <cell r="DX251">
            <v>1065</v>
          </cell>
          <cell r="DY251">
            <v>1065</v>
          </cell>
          <cell r="DZ251">
            <v>1065</v>
          </cell>
          <cell r="EA251">
            <v>7065</v>
          </cell>
          <cell r="EB251">
            <v>3565</v>
          </cell>
          <cell r="EC251">
            <v>1065</v>
          </cell>
          <cell r="ED251">
            <v>1065</v>
          </cell>
          <cell r="EE251">
            <v>1065</v>
          </cell>
          <cell r="EF251">
            <v>1065</v>
          </cell>
          <cell r="EG251">
            <v>1065</v>
          </cell>
          <cell r="EH251">
            <v>1188</v>
          </cell>
          <cell r="EI251">
            <v>133</v>
          </cell>
          <cell r="EJ251">
            <v>2454</v>
          </cell>
          <cell r="EK251">
            <v>2454</v>
          </cell>
          <cell r="EL251">
            <v>8454</v>
          </cell>
          <cell r="EM251">
            <v>8454</v>
          </cell>
          <cell r="EN251">
            <v>8454</v>
          </cell>
          <cell r="EO251">
            <v>5954</v>
          </cell>
          <cell r="EP251">
            <v>3954</v>
          </cell>
          <cell r="EQ251">
            <v>2454</v>
          </cell>
          <cell r="ER251">
            <v>3954</v>
          </cell>
          <cell r="ES251">
            <v>3954</v>
          </cell>
          <cell r="ET251">
            <v>3954</v>
          </cell>
          <cell r="EU251">
            <v>2454</v>
          </cell>
          <cell r="EV251">
            <v>2454</v>
          </cell>
          <cell r="EW251">
            <v>2454</v>
          </cell>
          <cell r="EX251">
            <v>2454</v>
          </cell>
          <cell r="EY251">
            <v>2454</v>
          </cell>
          <cell r="EZ251">
            <v>2454</v>
          </cell>
          <cell r="FA251">
            <v>2454</v>
          </cell>
          <cell r="FB251">
            <v>2454</v>
          </cell>
          <cell r="FC251">
            <v>2454</v>
          </cell>
          <cell r="FD251">
            <v>2454</v>
          </cell>
          <cell r="FE251">
            <v>2454</v>
          </cell>
          <cell r="FF251">
            <v>2454</v>
          </cell>
          <cell r="FG251">
            <v>2454</v>
          </cell>
          <cell r="FH251">
            <v>2454</v>
          </cell>
          <cell r="FI251">
            <v>2454</v>
          </cell>
          <cell r="FJ251">
            <v>2454</v>
          </cell>
          <cell r="FK251">
            <v>2454</v>
          </cell>
          <cell r="FL251">
            <v>2454</v>
          </cell>
          <cell r="FM251">
            <v>2525</v>
          </cell>
          <cell r="FN251">
            <v>2451</v>
          </cell>
          <cell r="FO251">
            <v>13716</v>
          </cell>
          <cell r="FP251">
            <v>13716</v>
          </cell>
          <cell r="FQ251">
            <v>13716</v>
          </cell>
          <cell r="FR251">
            <v>13716</v>
          </cell>
          <cell r="FS251">
            <v>13716</v>
          </cell>
          <cell r="FT251">
            <v>13716</v>
          </cell>
          <cell r="FU251">
            <v>13716</v>
          </cell>
          <cell r="FV251">
            <v>13716</v>
          </cell>
          <cell r="FW251">
            <v>13716</v>
          </cell>
          <cell r="FX251">
            <v>13716</v>
          </cell>
          <cell r="FY251">
            <v>13716</v>
          </cell>
          <cell r="FZ251">
            <v>13792</v>
          </cell>
          <cell r="GA251">
            <v>16885</v>
          </cell>
          <cell r="GB251">
            <v>20841</v>
          </cell>
          <cell r="GC251">
            <v>20841</v>
          </cell>
          <cell r="GD251">
            <v>20869</v>
          </cell>
          <cell r="GE251">
            <v>21005</v>
          </cell>
          <cell r="GF251">
            <v>21252</v>
          </cell>
          <cell r="GG251">
            <v>19949</v>
          </cell>
          <cell r="GH251">
            <v>16803</v>
          </cell>
          <cell r="GI251">
            <v>20177</v>
          </cell>
          <cell r="GJ251">
            <v>20177</v>
          </cell>
          <cell r="GK251">
            <v>20939</v>
          </cell>
          <cell r="GL251">
            <v>15971</v>
          </cell>
          <cell r="GM251">
            <v>18183</v>
          </cell>
          <cell r="GN251">
            <v>18183</v>
          </cell>
          <cell r="GO251">
            <v>18183</v>
          </cell>
          <cell r="GP251">
            <v>17988</v>
          </cell>
          <cell r="GQ251">
            <v>17988</v>
          </cell>
          <cell r="GR251">
            <v>17988</v>
          </cell>
          <cell r="GS251">
            <v>18193</v>
          </cell>
          <cell r="GW251">
            <v>25776</v>
          </cell>
          <cell r="GX251" t="e">
            <v>#DIV/0!</v>
          </cell>
          <cell r="GY251" t="e">
            <v>#DIV/0!</v>
          </cell>
          <cell r="GZ251" t="e">
            <v>#DIV/0!</v>
          </cell>
        </row>
        <row r="252">
          <cell r="A252">
            <v>25779</v>
          </cell>
          <cell r="B252">
            <v>20</v>
          </cell>
          <cell r="C252" t="str">
            <v>KMTP @ JIM WELLS</v>
          </cell>
          <cell r="D252">
            <v>15355</v>
          </cell>
          <cell r="E252" t="str">
            <v>R</v>
          </cell>
          <cell r="F252">
            <v>105</v>
          </cell>
          <cell r="G252">
            <v>105</v>
          </cell>
          <cell r="H252">
            <v>105</v>
          </cell>
          <cell r="I252">
            <v>105</v>
          </cell>
          <cell r="J252">
            <v>105</v>
          </cell>
          <cell r="K252">
            <v>105</v>
          </cell>
          <cell r="L252">
            <v>105</v>
          </cell>
          <cell r="M252">
            <v>105</v>
          </cell>
          <cell r="N252">
            <v>105</v>
          </cell>
          <cell r="O252">
            <v>105</v>
          </cell>
          <cell r="P252">
            <v>105</v>
          </cell>
          <cell r="Q252">
            <v>105</v>
          </cell>
          <cell r="R252">
            <v>105</v>
          </cell>
          <cell r="S252">
            <v>105</v>
          </cell>
          <cell r="T252">
            <v>120</v>
          </cell>
          <cell r="U252">
            <v>120</v>
          </cell>
          <cell r="V252">
            <v>120</v>
          </cell>
          <cell r="W252">
            <v>120</v>
          </cell>
          <cell r="X252">
            <v>120</v>
          </cell>
          <cell r="Y252">
            <v>120</v>
          </cell>
          <cell r="Z252">
            <v>120</v>
          </cell>
          <cell r="AA252">
            <v>120</v>
          </cell>
          <cell r="AB252">
            <v>120</v>
          </cell>
          <cell r="AC252">
            <v>120</v>
          </cell>
          <cell r="AD252">
            <v>120</v>
          </cell>
          <cell r="AE252">
            <v>120</v>
          </cell>
          <cell r="AF252">
            <v>120</v>
          </cell>
          <cell r="AG252">
            <v>120</v>
          </cell>
          <cell r="AH252">
            <v>120</v>
          </cell>
          <cell r="AI252">
            <v>120</v>
          </cell>
          <cell r="AJ252">
            <v>120</v>
          </cell>
          <cell r="AK252">
            <v>120</v>
          </cell>
          <cell r="AL252">
            <v>120</v>
          </cell>
          <cell r="AM252">
            <v>120</v>
          </cell>
          <cell r="AN252">
            <v>120</v>
          </cell>
          <cell r="AO252">
            <v>120</v>
          </cell>
          <cell r="AP252">
            <v>120</v>
          </cell>
          <cell r="AQ252">
            <v>120</v>
          </cell>
          <cell r="AR252">
            <v>120</v>
          </cell>
          <cell r="AS252">
            <v>120</v>
          </cell>
          <cell r="AT252">
            <v>120</v>
          </cell>
          <cell r="AU252">
            <v>120</v>
          </cell>
          <cell r="AV252">
            <v>120</v>
          </cell>
          <cell r="AW252">
            <v>120</v>
          </cell>
          <cell r="AX252">
            <v>120</v>
          </cell>
          <cell r="AY252">
            <v>120</v>
          </cell>
          <cell r="AZ252">
            <v>120</v>
          </cell>
          <cell r="BA252">
            <v>120</v>
          </cell>
          <cell r="BB252">
            <v>120</v>
          </cell>
          <cell r="BC252">
            <v>120</v>
          </cell>
          <cell r="BD252">
            <v>120</v>
          </cell>
          <cell r="BE252">
            <v>120</v>
          </cell>
          <cell r="BF252">
            <v>120</v>
          </cell>
          <cell r="BG252">
            <v>120</v>
          </cell>
          <cell r="BH252">
            <v>120</v>
          </cell>
          <cell r="BI252">
            <v>120</v>
          </cell>
          <cell r="BJ252">
            <v>120</v>
          </cell>
          <cell r="BK252">
            <v>120</v>
          </cell>
          <cell r="BL252">
            <v>120</v>
          </cell>
          <cell r="BM252">
            <v>120</v>
          </cell>
          <cell r="BN252">
            <v>120</v>
          </cell>
          <cell r="BO252">
            <v>120</v>
          </cell>
          <cell r="BP252">
            <v>120</v>
          </cell>
          <cell r="BQ252">
            <v>120</v>
          </cell>
          <cell r="BR252">
            <v>120</v>
          </cell>
          <cell r="BS252">
            <v>120</v>
          </cell>
          <cell r="BT252">
            <v>120</v>
          </cell>
          <cell r="BU252">
            <v>120</v>
          </cell>
          <cell r="BV252">
            <v>120</v>
          </cell>
          <cell r="BW252">
            <v>120</v>
          </cell>
          <cell r="BX252">
            <v>120</v>
          </cell>
          <cell r="BY252">
            <v>120</v>
          </cell>
          <cell r="BZ252">
            <v>350</v>
          </cell>
          <cell r="CA252">
            <v>350</v>
          </cell>
          <cell r="CB252">
            <v>350</v>
          </cell>
          <cell r="CC252">
            <v>3720</v>
          </cell>
          <cell r="CD252">
            <v>0</v>
          </cell>
          <cell r="CE252">
            <v>0</v>
          </cell>
          <cell r="CF252">
            <v>0</v>
          </cell>
          <cell r="CG252">
            <v>0</v>
          </cell>
          <cell r="CH252">
            <v>0</v>
          </cell>
          <cell r="CI252">
            <v>0</v>
          </cell>
          <cell r="CJ252">
            <v>0</v>
          </cell>
          <cell r="CK252">
            <v>0</v>
          </cell>
          <cell r="CL252">
            <v>0</v>
          </cell>
          <cell r="CM252">
            <v>0</v>
          </cell>
          <cell r="CN252">
            <v>0</v>
          </cell>
          <cell r="CO252">
            <v>0</v>
          </cell>
          <cell r="CP252">
            <v>0</v>
          </cell>
          <cell r="CQ252">
            <v>0</v>
          </cell>
          <cell r="CR252">
            <v>0</v>
          </cell>
          <cell r="CS252">
            <v>0</v>
          </cell>
          <cell r="CT252">
            <v>0</v>
          </cell>
          <cell r="CU252">
            <v>0</v>
          </cell>
          <cell r="CV252">
            <v>0</v>
          </cell>
          <cell r="CW252">
            <v>0</v>
          </cell>
          <cell r="CX252">
            <v>0</v>
          </cell>
          <cell r="CY252">
            <v>0</v>
          </cell>
          <cell r="CZ252">
            <v>0</v>
          </cell>
          <cell r="DA252">
            <v>0</v>
          </cell>
          <cell r="DB252">
            <v>0</v>
          </cell>
          <cell r="DC252">
            <v>0</v>
          </cell>
          <cell r="DD252">
            <v>0</v>
          </cell>
          <cell r="DE252">
            <v>0</v>
          </cell>
          <cell r="DF252">
            <v>0</v>
          </cell>
          <cell r="DG252">
            <v>0</v>
          </cell>
          <cell r="DH252">
            <v>0</v>
          </cell>
          <cell r="DI252">
            <v>0</v>
          </cell>
          <cell r="DJ252">
            <v>0</v>
          </cell>
          <cell r="DK252">
            <v>0</v>
          </cell>
          <cell r="DL252">
            <v>0</v>
          </cell>
          <cell r="DM252">
            <v>0</v>
          </cell>
          <cell r="DN252">
            <v>0</v>
          </cell>
          <cell r="DO252">
            <v>0</v>
          </cell>
          <cell r="DP252">
            <v>0</v>
          </cell>
          <cell r="DQ252">
            <v>0</v>
          </cell>
          <cell r="DR252">
            <v>0</v>
          </cell>
          <cell r="DS252">
            <v>0</v>
          </cell>
          <cell r="DT252">
            <v>0</v>
          </cell>
          <cell r="DU252">
            <v>0</v>
          </cell>
          <cell r="DV252">
            <v>0</v>
          </cell>
          <cell r="DW252">
            <v>0</v>
          </cell>
          <cell r="DX252">
            <v>0</v>
          </cell>
          <cell r="DY252">
            <v>0</v>
          </cell>
          <cell r="DZ252">
            <v>0</v>
          </cell>
          <cell r="EA252">
            <v>0</v>
          </cell>
          <cell r="EB252">
            <v>0</v>
          </cell>
          <cell r="EC252">
            <v>0</v>
          </cell>
          <cell r="ED252">
            <v>0</v>
          </cell>
          <cell r="EE252">
            <v>0</v>
          </cell>
          <cell r="EF252">
            <v>0</v>
          </cell>
          <cell r="EG252">
            <v>0</v>
          </cell>
          <cell r="EH252">
            <v>0</v>
          </cell>
          <cell r="EI252">
            <v>0</v>
          </cell>
          <cell r="EJ252">
            <v>0</v>
          </cell>
          <cell r="EK252">
            <v>0</v>
          </cell>
          <cell r="EL252">
            <v>0</v>
          </cell>
          <cell r="EM252">
            <v>0</v>
          </cell>
          <cell r="EN252">
            <v>0</v>
          </cell>
          <cell r="EO252">
            <v>0</v>
          </cell>
          <cell r="EP252">
            <v>0</v>
          </cell>
          <cell r="EQ252">
            <v>0</v>
          </cell>
          <cell r="ER252">
            <v>0</v>
          </cell>
          <cell r="ES252">
            <v>0</v>
          </cell>
          <cell r="ET252">
            <v>0</v>
          </cell>
          <cell r="EU252">
            <v>0</v>
          </cell>
          <cell r="EV252">
            <v>0</v>
          </cell>
          <cell r="EW252">
            <v>0</v>
          </cell>
          <cell r="EX252">
            <v>0</v>
          </cell>
          <cell r="EY252">
            <v>0</v>
          </cell>
          <cell r="EZ252">
            <v>0</v>
          </cell>
          <cell r="FA252">
            <v>0</v>
          </cell>
          <cell r="FB252">
            <v>0</v>
          </cell>
          <cell r="FC252">
            <v>0</v>
          </cell>
          <cell r="FD252">
            <v>0</v>
          </cell>
          <cell r="FE252">
            <v>0</v>
          </cell>
          <cell r="FF252">
            <v>0</v>
          </cell>
          <cell r="FG252">
            <v>0</v>
          </cell>
          <cell r="FH252">
            <v>0</v>
          </cell>
          <cell r="FI252">
            <v>0</v>
          </cell>
          <cell r="FJ252">
            <v>0</v>
          </cell>
          <cell r="FK252">
            <v>0</v>
          </cell>
          <cell r="FL252">
            <v>130</v>
          </cell>
          <cell r="FM252">
            <v>130</v>
          </cell>
          <cell r="FN252">
            <v>130</v>
          </cell>
          <cell r="FO252">
            <v>130</v>
          </cell>
          <cell r="FP252">
            <v>130</v>
          </cell>
          <cell r="FQ252">
            <v>130</v>
          </cell>
          <cell r="FR252">
            <v>130</v>
          </cell>
          <cell r="FS252">
            <v>130</v>
          </cell>
          <cell r="FT252">
            <v>130</v>
          </cell>
          <cell r="FU252">
            <v>130</v>
          </cell>
          <cell r="FV252">
            <v>130</v>
          </cell>
          <cell r="FW252">
            <v>0</v>
          </cell>
          <cell r="FX252">
            <v>0</v>
          </cell>
          <cell r="FY252">
            <v>0</v>
          </cell>
          <cell r="FZ252">
            <v>0</v>
          </cell>
          <cell r="GA252">
            <v>0</v>
          </cell>
          <cell r="GB252">
            <v>0</v>
          </cell>
          <cell r="GC252">
            <v>0</v>
          </cell>
          <cell r="GD252">
            <v>0</v>
          </cell>
          <cell r="GE252">
            <v>0</v>
          </cell>
          <cell r="GF252">
            <v>0</v>
          </cell>
          <cell r="GG252">
            <v>0</v>
          </cell>
          <cell r="GH252">
            <v>0</v>
          </cell>
          <cell r="GI252">
            <v>0</v>
          </cell>
          <cell r="GJ252">
            <v>0</v>
          </cell>
          <cell r="GK252">
            <v>0</v>
          </cell>
          <cell r="GL252">
            <v>0</v>
          </cell>
          <cell r="GM252">
            <v>0</v>
          </cell>
          <cell r="GN252">
            <v>0</v>
          </cell>
          <cell r="GO252">
            <v>0</v>
          </cell>
          <cell r="GP252">
            <v>0</v>
          </cell>
          <cell r="GQ252">
            <v>0</v>
          </cell>
          <cell r="GR252">
            <v>0</v>
          </cell>
          <cell r="GS252">
            <v>0</v>
          </cell>
          <cell r="GW252">
            <v>25779</v>
          </cell>
          <cell r="GX252" t="e">
            <v>#DIV/0!</v>
          </cell>
          <cell r="GY252" t="e">
            <v>#DIV/0!</v>
          </cell>
          <cell r="GZ252" t="e">
            <v>#DIV/0!</v>
          </cell>
        </row>
        <row r="253">
          <cell r="A253">
            <v>25781</v>
          </cell>
          <cell r="B253">
            <v>22</v>
          </cell>
          <cell r="C253" t="str">
            <v>AMOCO @ BRAZORIA</v>
          </cell>
          <cell r="D253">
            <v>115029</v>
          </cell>
          <cell r="E253" t="str">
            <v>D</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cell r="AN253">
            <v>0</v>
          </cell>
          <cell r="AO253">
            <v>0</v>
          </cell>
          <cell r="AP253">
            <v>0</v>
          </cell>
          <cell r="AQ253">
            <v>0</v>
          </cell>
          <cell r="AR253">
            <v>0</v>
          </cell>
          <cell r="AS253">
            <v>0</v>
          </cell>
          <cell r="AT253">
            <v>0</v>
          </cell>
          <cell r="AU253">
            <v>0</v>
          </cell>
          <cell r="AV253">
            <v>0</v>
          </cell>
          <cell r="AW253">
            <v>0</v>
          </cell>
          <cell r="AX253">
            <v>0</v>
          </cell>
          <cell r="AY253">
            <v>0</v>
          </cell>
          <cell r="AZ253">
            <v>0</v>
          </cell>
          <cell r="BA253">
            <v>0</v>
          </cell>
          <cell r="BB253">
            <v>0</v>
          </cell>
          <cell r="BC253">
            <v>0</v>
          </cell>
          <cell r="BD253">
            <v>0</v>
          </cell>
          <cell r="BE253">
            <v>0</v>
          </cell>
          <cell r="BF253">
            <v>0</v>
          </cell>
          <cell r="BG253">
            <v>0</v>
          </cell>
          <cell r="BH253">
            <v>0</v>
          </cell>
          <cell r="BI253">
            <v>0</v>
          </cell>
          <cell r="BJ253">
            <v>0</v>
          </cell>
          <cell r="BK253">
            <v>0</v>
          </cell>
          <cell r="BL253">
            <v>0</v>
          </cell>
          <cell r="BM253">
            <v>0</v>
          </cell>
          <cell r="BN253">
            <v>0</v>
          </cell>
          <cell r="BO253">
            <v>0</v>
          </cell>
          <cell r="BP253">
            <v>0</v>
          </cell>
          <cell r="BQ253">
            <v>0</v>
          </cell>
          <cell r="BR253">
            <v>0</v>
          </cell>
          <cell r="BS253">
            <v>0</v>
          </cell>
          <cell r="BT253">
            <v>0</v>
          </cell>
          <cell r="BU253">
            <v>0</v>
          </cell>
          <cell r="BV253">
            <v>0</v>
          </cell>
          <cell r="BW253">
            <v>0</v>
          </cell>
          <cell r="BX253">
            <v>0</v>
          </cell>
          <cell r="BY253">
            <v>0</v>
          </cell>
          <cell r="BZ253">
            <v>0</v>
          </cell>
          <cell r="CA253">
            <v>0</v>
          </cell>
          <cell r="CB253">
            <v>0</v>
          </cell>
          <cell r="CC253">
            <v>0</v>
          </cell>
          <cell r="CD253">
            <v>0</v>
          </cell>
          <cell r="CE253">
            <v>0</v>
          </cell>
          <cell r="CF253">
            <v>0</v>
          </cell>
          <cell r="CG253">
            <v>0</v>
          </cell>
          <cell r="CH253">
            <v>0</v>
          </cell>
          <cell r="CI253">
            <v>0</v>
          </cell>
          <cell r="CJ253">
            <v>0</v>
          </cell>
          <cell r="CK253">
            <v>0</v>
          </cell>
          <cell r="CL253">
            <v>0</v>
          </cell>
          <cell r="CM253">
            <v>0</v>
          </cell>
          <cell r="CN253">
            <v>0</v>
          </cell>
          <cell r="CO253">
            <v>0</v>
          </cell>
          <cell r="CP253">
            <v>0</v>
          </cell>
          <cell r="CQ253">
            <v>0</v>
          </cell>
          <cell r="CR253">
            <v>0</v>
          </cell>
          <cell r="CS253">
            <v>0</v>
          </cell>
          <cell r="CT253">
            <v>0</v>
          </cell>
          <cell r="CU253">
            <v>0</v>
          </cell>
          <cell r="CV253">
            <v>0</v>
          </cell>
          <cell r="CW253">
            <v>0</v>
          </cell>
          <cell r="CX253">
            <v>0</v>
          </cell>
          <cell r="CY253">
            <v>0</v>
          </cell>
          <cell r="CZ253">
            <v>0</v>
          </cell>
          <cell r="DA253">
            <v>0</v>
          </cell>
          <cell r="DB253">
            <v>0</v>
          </cell>
          <cell r="DC253">
            <v>0</v>
          </cell>
          <cell r="DD253">
            <v>0</v>
          </cell>
          <cell r="DE253">
            <v>0</v>
          </cell>
          <cell r="DF253">
            <v>0</v>
          </cell>
          <cell r="DG253">
            <v>0</v>
          </cell>
          <cell r="DH253">
            <v>0</v>
          </cell>
          <cell r="DI253">
            <v>0</v>
          </cell>
          <cell r="DJ253">
            <v>0</v>
          </cell>
          <cell r="DK253">
            <v>0</v>
          </cell>
          <cell r="DL253">
            <v>0</v>
          </cell>
          <cell r="DM253">
            <v>0</v>
          </cell>
          <cell r="DN253">
            <v>0</v>
          </cell>
          <cell r="DO253">
            <v>0</v>
          </cell>
          <cell r="DP253">
            <v>0</v>
          </cell>
          <cell r="DQ253">
            <v>0</v>
          </cell>
          <cell r="DR253">
            <v>0</v>
          </cell>
          <cell r="DS253">
            <v>0</v>
          </cell>
          <cell r="DT253">
            <v>0</v>
          </cell>
          <cell r="DU253">
            <v>0</v>
          </cell>
          <cell r="DV253">
            <v>0</v>
          </cell>
          <cell r="DW253">
            <v>0</v>
          </cell>
          <cell r="DX253">
            <v>0</v>
          </cell>
          <cell r="DY253">
            <v>0</v>
          </cell>
          <cell r="DZ253">
            <v>0</v>
          </cell>
          <cell r="EA253">
            <v>0</v>
          </cell>
          <cell r="EB253">
            <v>0</v>
          </cell>
          <cell r="EC253">
            <v>0</v>
          </cell>
          <cell r="ED253">
            <v>0</v>
          </cell>
          <cell r="EE253">
            <v>0</v>
          </cell>
          <cell r="EF253">
            <v>0</v>
          </cell>
          <cell r="EG253">
            <v>0</v>
          </cell>
          <cell r="EH253">
            <v>0</v>
          </cell>
          <cell r="EI253">
            <v>0</v>
          </cell>
          <cell r="EJ253">
            <v>0</v>
          </cell>
          <cell r="EK253">
            <v>0</v>
          </cell>
          <cell r="EL253">
            <v>0</v>
          </cell>
          <cell r="EM253">
            <v>0</v>
          </cell>
          <cell r="EN253">
            <v>0</v>
          </cell>
          <cell r="EO253">
            <v>0</v>
          </cell>
          <cell r="EP253">
            <v>0</v>
          </cell>
          <cell r="EQ253">
            <v>0</v>
          </cell>
          <cell r="ER253">
            <v>0</v>
          </cell>
          <cell r="ES253">
            <v>0</v>
          </cell>
          <cell r="ET253">
            <v>0</v>
          </cell>
          <cell r="EU253">
            <v>0</v>
          </cell>
          <cell r="EV253">
            <v>0</v>
          </cell>
          <cell r="EW253">
            <v>0</v>
          </cell>
          <cell r="EX253">
            <v>0</v>
          </cell>
          <cell r="EY253">
            <v>0</v>
          </cell>
          <cell r="EZ253">
            <v>0</v>
          </cell>
          <cell r="FA253">
            <v>0</v>
          </cell>
          <cell r="FB253">
            <v>0</v>
          </cell>
          <cell r="FC253">
            <v>0</v>
          </cell>
          <cell r="FD253">
            <v>0</v>
          </cell>
          <cell r="FE253">
            <v>0</v>
          </cell>
          <cell r="FF253">
            <v>0</v>
          </cell>
          <cell r="FG253">
            <v>0</v>
          </cell>
          <cell r="FH253">
            <v>0</v>
          </cell>
          <cell r="FI253">
            <v>0</v>
          </cell>
          <cell r="FJ253">
            <v>0</v>
          </cell>
          <cell r="FK253">
            <v>0</v>
          </cell>
          <cell r="FL253">
            <v>0</v>
          </cell>
          <cell r="FM253">
            <v>0</v>
          </cell>
          <cell r="FN253">
            <v>0</v>
          </cell>
          <cell r="FO253">
            <v>0</v>
          </cell>
          <cell r="FP253">
            <v>0</v>
          </cell>
          <cell r="FQ253">
            <v>0</v>
          </cell>
          <cell r="FR253">
            <v>0</v>
          </cell>
          <cell r="FS253">
            <v>0</v>
          </cell>
          <cell r="FT253">
            <v>0</v>
          </cell>
          <cell r="FU253">
            <v>0</v>
          </cell>
          <cell r="FV253">
            <v>0</v>
          </cell>
          <cell r="FW253">
            <v>0</v>
          </cell>
          <cell r="FX253">
            <v>0</v>
          </cell>
          <cell r="FY253">
            <v>0</v>
          </cell>
          <cell r="FZ253">
            <v>0</v>
          </cell>
          <cell r="GA253">
            <v>0</v>
          </cell>
          <cell r="GB253">
            <v>0</v>
          </cell>
          <cell r="GC253">
            <v>0</v>
          </cell>
          <cell r="GD253">
            <v>0</v>
          </cell>
          <cell r="GE253">
            <v>0</v>
          </cell>
          <cell r="GF253">
            <v>0</v>
          </cell>
          <cell r="GG253">
            <v>0</v>
          </cell>
          <cell r="GH253">
            <v>0</v>
          </cell>
          <cell r="GI253">
            <v>0</v>
          </cell>
          <cell r="GJ253">
            <v>0</v>
          </cell>
          <cell r="GK253">
            <v>0</v>
          </cell>
          <cell r="GL253">
            <v>0</v>
          </cell>
          <cell r="GM253">
            <v>0</v>
          </cell>
          <cell r="GN253">
            <v>0</v>
          </cell>
          <cell r="GO253">
            <v>0</v>
          </cell>
          <cell r="GP253">
            <v>0</v>
          </cell>
          <cell r="GQ253">
            <v>0</v>
          </cell>
          <cell r="GR253">
            <v>0</v>
          </cell>
          <cell r="GS253">
            <v>0</v>
          </cell>
          <cell r="GW253">
            <v>25781</v>
          </cell>
          <cell r="GX253" t="e">
            <v>#DIV/0!</v>
          </cell>
          <cell r="GY253" t="e">
            <v>#DIV/0!</v>
          </cell>
          <cell r="GZ253" t="e">
            <v>#DIV/0!</v>
          </cell>
        </row>
        <row r="254">
          <cell r="A254">
            <v>37156</v>
          </cell>
          <cell r="B254">
            <v>1</v>
          </cell>
          <cell r="C254" t="str">
            <v>CHAPARRA @ LOVE</v>
          </cell>
          <cell r="D254">
            <v>27454</v>
          </cell>
          <cell r="E254" t="str">
            <v>R</v>
          </cell>
          <cell r="F254">
            <v>520</v>
          </cell>
          <cell r="G254">
            <v>520</v>
          </cell>
          <cell r="H254">
            <v>520</v>
          </cell>
          <cell r="I254">
            <v>520</v>
          </cell>
          <cell r="J254">
            <v>520</v>
          </cell>
          <cell r="K254">
            <v>520</v>
          </cell>
          <cell r="L254">
            <v>520</v>
          </cell>
          <cell r="M254">
            <v>520</v>
          </cell>
          <cell r="N254">
            <v>520</v>
          </cell>
          <cell r="O254">
            <v>520</v>
          </cell>
          <cell r="P254">
            <v>520</v>
          </cell>
          <cell r="Q254">
            <v>520</v>
          </cell>
          <cell r="R254">
            <v>520</v>
          </cell>
          <cell r="S254">
            <v>520</v>
          </cell>
          <cell r="T254">
            <v>775</v>
          </cell>
          <cell r="U254">
            <v>775</v>
          </cell>
          <cell r="V254">
            <v>775</v>
          </cell>
          <cell r="W254">
            <v>775</v>
          </cell>
          <cell r="X254">
            <v>775</v>
          </cell>
          <cell r="Y254">
            <v>775</v>
          </cell>
          <cell r="Z254">
            <v>775</v>
          </cell>
          <cell r="AA254">
            <v>775</v>
          </cell>
          <cell r="AB254">
            <v>775</v>
          </cell>
          <cell r="AC254">
            <v>775</v>
          </cell>
          <cell r="AD254">
            <v>775</v>
          </cell>
          <cell r="AE254">
            <v>775</v>
          </cell>
          <cell r="AF254">
            <v>775</v>
          </cell>
          <cell r="AG254">
            <v>775</v>
          </cell>
          <cell r="AH254">
            <v>425</v>
          </cell>
          <cell r="AI254">
            <v>425</v>
          </cell>
          <cell r="AJ254">
            <v>425</v>
          </cell>
          <cell r="AK254">
            <v>425</v>
          </cell>
          <cell r="AL254">
            <v>425</v>
          </cell>
          <cell r="AM254">
            <v>425</v>
          </cell>
          <cell r="AN254">
            <v>425</v>
          </cell>
          <cell r="AO254">
            <v>425</v>
          </cell>
          <cell r="AP254">
            <v>425</v>
          </cell>
          <cell r="AQ254">
            <v>623</v>
          </cell>
          <cell r="AR254">
            <v>623</v>
          </cell>
          <cell r="AS254">
            <v>623</v>
          </cell>
          <cell r="AT254">
            <v>623</v>
          </cell>
          <cell r="AU254">
            <v>623</v>
          </cell>
          <cell r="AV254">
            <v>623</v>
          </cell>
          <cell r="AW254">
            <v>623</v>
          </cell>
          <cell r="AX254">
            <v>623</v>
          </cell>
          <cell r="AY254">
            <v>100</v>
          </cell>
          <cell r="AZ254">
            <v>100</v>
          </cell>
          <cell r="BA254">
            <v>100</v>
          </cell>
          <cell r="BB254">
            <v>100</v>
          </cell>
          <cell r="BC254">
            <v>100</v>
          </cell>
          <cell r="BD254">
            <v>100</v>
          </cell>
          <cell r="BE254">
            <v>100</v>
          </cell>
          <cell r="BF254">
            <v>454</v>
          </cell>
          <cell r="BG254">
            <v>454</v>
          </cell>
          <cell r="BH254">
            <v>454</v>
          </cell>
          <cell r="BI254">
            <v>454</v>
          </cell>
          <cell r="BJ254">
            <v>454</v>
          </cell>
          <cell r="BK254">
            <v>454</v>
          </cell>
          <cell r="BL254">
            <v>454</v>
          </cell>
          <cell r="BM254">
            <v>500</v>
          </cell>
          <cell r="BN254">
            <v>500</v>
          </cell>
          <cell r="BO254">
            <v>500</v>
          </cell>
          <cell r="BP254">
            <v>500</v>
          </cell>
          <cell r="BQ254">
            <v>500</v>
          </cell>
          <cell r="BR254">
            <v>500</v>
          </cell>
          <cell r="BS254">
            <v>500</v>
          </cell>
          <cell r="BT254">
            <v>705</v>
          </cell>
          <cell r="BU254">
            <v>705</v>
          </cell>
          <cell r="BV254">
            <v>705</v>
          </cell>
          <cell r="BW254">
            <v>705</v>
          </cell>
          <cell r="BX254">
            <v>705</v>
          </cell>
          <cell r="BY254">
            <v>705</v>
          </cell>
          <cell r="BZ254">
            <v>705</v>
          </cell>
          <cell r="CA254">
            <v>705</v>
          </cell>
          <cell r="CB254">
            <v>705</v>
          </cell>
          <cell r="CC254">
            <v>300</v>
          </cell>
          <cell r="CD254">
            <v>300</v>
          </cell>
          <cell r="CE254">
            <v>300</v>
          </cell>
          <cell r="CF254">
            <v>300</v>
          </cell>
          <cell r="CG254">
            <v>300</v>
          </cell>
          <cell r="CH254">
            <v>700</v>
          </cell>
          <cell r="CI254">
            <v>700</v>
          </cell>
          <cell r="CJ254">
            <v>700</v>
          </cell>
          <cell r="CK254">
            <v>700</v>
          </cell>
          <cell r="CL254">
            <v>700</v>
          </cell>
          <cell r="CM254">
            <v>700</v>
          </cell>
          <cell r="CN254">
            <v>700</v>
          </cell>
          <cell r="CO254">
            <v>700</v>
          </cell>
          <cell r="CP254">
            <v>700</v>
          </cell>
          <cell r="CQ254">
            <v>700</v>
          </cell>
          <cell r="CR254">
            <v>700</v>
          </cell>
          <cell r="CS254">
            <v>700</v>
          </cell>
          <cell r="CT254">
            <v>700</v>
          </cell>
          <cell r="CU254">
            <v>700</v>
          </cell>
          <cell r="CV254">
            <v>700</v>
          </cell>
          <cell r="CW254">
            <v>700</v>
          </cell>
          <cell r="CX254">
            <v>700</v>
          </cell>
          <cell r="CY254">
            <v>700</v>
          </cell>
          <cell r="CZ254">
            <v>700</v>
          </cell>
          <cell r="DA254">
            <v>700</v>
          </cell>
          <cell r="DB254">
            <v>588</v>
          </cell>
          <cell r="DC254">
            <v>588</v>
          </cell>
          <cell r="DD254">
            <v>588</v>
          </cell>
          <cell r="DE254">
            <v>588</v>
          </cell>
          <cell r="DF254">
            <v>588</v>
          </cell>
          <cell r="DG254">
            <v>588</v>
          </cell>
          <cell r="DH254">
            <v>650</v>
          </cell>
          <cell r="DI254">
            <v>650</v>
          </cell>
          <cell r="DJ254">
            <v>650</v>
          </cell>
          <cell r="DK254">
            <v>650</v>
          </cell>
          <cell r="DL254">
            <v>650</v>
          </cell>
          <cell r="DM254">
            <v>800</v>
          </cell>
          <cell r="DN254">
            <v>800</v>
          </cell>
          <cell r="DO254">
            <v>800</v>
          </cell>
          <cell r="DP254">
            <v>800</v>
          </cell>
          <cell r="DQ254">
            <v>800</v>
          </cell>
          <cell r="DR254">
            <v>800</v>
          </cell>
          <cell r="DS254">
            <v>800</v>
          </cell>
          <cell r="DT254">
            <v>800</v>
          </cell>
          <cell r="DU254">
            <v>1000</v>
          </cell>
          <cell r="DV254">
            <v>1000</v>
          </cell>
          <cell r="DW254">
            <v>1</v>
          </cell>
          <cell r="DX254">
            <v>1</v>
          </cell>
          <cell r="DY254">
            <v>1</v>
          </cell>
          <cell r="DZ254">
            <v>1</v>
          </cell>
          <cell r="EA254">
            <v>815</v>
          </cell>
          <cell r="EB254">
            <v>815</v>
          </cell>
          <cell r="EC254">
            <v>588</v>
          </cell>
          <cell r="ED254">
            <v>588</v>
          </cell>
          <cell r="EE254">
            <v>588</v>
          </cell>
          <cell r="EF254">
            <v>588</v>
          </cell>
          <cell r="EG254">
            <v>588</v>
          </cell>
          <cell r="EH254">
            <v>588</v>
          </cell>
          <cell r="EI254">
            <v>588</v>
          </cell>
          <cell r="EJ254">
            <v>1100</v>
          </cell>
          <cell r="EK254">
            <v>1100</v>
          </cell>
          <cell r="EL254">
            <v>570</v>
          </cell>
          <cell r="EM254">
            <v>570</v>
          </cell>
          <cell r="EN254">
            <v>570</v>
          </cell>
          <cell r="EO254">
            <v>450</v>
          </cell>
          <cell r="EP254">
            <v>450</v>
          </cell>
          <cell r="EQ254">
            <v>1</v>
          </cell>
          <cell r="ER254">
            <v>300</v>
          </cell>
          <cell r="ES254">
            <v>300</v>
          </cell>
          <cell r="ET254">
            <v>300</v>
          </cell>
          <cell r="EU254">
            <v>300</v>
          </cell>
          <cell r="EV254">
            <v>700</v>
          </cell>
          <cell r="EW254">
            <v>700</v>
          </cell>
          <cell r="EX254">
            <v>700</v>
          </cell>
          <cell r="EY254">
            <v>700</v>
          </cell>
          <cell r="EZ254">
            <v>700</v>
          </cell>
          <cell r="FA254">
            <v>700</v>
          </cell>
          <cell r="FB254">
            <v>700</v>
          </cell>
          <cell r="FC254">
            <v>700</v>
          </cell>
          <cell r="FD254">
            <v>700</v>
          </cell>
          <cell r="FE254">
            <v>700</v>
          </cell>
          <cell r="FF254">
            <v>881</v>
          </cell>
          <cell r="FG254">
            <v>881</v>
          </cell>
          <cell r="FH254">
            <v>881</v>
          </cell>
          <cell r="FI254">
            <v>881</v>
          </cell>
          <cell r="FJ254">
            <v>881</v>
          </cell>
          <cell r="FK254">
            <v>881</v>
          </cell>
          <cell r="FL254">
            <v>881</v>
          </cell>
          <cell r="FM254">
            <v>881</v>
          </cell>
          <cell r="FN254">
            <v>881</v>
          </cell>
          <cell r="FO254">
            <v>1</v>
          </cell>
          <cell r="FP254">
            <v>1</v>
          </cell>
          <cell r="FQ254">
            <v>1</v>
          </cell>
          <cell r="FR254">
            <v>1</v>
          </cell>
          <cell r="FS254">
            <v>600</v>
          </cell>
          <cell r="FT254">
            <v>600</v>
          </cell>
          <cell r="FU254">
            <v>600</v>
          </cell>
          <cell r="FV254">
            <v>600</v>
          </cell>
          <cell r="FW254">
            <v>300</v>
          </cell>
          <cell r="FX254">
            <v>300</v>
          </cell>
          <cell r="FY254">
            <v>600</v>
          </cell>
          <cell r="FZ254">
            <v>600</v>
          </cell>
          <cell r="GA254">
            <v>600</v>
          </cell>
          <cell r="GB254">
            <v>600</v>
          </cell>
          <cell r="GC254">
            <v>600</v>
          </cell>
          <cell r="GD254">
            <v>600</v>
          </cell>
          <cell r="GE254">
            <v>600</v>
          </cell>
          <cell r="GF254">
            <v>600</v>
          </cell>
          <cell r="GG254">
            <v>600</v>
          </cell>
          <cell r="GH254">
            <v>600</v>
          </cell>
          <cell r="GI254">
            <v>1293</v>
          </cell>
          <cell r="GJ254">
            <v>1293</v>
          </cell>
          <cell r="GK254">
            <v>1293</v>
          </cell>
          <cell r="GL254">
            <v>1293</v>
          </cell>
          <cell r="GM254">
            <v>1293</v>
          </cell>
          <cell r="GN254">
            <v>1293</v>
          </cell>
          <cell r="GO254">
            <v>1293</v>
          </cell>
          <cell r="GP254">
            <v>1293</v>
          </cell>
          <cell r="GQ254">
            <v>1293</v>
          </cell>
          <cell r="GR254">
            <v>1293</v>
          </cell>
          <cell r="GS254">
            <v>1293</v>
          </cell>
          <cell r="GW254">
            <v>37156</v>
          </cell>
          <cell r="GX254" t="e">
            <v>#DIV/0!</v>
          </cell>
          <cell r="GY254" t="e">
            <v>#DIV/0!</v>
          </cell>
          <cell r="GZ254" t="e">
            <v>#DIV/0!</v>
          </cell>
        </row>
        <row r="255">
          <cell r="A255">
            <v>37207</v>
          </cell>
          <cell r="B255">
            <v>30</v>
          </cell>
          <cell r="C255" t="str">
            <v>Alliance @Joliet #1</v>
          </cell>
          <cell r="D255">
            <v>1938000</v>
          </cell>
          <cell r="E255" t="str">
            <v>R</v>
          </cell>
          <cell r="F255">
            <v>0</v>
          </cell>
          <cell r="G255">
            <v>55481</v>
          </cell>
          <cell r="H255">
            <v>9163</v>
          </cell>
          <cell r="I255">
            <v>10160</v>
          </cell>
          <cell r="J255">
            <v>10160</v>
          </cell>
          <cell r="K255">
            <v>10160</v>
          </cell>
          <cell r="L255">
            <v>0</v>
          </cell>
          <cell r="M255">
            <v>0</v>
          </cell>
          <cell r="N255">
            <v>0</v>
          </cell>
          <cell r="O255">
            <v>0</v>
          </cell>
          <cell r="P255">
            <v>6000</v>
          </cell>
          <cell r="Q255">
            <v>0</v>
          </cell>
          <cell r="R255">
            <v>0</v>
          </cell>
          <cell r="S255">
            <v>0</v>
          </cell>
          <cell r="T255">
            <v>0</v>
          </cell>
          <cell r="U255">
            <v>0</v>
          </cell>
          <cell r="V255">
            <v>0</v>
          </cell>
          <cell r="W255">
            <v>0</v>
          </cell>
          <cell r="X255">
            <v>0</v>
          </cell>
          <cell r="Y255">
            <v>0</v>
          </cell>
          <cell r="Z255">
            <v>5876</v>
          </cell>
          <cell r="AA255">
            <v>7193</v>
          </cell>
          <cell r="AB255">
            <v>5000</v>
          </cell>
          <cell r="AC255">
            <v>4000</v>
          </cell>
          <cell r="AD255">
            <v>0</v>
          </cell>
          <cell r="AE255">
            <v>0</v>
          </cell>
          <cell r="AF255">
            <v>2236</v>
          </cell>
          <cell r="AG255">
            <v>3558</v>
          </cell>
          <cell r="AH255">
            <v>2126</v>
          </cell>
          <cell r="AI255">
            <v>8789</v>
          </cell>
          <cell r="AJ255">
            <v>13789</v>
          </cell>
          <cell r="AK255">
            <v>13538</v>
          </cell>
          <cell r="AL255">
            <v>13538</v>
          </cell>
          <cell r="AM255">
            <v>13538</v>
          </cell>
          <cell r="AN255">
            <v>13000</v>
          </cell>
          <cell r="AO255">
            <v>19000</v>
          </cell>
          <cell r="AP255">
            <v>5000</v>
          </cell>
          <cell r="AQ255">
            <v>5000</v>
          </cell>
          <cell r="AR255">
            <v>19389</v>
          </cell>
          <cell r="AS255">
            <v>19389</v>
          </cell>
          <cell r="AT255">
            <v>28389</v>
          </cell>
          <cell r="AU255">
            <v>5000</v>
          </cell>
          <cell r="AV255">
            <v>15277</v>
          </cell>
          <cell r="AW255">
            <v>15089</v>
          </cell>
          <cell r="AX255">
            <v>8860</v>
          </cell>
          <cell r="AY255">
            <v>2546</v>
          </cell>
          <cell r="AZ255">
            <v>2546</v>
          </cell>
          <cell r="BA255">
            <v>2546</v>
          </cell>
          <cell r="BB255">
            <v>32391</v>
          </cell>
          <cell r="BC255">
            <v>40040</v>
          </cell>
          <cell r="BD255">
            <v>50999</v>
          </cell>
          <cell r="BE255">
            <v>54665</v>
          </cell>
          <cell r="BF255">
            <v>47333</v>
          </cell>
          <cell r="BG255">
            <v>0</v>
          </cell>
          <cell r="BH255">
            <v>13240</v>
          </cell>
          <cell r="BI255">
            <v>10999</v>
          </cell>
          <cell r="BJ255">
            <v>20165</v>
          </cell>
          <cell r="BK255">
            <v>23220</v>
          </cell>
          <cell r="BL255">
            <v>27294</v>
          </cell>
          <cell r="BM255">
            <v>14054</v>
          </cell>
          <cell r="BN255">
            <v>0</v>
          </cell>
          <cell r="BO255">
            <v>611</v>
          </cell>
          <cell r="BP255">
            <v>9166</v>
          </cell>
          <cell r="BQ255">
            <v>4074</v>
          </cell>
          <cell r="BR255">
            <v>8860</v>
          </cell>
          <cell r="BS255">
            <v>13138</v>
          </cell>
          <cell r="BT255">
            <v>3055</v>
          </cell>
          <cell r="BU255">
            <v>0</v>
          </cell>
          <cell r="BV255">
            <v>0</v>
          </cell>
          <cell r="BW255">
            <v>0</v>
          </cell>
          <cell r="BX255">
            <v>0</v>
          </cell>
          <cell r="BY255">
            <v>0</v>
          </cell>
          <cell r="BZ255">
            <v>0</v>
          </cell>
          <cell r="CA255">
            <v>0</v>
          </cell>
          <cell r="CB255">
            <v>0</v>
          </cell>
          <cell r="CC255">
            <v>0</v>
          </cell>
          <cell r="CD255">
            <v>611</v>
          </cell>
          <cell r="CE255">
            <v>611</v>
          </cell>
          <cell r="CF255">
            <v>0</v>
          </cell>
          <cell r="CG255">
            <v>0</v>
          </cell>
          <cell r="CH255">
            <v>611</v>
          </cell>
          <cell r="CI255">
            <v>0</v>
          </cell>
          <cell r="CJ255">
            <v>0</v>
          </cell>
          <cell r="CK255">
            <v>0</v>
          </cell>
          <cell r="CL255">
            <v>0</v>
          </cell>
          <cell r="CM255">
            <v>0</v>
          </cell>
          <cell r="CN255">
            <v>0</v>
          </cell>
          <cell r="CO255">
            <v>0</v>
          </cell>
          <cell r="CP255">
            <v>0</v>
          </cell>
          <cell r="CQ255">
            <v>0</v>
          </cell>
          <cell r="CR255">
            <v>0</v>
          </cell>
          <cell r="CS255">
            <v>0</v>
          </cell>
          <cell r="CT255">
            <v>0</v>
          </cell>
          <cell r="CU255">
            <v>0</v>
          </cell>
          <cell r="CV255">
            <v>0</v>
          </cell>
          <cell r="CW255">
            <v>1018</v>
          </cell>
          <cell r="CX255">
            <v>0</v>
          </cell>
          <cell r="CY255">
            <v>0</v>
          </cell>
          <cell r="CZ255">
            <v>0</v>
          </cell>
          <cell r="DA255">
            <v>0</v>
          </cell>
          <cell r="DB255">
            <v>0</v>
          </cell>
          <cell r="DC255">
            <v>713</v>
          </cell>
          <cell r="DD255">
            <v>0</v>
          </cell>
          <cell r="DE255">
            <v>0</v>
          </cell>
          <cell r="DF255">
            <v>0</v>
          </cell>
          <cell r="DG255">
            <v>306</v>
          </cell>
          <cell r="DH255">
            <v>662</v>
          </cell>
          <cell r="DI255">
            <v>0</v>
          </cell>
          <cell r="DJ255">
            <v>0</v>
          </cell>
          <cell r="DK255">
            <v>0</v>
          </cell>
          <cell r="DL255">
            <v>0</v>
          </cell>
          <cell r="DM255">
            <v>0</v>
          </cell>
          <cell r="DN255">
            <v>0</v>
          </cell>
          <cell r="DO255">
            <v>0</v>
          </cell>
          <cell r="DP255">
            <v>0</v>
          </cell>
          <cell r="DQ255">
            <v>0</v>
          </cell>
          <cell r="DR255">
            <v>0</v>
          </cell>
          <cell r="DS255">
            <v>0</v>
          </cell>
          <cell r="DT255">
            <v>0</v>
          </cell>
          <cell r="DU255">
            <v>0</v>
          </cell>
          <cell r="DV255">
            <v>7811</v>
          </cell>
          <cell r="DW255">
            <v>0</v>
          </cell>
          <cell r="DX255">
            <v>1222</v>
          </cell>
          <cell r="DY255">
            <v>0</v>
          </cell>
          <cell r="DZ255">
            <v>0</v>
          </cell>
          <cell r="EA255">
            <v>0</v>
          </cell>
          <cell r="EB255">
            <v>0</v>
          </cell>
          <cell r="EC255">
            <v>0</v>
          </cell>
          <cell r="ED255">
            <v>0</v>
          </cell>
          <cell r="EE255">
            <v>0</v>
          </cell>
          <cell r="EF255">
            <v>1000</v>
          </cell>
          <cell r="EG255">
            <v>0</v>
          </cell>
          <cell r="EH255">
            <v>0</v>
          </cell>
          <cell r="EI255">
            <v>0</v>
          </cell>
          <cell r="EJ255">
            <v>0</v>
          </cell>
          <cell r="EK255">
            <v>0</v>
          </cell>
          <cell r="EL255">
            <v>0</v>
          </cell>
          <cell r="EM255">
            <v>0</v>
          </cell>
          <cell r="EN255">
            <v>0</v>
          </cell>
          <cell r="EO255">
            <v>0</v>
          </cell>
          <cell r="EP255">
            <v>0</v>
          </cell>
          <cell r="EQ255">
            <v>0</v>
          </cell>
          <cell r="ER255">
            <v>0</v>
          </cell>
          <cell r="ES255">
            <v>0</v>
          </cell>
          <cell r="ET255">
            <v>0</v>
          </cell>
          <cell r="EU255">
            <v>0</v>
          </cell>
          <cell r="EV255">
            <v>0</v>
          </cell>
          <cell r="EW255">
            <v>0</v>
          </cell>
          <cell r="EX255">
            <v>0</v>
          </cell>
          <cell r="EY255">
            <v>0</v>
          </cell>
          <cell r="EZ255">
            <v>0</v>
          </cell>
          <cell r="FA255">
            <v>0</v>
          </cell>
          <cell r="FB255">
            <v>0</v>
          </cell>
          <cell r="FC255">
            <v>0</v>
          </cell>
          <cell r="FD255">
            <v>0</v>
          </cell>
          <cell r="FE255">
            <v>0</v>
          </cell>
          <cell r="FF255">
            <v>0</v>
          </cell>
          <cell r="FG255">
            <v>0</v>
          </cell>
          <cell r="FH255">
            <v>0</v>
          </cell>
          <cell r="FI255">
            <v>0</v>
          </cell>
          <cell r="FJ255">
            <v>40091</v>
          </cell>
          <cell r="FK255">
            <v>0</v>
          </cell>
          <cell r="FL255">
            <v>0</v>
          </cell>
          <cell r="FM255">
            <v>0</v>
          </cell>
          <cell r="FN255">
            <v>0</v>
          </cell>
          <cell r="FO255">
            <v>0</v>
          </cell>
          <cell r="FP255">
            <v>0</v>
          </cell>
          <cell r="FQ255">
            <v>0</v>
          </cell>
          <cell r="FR255">
            <v>0</v>
          </cell>
          <cell r="FS255">
            <v>0</v>
          </cell>
          <cell r="FT255">
            <v>0</v>
          </cell>
          <cell r="FU255">
            <v>0</v>
          </cell>
          <cell r="FV255">
            <v>0</v>
          </cell>
          <cell r="FW255">
            <v>0</v>
          </cell>
          <cell r="FX255">
            <v>0</v>
          </cell>
          <cell r="FY255">
            <v>0</v>
          </cell>
          <cell r="FZ255">
            <v>61033</v>
          </cell>
          <cell r="GA255">
            <v>10184</v>
          </cell>
          <cell r="GB255">
            <v>15092</v>
          </cell>
          <cell r="GC255">
            <v>15092</v>
          </cell>
          <cell r="GD255">
            <v>15092</v>
          </cell>
          <cell r="GE255">
            <v>0</v>
          </cell>
          <cell r="GF255">
            <v>0</v>
          </cell>
          <cell r="GG255">
            <v>54057</v>
          </cell>
          <cell r="GH255">
            <v>91532</v>
          </cell>
          <cell r="GI255">
            <v>0</v>
          </cell>
          <cell r="GJ255">
            <v>0</v>
          </cell>
          <cell r="GK255">
            <v>0</v>
          </cell>
          <cell r="GL255">
            <v>0</v>
          </cell>
          <cell r="GM255">
            <v>0</v>
          </cell>
          <cell r="GN255">
            <v>0</v>
          </cell>
          <cell r="GO255">
            <v>5000</v>
          </cell>
          <cell r="GP255">
            <v>5000</v>
          </cell>
          <cell r="GQ255">
            <v>5000</v>
          </cell>
          <cell r="GR255">
            <v>5000</v>
          </cell>
          <cell r="GS255">
            <v>5000</v>
          </cell>
          <cell r="GW255">
            <v>37207</v>
          </cell>
          <cell r="GX255" t="e">
            <v>#DIV/0!</v>
          </cell>
          <cell r="GY255" t="e">
            <v>#DIV/0!</v>
          </cell>
          <cell r="GZ255" t="e">
            <v>#DIV/0!</v>
          </cell>
        </row>
        <row r="256">
          <cell r="A256">
            <v>37209</v>
          </cell>
          <cell r="B256">
            <v>30</v>
          </cell>
          <cell r="C256" t="str">
            <v>Alliance @Joliet #2</v>
          </cell>
          <cell r="D256">
            <v>1532000</v>
          </cell>
          <cell r="E256" t="str">
            <v>R</v>
          </cell>
          <cell r="F256">
            <v>0</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0</v>
          </cell>
          <cell r="V256">
            <v>0</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0</v>
          </cell>
          <cell r="AL256">
            <v>0</v>
          </cell>
          <cell r="AM256">
            <v>0</v>
          </cell>
          <cell r="AN256">
            <v>0</v>
          </cell>
          <cell r="AO256">
            <v>0</v>
          </cell>
          <cell r="AP256">
            <v>0</v>
          </cell>
          <cell r="AQ256">
            <v>0</v>
          </cell>
          <cell r="AR256">
            <v>0</v>
          </cell>
          <cell r="AS256">
            <v>0</v>
          </cell>
          <cell r="AT256">
            <v>0</v>
          </cell>
          <cell r="AU256">
            <v>0</v>
          </cell>
          <cell r="AV256">
            <v>0</v>
          </cell>
          <cell r="AW256">
            <v>0</v>
          </cell>
          <cell r="AX256">
            <v>0</v>
          </cell>
          <cell r="AY256">
            <v>0</v>
          </cell>
          <cell r="AZ256">
            <v>0</v>
          </cell>
          <cell r="BA256">
            <v>0</v>
          </cell>
          <cell r="BB256">
            <v>0</v>
          </cell>
          <cell r="BC256">
            <v>0</v>
          </cell>
          <cell r="BD256">
            <v>0</v>
          </cell>
          <cell r="BE256">
            <v>0</v>
          </cell>
          <cell r="BF256">
            <v>0</v>
          </cell>
          <cell r="BG256">
            <v>0</v>
          </cell>
          <cell r="BH256">
            <v>0</v>
          </cell>
          <cell r="BI256">
            <v>0</v>
          </cell>
          <cell r="BJ256">
            <v>0</v>
          </cell>
          <cell r="BK256">
            <v>0</v>
          </cell>
          <cell r="BL256">
            <v>0</v>
          </cell>
          <cell r="BM256">
            <v>0</v>
          </cell>
          <cell r="BN256">
            <v>0</v>
          </cell>
          <cell r="BO256">
            <v>0</v>
          </cell>
          <cell r="BP256">
            <v>0</v>
          </cell>
          <cell r="BQ256">
            <v>0</v>
          </cell>
          <cell r="BR256">
            <v>0</v>
          </cell>
          <cell r="BS256">
            <v>0</v>
          </cell>
          <cell r="BT256">
            <v>0</v>
          </cell>
          <cell r="BU256">
            <v>0</v>
          </cell>
          <cell r="BV256">
            <v>0</v>
          </cell>
          <cell r="BW256">
            <v>0</v>
          </cell>
          <cell r="BX256">
            <v>0</v>
          </cell>
          <cell r="BY256">
            <v>0</v>
          </cell>
          <cell r="BZ256">
            <v>0</v>
          </cell>
          <cell r="CA256">
            <v>0</v>
          </cell>
          <cell r="CB256">
            <v>0</v>
          </cell>
          <cell r="CC256">
            <v>0</v>
          </cell>
          <cell r="CD256">
            <v>0</v>
          </cell>
          <cell r="CE256">
            <v>0</v>
          </cell>
          <cell r="CF256">
            <v>0</v>
          </cell>
          <cell r="CG256">
            <v>0</v>
          </cell>
          <cell r="CH256">
            <v>0</v>
          </cell>
          <cell r="CI256">
            <v>0</v>
          </cell>
          <cell r="CJ256">
            <v>0</v>
          </cell>
          <cell r="CK256">
            <v>0</v>
          </cell>
          <cell r="CL256">
            <v>0</v>
          </cell>
          <cell r="CM256">
            <v>0</v>
          </cell>
          <cell r="CN256">
            <v>0</v>
          </cell>
          <cell r="CO256">
            <v>0</v>
          </cell>
          <cell r="CP256">
            <v>0</v>
          </cell>
          <cell r="CQ256">
            <v>0</v>
          </cell>
          <cell r="CR256">
            <v>0</v>
          </cell>
          <cell r="CS256">
            <v>0</v>
          </cell>
          <cell r="CT256">
            <v>0</v>
          </cell>
          <cell r="CU256">
            <v>0</v>
          </cell>
          <cell r="CV256">
            <v>0</v>
          </cell>
          <cell r="CW256">
            <v>0</v>
          </cell>
          <cell r="CX256">
            <v>0</v>
          </cell>
          <cell r="CY256">
            <v>0</v>
          </cell>
          <cell r="CZ256">
            <v>0</v>
          </cell>
          <cell r="DA256">
            <v>0</v>
          </cell>
          <cell r="DB256">
            <v>0</v>
          </cell>
          <cell r="DC256">
            <v>0</v>
          </cell>
          <cell r="DD256">
            <v>0</v>
          </cell>
          <cell r="DE256">
            <v>0</v>
          </cell>
          <cell r="DF256">
            <v>0</v>
          </cell>
          <cell r="DG256">
            <v>0</v>
          </cell>
          <cell r="DH256">
            <v>0</v>
          </cell>
          <cell r="DI256">
            <v>0</v>
          </cell>
          <cell r="DJ256">
            <v>0</v>
          </cell>
          <cell r="DK256">
            <v>0</v>
          </cell>
          <cell r="DL256">
            <v>0</v>
          </cell>
          <cell r="DM256">
            <v>0</v>
          </cell>
          <cell r="DN256">
            <v>0</v>
          </cell>
          <cell r="DO256">
            <v>0</v>
          </cell>
          <cell r="DP256">
            <v>0</v>
          </cell>
          <cell r="DQ256">
            <v>0</v>
          </cell>
          <cell r="DR256">
            <v>0</v>
          </cell>
          <cell r="DS256">
            <v>0</v>
          </cell>
          <cell r="DT256">
            <v>0</v>
          </cell>
          <cell r="DU256">
            <v>0</v>
          </cell>
          <cell r="DV256">
            <v>0</v>
          </cell>
          <cell r="DW256">
            <v>0</v>
          </cell>
          <cell r="DX256">
            <v>0</v>
          </cell>
          <cell r="DY256">
            <v>0</v>
          </cell>
          <cell r="DZ256">
            <v>0</v>
          </cell>
          <cell r="EA256">
            <v>0</v>
          </cell>
          <cell r="EB256">
            <v>0</v>
          </cell>
          <cell r="EC256">
            <v>0</v>
          </cell>
          <cell r="ED256">
            <v>0</v>
          </cell>
          <cell r="EE256">
            <v>0</v>
          </cell>
          <cell r="EF256">
            <v>0</v>
          </cell>
          <cell r="EG256">
            <v>0</v>
          </cell>
          <cell r="EH256">
            <v>0</v>
          </cell>
          <cell r="EI256">
            <v>0</v>
          </cell>
          <cell r="EJ256">
            <v>0</v>
          </cell>
          <cell r="EK256">
            <v>0</v>
          </cell>
          <cell r="EL256">
            <v>0</v>
          </cell>
          <cell r="EM256">
            <v>0</v>
          </cell>
          <cell r="EN256">
            <v>0</v>
          </cell>
          <cell r="EO256">
            <v>0</v>
          </cell>
          <cell r="EP256">
            <v>0</v>
          </cell>
          <cell r="EQ256">
            <v>0</v>
          </cell>
          <cell r="ER256">
            <v>0</v>
          </cell>
          <cell r="ES256">
            <v>0</v>
          </cell>
          <cell r="ET256">
            <v>0</v>
          </cell>
          <cell r="EU256">
            <v>0</v>
          </cell>
          <cell r="EV256">
            <v>0</v>
          </cell>
          <cell r="EW256">
            <v>0</v>
          </cell>
          <cell r="EX256">
            <v>0</v>
          </cell>
          <cell r="EY256">
            <v>0</v>
          </cell>
          <cell r="EZ256">
            <v>0</v>
          </cell>
          <cell r="FA256">
            <v>0</v>
          </cell>
          <cell r="FB256">
            <v>0</v>
          </cell>
          <cell r="FC256">
            <v>0</v>
          </cell>
          <cell r="FD256">
            <v>0</v>
          </cell>
          <cell r="FE256">
            <v>0</v>
          </cell>
          <cell r="FF256">
            <v>0</v>
          </cell>
          <cell r="FG256">
            <v>0</v>
          </cell>
          <cell r="FH256">
            <v>0</v>
          </cell>
          <cell r="FI256">
            <v>0</v>
          </cell>
          <cell r="FJ256">
            <v>0</v>
          </cell>
          <cell r="FK256">
            <v>0</v>
          </cell>
          <cell r="FL256">
            <v>0</v>
          </cell>
          <cell r="FM256">
            <v>0</v>
          </cell>
          <cell r="FN256">
            <v>0</v>
          </cell>
          <cell r="FO256">
            <v>0</v>
          </cell>
          <cell r="FP256">
            <v>0</v>
          </cell>
          <cell r="FQ256">
            <v>0</v>
          </cell>
          <cell r="FR256">
            <v>0</v>
          </cell>
          <cell r="FS256">
            <v>0</v>
          </cell>
          <cell r="FT256">
            <v>0</v>
          </cell>
          <cell r="FU256">
            <v>0</v>
          </cell>
          <cell r="FV256">
            <v>0</v>
          </cell>
          <cell r="FW256">
            <v>0</v>
          </cell>
          <cell r="FX256">
            <v>0</v>
          </cell>
          <cell r="FY256">
            <v>0</v>
          </cell>
          <cell r="FZ256">
            <v>0</v>
          </cell>
          <cell r="GA256">
            <v>0</v>
          </cell>
          <cell r="GB256">
            <v>0</v>
          </cell>
          <cell r="GC256">
            <v>0</v>
          </cell>
          <cell r="GD256">
            <v>0</v>
          </cell>
          <cell r="GE256">
            <v>0</v>
          </cell>
          <cell r="GF256">
            <v>0</v>
          </cell>
          <cell r="GG256">
            <v>0</v>
          </cell>
          <cell r="GH256">
            <v>0</v>
          </cell>
          <cell r="GI256">
            <v>0</v>
          </cell>
          <cell r="GJ256">
            <v>0</v>
          </cell>
          <cell r="GK256">
            <v>0</v>
          </cell>
          <cell r="GL256">
            <v>0</v>
          </cell>
          <cell r="GM256">
            <v>0</v>
          </cell>
          <cell r="GN256">
            <v>0</v>
          </cell>
          <cell r="GO256">
            <v>0</v>
          </cell>
          <cell r="GP256">
            <v>0</v>
          </cell>
          <cell r="GQ256">
            <v>0</v>
          </cell>
          <cell r="GR256">
            <v>0</v>
          </cell>
          <cell r="GS256">
            <v>0</v>
          </cell>
          <cell r="GW256">
            <v>37209</v>
          </cell>
          <cell r="GX256" t="e">
            <v>#DIV/0!</v>
          </cell>
          <cell r="GY256" t="e">
            <v>#DIV/0!</v>
          </cell>
          <cell r="GZ256" t="e">
            <v>#DIV/0!</v>
          </cell>
        </row>
        <row r="257">
          <cell r="A257">
            <v>37210</v>
          </cell>
          <cell r="B257">
            <v>28</v>
          </cell>
          <cell r="C257" t="str">
            <v>ALLIANCE @ JOLIET</v>
          </cell>
          <cell r="D257">
            <v>700000</v>
          </cell>
          <cell r="E257" t="str">
            <v>D</v>
          </cell>
          <cell r="F257">
            <v>0</v>
          </cell>
          <cell r="G257">
            <v>0</v>
          </cell>
          <cell r="H257">
            <v>0</v>
          </cell>
          <cell r="I257">
            <v>0</v>
          </cell>
          <cell r="J257">
            <v>0</v>
          </cell>
          <cell r="K257">
            <v>0</v>
          </cell>
          <cell r="L257">
            <v>0</v>
          </cell>
          <cell r="M257">
            <v>0</v>
          </cell>
          <cell r="N257">
            <v>0</v>
          </cell>
          <cell r="O257">
            <v>0</v>
          </cell>
          <cell r="P257">
            <v>0</v>
          </cell>
          <cell r="Q257">
            <v>0</v>
          </cell>
          <cell r="R257">
            <v>0</v>
          </cell>
          <cell r="S257">
            <v>0</v>
          </cell>
          <cell r="T257">
            <v>0</v>
          </cell>
          <cell r="U257">
            <v>0</v>
          </cell>
          <cell r="V257">
            <v>0</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0</v>
          </cell>
          <cell r="AL257">
            <v>0</v>
          </cell>
          <cell r="AM257">
            <v>0</v>
          </cell>
          <cell r="AN257">
            <v>0</v>
          </cell>
          <cell r="AO257">
            <v>0</v>
          </cell>
          <cell r="AP257">
            <v>0</v>
          </cell>
          <cell r="AQ257">
            <v>0</v>
          </cell>
          <cell r="AR257">
            <v>0</v>
          </cell>
          <cell r="AS257">
            <v>0</v>
          </cell>
          <cell r="AT257">
            <v>0</v>
          </cell>
          <cell r="AU257">
            <v>0</v>
          </cell>
          <cell r="AV257">
            <v>0</v>
          </cell>
          <cell r="AW257">
            <v>0</v>
          </cell>
          <cell r="AX257">
            <v>0</v>
          </cell>
          <cell r="AY257">
            <v>0</v>
          </cell>
          <cell r="AZ257">
            <v>0</v>
          </cell>
          <cell r="BA257">
            <v>0</v>
          </cell>
          <cell r="BB257">
            <v>0</v>
          </cell>
          <cell r="BC257">
            <v>0</v>
          </cell>
          <cell r="BD257">
            <v>0</v>
          </cell>
          <cell r="BE257">
            <v>0</v>
          </cell>
          <cell r="BF257">
            <v>0</v>
          </cell>
          <cell r="BG257">
            <v>0</v>
          </cell>
          <cell r="BH257">
            <v>0</v>
          </cell>
          <cell r="BI257">
            <v>0</v>
          </cell>
          <cell r="BJ257">
            <v>0</v>
          </cell>
          <cell r="BK257">
            <v>0</v>
          </cell>
          <cell r="BL257">
            <v>0</v>
          </cell>
          <cell r="BM257">
            <v>0</v>
          </cell>
          <cell r="BN257">
            <v>0</v>
          </cell>
          <cell r="BO257">
            <v>0</v>
          </cell>
          <cell r="BP257">
            <v>0</v>
          </cell>
          <cell r="BQ257">
            <v>0</v>
          </cell>
          <cell r="BR257">
            <v>0</v>
          </cell>
          <cell r="BS257">
            <v>0</v>
          </cell>
          <cell r="BT257">
            <v>0</v>
          </cell>
          <cell r="BU257">
            <v>0</v>
          </cell>
          <cell r="BV257">
            <v>0</v>
          </cell>
          <cell r="BW257">
            <v>0</v>
          </cell>
          <cell r="BX257">
            <v>0</v>
          </cell>
          <cell r="BY257">
            <v>0</v>
          </cell>
          <cell r="BZ257">
            <v>0</v>
          </cell>
          <cell r="CA257">
            <v>0</v>
          </cell>
          <cell r="CB257">
            <v>0</v>
          </cell>
          <cell r="CC257">
            <v>0</v>
          </cell>
          <cell r="CD257">
            <v>0</v>
          </cell>
          <cell r="CE257">
            <v>0</v>
          </cell>
          <cell r="CF257">
            <v>0</v>
          </cell>
          <cell r="CG257">
            <v>0</v>
          </cell>
          <cell r="CH257">
            <v>0</v>
          </cell>
          <cell r="CI257">
            <v>0</v>
          </cell>
          <cell r="CJ257">
            <v>0</v>
          </cell>
          <cell r="CK257">
            <v>0</v>
          </cell>
          <cell r="CL257">
            <v>0</v>
          </cell>
          <cell r="CM257">
            <v>0</v>
          </cell>
          <cell r="CN257">
            <v>0</v>
          </cell>
          <cell r="CO257">
            <v>0</v>
          </cell>
          <cell r="CP257">
            <v>0</v>
          </cell>
          <cell r="CQ257">
            <v>0</v>
          </cell>
          <cell r="CR257">
            <v>0</v>
          </cell>
          <cell r="CS257">
            <v>0</v>
          </cell>
          <cell r="CT257">
            <v>0</v>
          </cell>
          <cell r="CU257">
            <v>0</v>
          </cell>
          <cell r="CV257">
            <v>0</v>
          </cell>
          <cell r="CW257">
            <v>0</v>
          </cell>
          <cell r="CX257">
            <v>0</v>
          </cell>
          <cell r="CY257">
            <v>0</v>
          </cell>
          <cell r="CZ257">
            <v>0</v>
          </cell>
          <cell r="DA257">
            <v>0</v>
          </cell>
          <cell r="DB257">
            <v>0</v>
          </cell>
          <cell r="DC257">
            <v>0</v>
          </cell>
          <cell r="DD257">
            <v>0</v>
          </cell>
          <cell r="DE257">
            <v>0</v>
          </cell>
          <cell r="DF257">
            <v>0</v>
          </cell>
          <cell r="DG257">
            <v>0</v>
          </cell>
          <cell r="DH257">
            <v>0</v>
          </cell>
          <cell r="DI257">
            <v>0</v>
          </cell>
          <cell r="DJ257">
            <v>0</v>
          </cell>
          <cell r="DK257">
            <v>0</v>
          </cell>
          <cell r="DL257">
            <v>0</v>
          </cell>
          <cell r="DM257">
            <v>0</v>
          </cell>
          <cell r="DN257">
            <v>0</v>
          </cell>
          <cell r="DO257">
            <v>0</v>
          </cell>
          <cell r="DP257">
            <v>0</v>
          </cell>
          <cell r="DQ257">
            <v>0</v>
          </cell>
          <cell r="DR257">
            <v>0</v>
          </cell>
          <cell r="DS257">
            <v>0</v>
          </cell>
          <cell r="DT257">
            <v>0</v>
          </cell>
          <cell r="DU257">
            <v>0</v>
          </cell>
          <cell r="DV257">
            <v>0</v>
          </cell>
          <cell r="DW257">
            <v>0</v>
          </cell>
          <cell r="DX257">
            <v>0</v>
          </cell>
          <cell r="DY257">
            <v>0</v>
          </cell>
          <cell r="DZ257">
            <v>0</v>
          </cell>
          <cell r="EA257">
            <v>0</v>
          </cell>
          <cell r="EB257">
            <v>0</v>
          </cell>
          <cell r="EC257">
            <v>0</v>
          </cell>
          <cell r="ED257">
            <v>0</v>
          </cell>
          <cell r="EE257">
            <v>0</v>
          </cell>
          <cell r="EF257">
            <v>0</v>
          </cell>
          <cell r="EG257">
            <v>0</v>
          </cell>
          <cell r="EH257">
            <v>0</v>
          </cell>
          <cell r="EI257">
            <v>0</v>
          </cell>
          <cell r="EJ257">
            <v>0</v>
          </cell>
          <cell r="EK257">
            <v>0</v>
          </cell>
          <cell r="EL257">
            <v>0</v>
          </cell>
          <cell r="EM257">
            <v>0</v>
          </cell>
          <cell r="EN257">
            <v>0</v>
          </cell>
          <cell r="EO257">
            <v>0</v>
          </cell>
          <cell r="EP257">
            <v>0</v>
          </cell>
          <cell r="EQ257">
            <v>0</v>
          </cell>
          <cell r="ER257">
            <v>0</v>
          </cell>
          <cell r="ES257">
            <v>0</v>
          </cell>
          <cell r="ET257">
            <v>0</v>
          </cell>
          <cell r="EU257">
            <v>0</v>
          </cell>
          <cell r="EV257">
            <v>0</v>
          </cell>
          <cell r="EW257">
            <v>0</v>
          </cell>
          <cell r="EX257">
            <v>0</v>
          </cell>
          <cell r="EY257">
            <v>0</v>
          </cell>
          <cell r="EZ257">
            <v>0</v>
          </cell>
          <cell r="FA257">
            <v>0</v>
          </cell>
          <cell r="FB257">
            <v>0</v>
          </cell>
          <cell r="FC257">
            <v>0</v>
          </cell>
          <cell r="FD257">
            <v>0</v>
          </cell>
          <cell r="FE257">
            <v>0</v>
          </cell>
          <cell r="FF257">
            <v>0</v>
          </cell>
          <cell r="FG257">
            <v>0</v>
          </cell>
          <cell r="FH257">
            <v>0</v>
          </cell>
          <cell r="FI257">
            <v>0</v>
          </cell>
          <cell r="FJ257">
            <v>0</v>
          </cell>
          <cell r="FK257">
            <v>0</v>
          </cell>
          <cell r="FL257">
            <v>0</v>
          </cell>
          <cell r="FM257">
            <v>0</v>
          </cell>
          <cell r="FN257">
            <v>0</v>
          </cell>
          <cell r="FO257">
            <v>0</v>
          </cell>
          <cell r="FP257">
            <v>0</v>
          </cell>
          <cell r="FQ257">
            <v>0</v>
          </cell>
          <cell r="FR257">
            <v>0</v>
          </cell>
          <cell r="FS257">
            <v>0</v>
          </cell>
          <cell r="FT257">
            <v>0</v>
          </cell>
          <cell r="FU257">
            <v>0</v>
          </cell>
          <cell r="FV257">
            <v>0</v>
          </cell>
          <cell r="FW257">
            <v>0</v>
          </cell>
          <cell r="FX257">
            <v>0</v>
          </cell>
          <cell r="FY257">
            <v>0</v>
          </cell>
          <cell r="FZ257">
            <v>0</v>
          </cell>
          <cell r="GA257">
            <v>0</v>
          </cell>
          <cell r="GB257">
            <v>0</v>
          </cell>
          <cell r="GC257">
            <v>0</v>
          </cell>
          <cell r="GD257">
            <v>0</v>
          </cell>
          <cell r="GE257">
            <v>0</v>
          </cell>
          <cell r="GF257">
            <v>0</v>
          </cell>
          <cell r="GG257">
            <v>0</v>
          </cell>
          <cell r="GH257">
            <v>0</v>
          </cell>
          <cell r="GI257">
            <v>0</v>
          </cell>
          <cell r="GJ257">
            <v>0</v>
          </cell>
          <cell r="GK257">
            <v>0</v>
          </cell>
          <cell r="GL257">
            <v>0</v>
          </cell>
          <cell r="GM257">
            <v>0</v>
          </cell>
          <cell r="GN257">
            <v>0</v>
          </cell>
          <cell r="GO257">
            <v>0</v>
          </cell>
          <cell r="GP257">
            <v>0</v>
          </cell>
          <cell r="GQ257">
            <v>0</v>
          </cell>
          <cell r="GR257">
            <v>0</v>
          </cell>
          <cell r="GS257">
            <v>0</v>
          </cell>
        </row>
        <row r="258">
          <cell r="A258">
            <v>900071</v>
          </cell>
          <cell r="B258">
            <v>14</v>
          </cell>
          <cell r="C258" t="str">
            <v>BRIGHTON @ WASHINGTON</v>
          </cell>
          <cell r="D258">
            <v>3487</v>
          </cell>
          <cell r="E258" t="str">
            <v>D</v>
          </cell>
          <cell r="F258">
            <v>19</v>
          </cell>
          <cell r="G258">
            <v>19</v>
          </cell>
          <cell r="H258">
            <v>19</v>
          </cell>
          <cell r="I258">
            <v>19</v>
          </cell>
          <cell r="J258">
            <v>19</v>
          </cell>
          <cell r="K258">
            <v>19</v>
          </cell>
          <cell r="L258">
            <v>19</v>
          </cell>
          <cell r="M258">
            <v>19</v>
          </cell>
          <cell r="N258">
            <v>19</v>
          </cell>
          <cell r="O258">
            <v>19</v>
          </cell>
          <cell r="P258">
            <v>19</v>
          </cell>
          <cell r="Q258">
            <v>19</v>
          </cell>
          <cell r="R258">
            <v>19</v>
          </cell>
          <cell r="S258">
            <v>19</v>
          </cell>
          <cell r="T258">
            <v>1</v>
          </cell>
          <cell r="U258">
            <v>1</v>
          </cell>
          <cell r="V258">
            <v>0</v>
          </cell>
          <cell r="W258">
            <v>0</v>
          </cell>
          <cell r="X258">
            <v>0</v>
          </cell>
          <cell r="Y258">
            <v>33</v>
          </cell>
          <cell r="Z258">
            <v>33</v>
          </cell>
          <cell r="AA258">
            <v>33</v>
          </cell>
          <cell r="AB258">
            <v>33</v>
          </cell>
          <cell r="AC258">
            <v>33</v>
          </cell>
          <cell r="AD258">
            <v>33</v>
          </cell>
          <cell r="AE258">
            <v>33</v>
          </cell>
          <cell r="AF258">
            <v>33</v>
          </cell>
          <cell r="AG258">
            <v>33</v>
          </cell>
          <cell r="AH258">
            <v>33</v>
          </cell>
          <cell r="AI258">
            <v>33</v>
          </cell>
          <cell r="AJ258">
            <v>33</v>
          </cell>
          <cell r="AK258">
            <v>33</v>
          </cell>
          <cell r="AL258">
            <v>33</v>
          </cell>
          <cell r="AM258">
            <v>33</v>
          </cell>
          <cell r="AN258">
            <v>33</v>
          </cell>
          <cell r="AO258">
            <v>33</v>
          </cell>
          <cell r="AP258">
            <v>33</v>
          </cell>
          <cell r="AQ258">
            <v>33</v>
          </cell>
          <cell r="AR258">
            <v>33</v>
          </cell>
          <cell r="AS258">
            <v>33</v>
          </cell>
          <cell r="AT258">
            <v>33</v>
          </cell>
          <cell r="AU258">
            <v>33</v>
          </cell>
          <cell r="AV258">
            <v>33</v>
          </cell>
          <cell r="AW258">
            <v>33</v>
          </cell>
          <cell r="AX258">
            <v>33</v>
          </cell>
          <cell r="AY258">
            <v>0</v>
          </cell>
          <cell r="AZ258">
            <v>0</v>
          </cell>
          <cell r="BA258">
            <v>0</v>
          </cell>
          <cell r="BB258">
            <v>77</v>
          </cell>
          <cell r="BC258">
            <v>77</v>
          </cell>
          <cell r="BD258">
            <v>77</v>
          </cell>
          <cell r="BE258">
            <v>77</v>
          </cell>
          <cell r="BF258">
            <v>77</v>
          </cell>
          <cell r="BG258">
            <v>77</v>
          </cell>
          <cell r="BH258">
            <v>77</v>
          </cell>
          <cell r="BI258">
            <v>77</v>
          </cell>
          <cell r="BJ258">
            <v>77</v>
          </cell>
          <cell r="BK258">
            <v>77</v>
          </cell>
          <cell r="BL258">
            <v>77</v>
          </cell>
          <cell r="BM258">
            <v>77</v>
          </cell>
          <cell r="BN258">
            <v>77</v>
          </cell>
          <cell r="BO258">
            <v>77</v>
          </cell>
          <cell r="BP258">
            <v>77</v>
          </cell>
          <cell r="BQ258">
            <v>77</v>
          </cell>
          <cell r="BR258">
            <v>77</v>
          </cell>
          <cell r="BS258">
            <v>77</v>
          </cell>
          <cell r="BT258">
            <v>77</v>
          </cell>
          <cell r="BU258">
            <v>77</v>
          </cell>
          <cell r="BV258">
            <v>77</v>
          </cell>
          <cell r="BW258">
            <v>77</v>
          </cell>
          <cell r="BX258">
            <v>77</v>
          </cell>
          <cell r="BY258">
            <v>77</v>
          </cell>
          <cell r="BZ258">
            <v>77</v>
          </cell>
          <cell r="CA258">
            <v>77</v>
          </cell>
          <cell r="CB258">
            <v>77</v>
          </cell>
          <cell r="CC258">
            <v>100</v>
          </cell>
          <cell r="CD258">
            <v>100</v>
          </cell>
          <cell r="CE258">
            <v>100</v>
          </cell>
          <cell r="CF258">
            <v>100</v>
          </cell>
          <cell r="CG258">
            <v>100</v>
          </cell>
          <cell r="CH258">
            <v>100</v>
          </cell>
          <cell r="CI258">
            <v>100</v>
          </cell>
          <cell r="CJ258">
            <v>100</v>
          </cell>
          <cell r="CK258">
            <v>175</v>
          </cell>
          <cell r="CL258">
            <v>175</v>
          </cell>
          <cell r="CM258">
            <v>175</v>
          </cell>
          <cell r="CN258">
            <v>175</v>
          </cell>
          <cell r="CO258">
            <v>175</v>
          </cell>
          <cell r="CP258">
            <v>175</v>
          </cell>
          <cell r="CQ258">
            <v>175</v>
          </cell>
          <cell r="CR258">
            <v>175</v>
          </cell>
          <cell r="CS258">
            <v>175</v>
          </cell>
          <cell r="CT258">
            <v>175</v>
          </cell>
          <cell r="CU258">
            <v>175</v>
          </cell>
          <cell r="CV258">
            <v>175</v>
          </cell>
          <cell r="CW258">
            <v>175</v>
          </cell>
          <cell r="CX258">
            <v>175</v>
          </cell>
          <cell r="CY258">
            <v>175</v>
          </cell>
          <cell r="CZ258">
            <v>143</v>
          </cell>
          <cell r="DA258">
            <v>143</v>
          </cell>
          <cell r="DB258">
            <v>143</v>
          </cell>
          <cell r="DC258">
            <v>143</v>
          </cell>
          <cell r="DD258">
            <v>143</v>
          </cell>
          <cell r="DE258">
            <v>143</v>
          </cell>
          <cell r="DF258">
            <v>143</v>
          </cell>
          <cell r="DG258">
            <v>143</v>
          </cell>
          <cell r="DH258">
            <v>290</v>
          </cell>
          <cell r="DI258">
            <v>290</v>
          </cell>
          <cell r="DJ258">
            <v>290</v>
          </cell>
          <cell r="DK258">
            <v>290</v>
          </cell>
          <cell r="DL258">
            <v>290</v>
          </cell>
          <cell r="DM258">
            <v>290</v>
          </cell>
          <cell r="DN258">
            <v>290</v>
          </cell>
          <cell r="DO258">
            <v>250</v>
          </cell>
          <cell r="DP258">
            <v>250</v>
          </cell>
          <cell r="DQ258">
            <v>250</v>
          </cell>
          <cell r="DR258">
            <v>250</v>
          </cell>
          <cell r="DS258">
            <v>250</v>
          </cell>
          <cell r="DT258">
            <v>179</v>
          </cell>
          <cell r="DU258">
            <v>179</v>
          </cell>
          <cell r="DV258">
            <v>179</v>
          </cell>
          <cell r="DW258">
            <v>179</v>
          </cell>
          <cell r="DX258">
            <v>179</v>
          </cell>
          <cell r="DY258">
            <v>179</v>
          </cell>
          <cell r="DZ258">
            <v>179</v>
          </cell>
          <cell r="EA258">
            <v>179</v>
          </cell>
          <cell r="EB258">
            <v>179</v>
          </cell>
          <cell r="EC258">
            <v>179</v>
          </cell>
          <cell r="ED258">
            <v>179</v>
          </cell>
          <cell r="EE258">
            <v>179</v>
          </cell>
          <cell r="EF258">
            <v>179</v>
          </cell>
          <cell r="EG258">
            <v>179</v>
          </cell>
          <cell r="EH258">
            <v>179</v>
          </cell>
          <cell r="EI258">
            <v>179</v>
          </cell>
          <cell r="EJ258">
            <v>175</v>
          </cell>
          <cell r="EK258">
            <v>175</v>
          </cell>
          <cell r="EL258">
            <v>175</v>
          </cell>
          <cell r="EM258">
            <v>175</v>
          </cell>
          <cell r="EN258">
            <v>175</v>
          </cell>
          <cell r="EO258">
            <v>175</v>
          </cell>
          <cell r="EP258">
            <v>175</v>
          </cell>
          <cell r="EQ258">
            <v>175</v>
          </cell>
          <cell r="ER258">
            <v>175</v>
          </cell>
          <cell r="ES258">
            <v>175</v>
          </cell>
          <cell r="ET258">
            <v>175</v>
          </cell>
          <cell r="EU258">
            <v>175</v>
          </cell>
          <cell r="EV258">
            <v>175</v>
          </cell>
          <cell r="EW258">
            <v>175</v>
          </cell>
          <cell r="EX258">
            <v>175</v>
          </cell>
          <cell r="EY258">
            <v>300</v>
          </cell>
          <cell r="EZ258">
            <v>300</v>
          </cell>
          <cell r="FA258">
            <v>300</v>
          </cell>
          <cell r="FB258">
            <v>300</v>
          </cell>
          <cell r="FC258">
            <v>300</v>
          </cell>
          <cell r="FD258">
            <v>300</v>
          </cell>
          <cell r="FE258">
            <v>300</v>
          </cell>
          <cell r="FF258">
            <v>300</v>
          </cell>
          <cell r="FG258">
            <v>300</v>
          </cell>
          <cell r="FH258">
            <v>300</v>
          </cell>
          <cell r="FI258">
            <v>300</v>
          </cell>
          <cell r="FJ258">
            <v>300</v>
          </cell>
          <cell r="FK258">
            <v>300</v>
          </cell>
          <cell r="FL258">
            <v>300</v>
          </cell>
          <cell r="FM258">
            <v>300</v>
          </cell>
          <cell r="FN258">
            <v>300</v>
          </cell>
          <cell r="FO258">
            <v>400</v>
          </cell>
          <cell r="FP258">
            <v>400</v>
          </cell>
          <cell r="FQ258">
            <v>400</v>
          </cell>
          <cell r="FR258">
            <v>400</v>
          </cell>
          <cell r="FS258">
            <v>400</v>
          </cell>
          <cell r="FT258">
            <v>400</v>
          </cell>
          <cell r="FU258">
            <v>400</v>
          </cell>
          <cell r="FV258">
            <v>400</v>
          </cell>
          <cell r="FW258">
            <v>250</v>
          </cell>
          <cell r="FX258">
            <v>250</v>
          </cell>
          <cell r="FY258">
            <v>250</v>
          </cell>
          <cell r="FZ258">
            <v>250</v>
          </cell>
          <cell r="GA258">
            <v>250</v>
          </cell>
          <cell r="GB258">
            <v>250</v>
          </cell>
          <cell r="GC258">
            <v>250</v>
          </cell>
          <cell r="GD258">
            <v>250</v>
          </cell>
          <cell r="GE258">
            <v>250</v>
          </cell>
          <cell r="GF258">
            <v>250</v>
          </cell>
          <cell r="GG258">
            <v>250</v>
          </cell>
          <cell r="GH258">
            <v>250</v>
          </cell>
          <cell r="GI258">
            <v>250</v>
          </cell>
          <cell r="GJ258">
            <v>250</v>
          </cell>
          <cell r="GK258">
            <v>250</v>
          </cell>
          <cell r="GL258">
            <v>175</v>
          </cell>
          <cell r="GM258">
            <v>175</v>
          </cell>
          <cell r="GN258">
            <v>175</v>
          </cell>
          <cell r="GO258">
            <v>175</v>
          </cell>
          <cell r="GP258">
            <v>175</v>
          </cell>
          <cell r="GQ258">
            <v>175</v>
          </cell>
          <cell r="GR258">
            <v>175</v>
          </cell>
          <cell r="GS258">
            <v>175</v>
          </cell>
          <cell r="GW258">
            <v>900071</v>
          </cell>
          <cell r="GX258" t="e">
            <v>#DIV/0!</v>
          </cell>
          <cell r="GY258" t="e">
            <v>#DIV/0!</v>
          </cell>
          <cell r="GZ258" t="e">
            <v>#DIV/0!</v>
          </cell>
        </row>
        <row r="259">
          <cell r="A259">
            <v>900072</v>
          </cell>
          <cell r="B259">
            <v>14</v>
          </cell>
          <cell r="C259" t="str">
            <v>WELLMAN @ WASHINGTON</v>
          </cell>
          <cell r="D259">
            <v>3487</v>
          </cell>
          <cell r="E259" t="str">
            <v>D</v>
          </cell>
          <cell r="F259">
            <v>39</v>
          </cell>
          <cell r="G259">
            <v>39</v>
          </cell>
          <cell r="H259">
            <v>39</v>
          </cell>
          <cell r="I259">
            <v>39</v>
          </cell>
          <cell r="J259">
            <v>39</v>
          </cell>
          <cell r="K259">
            <v>39</v>
          </cell>
          <cell r="L259">
            <v>39</v>
          </cell>
          <cell r="M259">
            <v>39</v>
          </cell>
          <cell r="N259">
            <v>39</v>
          </cell>
          <cell r="O259">
            <v>39</v>
          </cell>
          <cell r="P259">
            <v>39</v>
          </cell>
          <cell r="Q259">
            <v>39</v>
          </cell>
          <cell r="R259">
            <v>39</v>
          </cell>
          <cell r="S259">
            <v>39</v>
          </cell>
          <cell r="T259">
            <v>94</v>
          </cell>
          <cell r="U259">
            <v>94</v>
          </cell>
          <cell r="V259">
            <v>94</v>
          </cell>
          <cell r="W259">
            <v>94</v>
          </cell>
          <cell r="X259">
            <v>94</v>
          </cell>
          <cell r="Y259">
            <v>44</v>
          </cell>
          <cell r="Z259">
            <v>44</v>
          </cell>
          <cell r="AA259">
            <v>44</v>
          </cell>
          <cell r="AB259">
            <v>44</v>
          </cell>
          <cell r="AC259">
            <v>44</v>
          </cell>
          <cell r="AD259">
            <v>44</v>
          </cell>
          <cell r="AE259">
            <v>44</v>
          </cell>
          <cell r="AF259">
            <v>44</v>
          </cell>
          <cell r="AG259">
            <v>44</v>
          </cell>
          <cell r="AH259">
            <v>44</v>
          </cell>
          <cell r="AI259">
            <v>44</v>
          </cell>
          <cell r="AJ259">
            <v>44</v>
          </cell>
          <cell r="AK259">
            <v>44</v>
          </cell>
          <cell r="AL259">
            <v>44</v>
          </cell>
          <cell r="AM259">
            <v>44</v>
          </cell>
          <cell r="AN259">
            <v>44</v>
          </cell>
          <cell r="AO259">
            <v>44</v>
          </cell>
          <cell r="AP259">
            <v>44</v>
          </cell>
          <cell r="AQ259">
            <v>44</v>
          </cell>
          <cell r="AR259">
            <v>44</v>
          </cell>
          <cell r="AS259">
            <v>44</v>
          </cell>
          <cell r="AT259">
            <v>44</v>
          </cell>
          <cell r="AU259">
            <v>44</v>
          </cell>
          <cell r="AV259">
            <v>44</v>
          </cell>
          <cell r="AW259">
            <v>44</v>
          </cell>
          <cell r="AX259">
            <v>44</v>
          </cell>
          <cell r="AY259">
            <v>0</v>
          </cell>
          <cell r="AZ259">
            <v>0</v>
          </cell>
          <cell r="BA259">
            <v>0</v>
          </cell>
          <cell r="BB259">
            <v>170</v>
          </cell>
          <cell r="BC259">
            <v>170</v>
          </cell>
          <cell r="BD259">
            <v>170</v>
          </cell>
          <cell r="BE259">
            <v>170</v>
          </cell>
          <cell r="BF259">
            <v>170</v>
          </cell>
          <cell r="BG259">
            <v>170</v>
          </cell>
          <cell r="BH259">
            <v>170</v>
          </cell>
          <cell r="BI259">
            <v>170</v>
          </cell>
          <cell r="BJ259">
            <v>170</v>
          </cell>
          <cell r="BK259">
            <v>170</v>
          </cell>
          <cell r="BL259">
            <v>170</v>
          </cell>
          <cell r="BM259">
            <v>170</v>
          </cell>
          <cell r="BN259">
            <v>170</v>
          </cell>
          <cell r="BO259">
            <v>170</v>
          </cell>
          <cell r="BP259">
            <v>170</v>
          </cell>
          <cell r="BQ259">
            <v>170</v>
          </cell>
          <cell r="BR259">
            <v>170</v>
          </cell>
          <cell r="BS259">
            <v>170</v>
          </cell>
          <cell r="BT259">
            <v>170</v>
          </cell>
          <cell r="BU259">
            <v>170</v>
          </cell>
          <cell r="BV259">
            <v>170</v>
          </cell>
          <cell r="BW259">
            <v>170</v>
          </cell>
          <cell r="BX259">
            <v>170</v>
          </cell>
          <cell r="BY259">
            <v>170</v>
          </cell>
          <cell r="BZ259">
            <v>170</v>
          </cell>
          <cell r="CA259">
            <v>170</v>
          </cell>
          <cell r="CB259">
            <v>170</v>
          </cell>
          <cell r="CC259">
            <v>250</v>
          </cell>
          <cell r="CD259">
            <v>250</v>
          </cell>
          <cell r="CE259">
            <v>250</v>
          </cell>
          <cell r="CF259">
            <v>250</v>
          </cell>
          <cell r="CG259">
            <v>250</v>
          </cell>
          <cell r="CH259">
            <v>250</v>
          </cell>
          <cell r="CI259">
            <v>250</v>
          </cell>
          <cell r="CJ259">
            <v>250</v>
          </cell>
          <cell r="CK259">
            <v>450</v>
          </cell>
          <cell r="CL259">
            <v>450</v>
          </cell>
          <cell r="CM259">
            <v>450</v>
          </cell>
          <cell r="CN259">
            <v>450</v>
          </cell>
          <cell r="CO259">
            <v>450</v>
          </cell>
          <cell r="CP259">
            <v>450</v>
          </cell>
          <cell r="CQ259">
            <v>450</v>
          </cell>
          <cell r="CR259">
            <v>450</v>
          </cell>
          <cell r="CS259">
            <v>450</v>
          </cell>
          <cell r="CT259">
            <v>450</v>
          </cell>
          <cell r="CU259">
            <v>450</v>
          </cell>
          <cell r="CV259">
            <v>450</v>
          </cell>
          <cell r="CW259">
            <v>450</v>
          </cell>
          <cell r="CX259">
            <v>450</v>
          </cell>
          <cell r="CY259">
            <v>450</v>
          </cell>
          <cell r="CZ259">
            <v>300</v>
          </cell>
          <cell r="DA259">
            <v>300</v>
          </cell>
          <cell r="DB259">
            <v>300</v>
          </cell>
          <cell r="DC259">
            <v>300</v>
          </cell>
          <cell r="DD259">
            <v>300</v>
          </cell>
          <cell r="DE259">
            <v>300</v>
          </cell>
          <cell r="DF259">
            <v>300</v>
          </cell>
          <cell r="DG259">
            <v>300</v>
          </cell>
          <cell r="DH259">
            <v>775</v>
          </cell>
          <cell r="DI259">
            <v>775</v>
          </cell>
          <cell r="DJ259">
            <v>775</v>
          </cell>
          <cell r="DK259">
            <v>775</v>
          </cell>
          <cell r="DL259">
            <v>775</v>
          </cell>
          <cell r="DM259">
            <v>775</v>
          </cell>
          <cell r="DN259">
            <v>775</v>
          </cell>
          <cell r="DO259">
            <v>600</v>
          </cell>
          <cell r="DP259">
            <v>600</v>
          </cell>
          <cell r="DQ259">
            <v>600</v>
          </cell>
          <cell r="DR259">
            <v>600</v>
          </cell>
          <cell r="DS259">
            <v>600</v>
          </cell>
          <cell r="DT259">
            <v>393</v>
          </cell>
          <cell r="DU259">
            <v>393</v>
          </cell>
          <cell r="DV259">
            <v>393</v>
          </cell>
          <cell r="DW259">
            <v>393</v>
          </cell>
          <cell r="DX259">
            <v>393</v>
          </cell>
          <cell r="DY259">
            <v>393</v>
          </cell>
          <cell r="DZ259">
            <v>393</v>
          </cell>
          <cell r="EA259">
            <v>393</v>
          </cell>
          <cell r="EB259">
            <v>393</v>
          </cell>
          <cell r="EC259">
            <v>393</v>
          </cell>
          <cell r="ED259">
            <v>393</v>
          </cell>
          <cell r="EE259">
            <v>393</v>
          </cell>
          <cell r="EF259">
            <v>393</v>
          </cell>
          <cell r="EG259">
            <v>393</v>
          </cell>
          <cell r="EH259">
            <v>393</v>
          </cell>
          <cell r="EI259">
            <v>393</v>
          </cell>
          <cell r="EJ259">
            <v>300</v>
          </cell>
          <cell r="EK259">
            <v>300</v>
          </cell>
          <cell r="EL259">
            <v>300</v>
          </cell>
          <cell r="EM259">
            <v>300</v>
          </cell>
          <cell r="EN259">
            <v>300</v>
          </cell>
          <cell r="EO259">
            <v>300</v>
          </cell>
          <cell r="EP259">
            <v>300</v>
          </cell>
          <cell r="EQ259">
            <v>300</v>
          </cell>
          <cell r="ER259">
            <v>300</v>
          </cell>
          <cell r="ES259">
            <v>300</v>
          </cell>
          <cell r="ET259">
            <v>300</v>
          </cell>
          <cell r="EU259">
            <v>300</v>
          </cell>
          <cell r="EV259">
            <v>300</v>
          </cell>
          <cell r="EW259">
            <v>300</v>
          </cell>
          <cell r="EX259">
            <v>300</v>
          </cell>
          <cell r="EY259">
            <v>700</v>
          </cell>
          <cell r="EZ259">
            <v>700</v>
          </cell>
          <cell r="FA259">
            <v>700</v>
          </cell>
          <cell r="FB259">
            <v>700</v>
          </cell>
          <cell r="FC259">
            <v>700</v>
          </cell>
          <cell r="FD259">
            <v>700</v>
          </cell>
          <cell r="FE259">
            <v>700</v>
          </cell>
          <cell r="FF259">
            <v>700</v>
          </cell>
          <cell r="FG259">
            <v>700</v>
          </cell>
          <cell r="FH259">
            <v>700</v>
          </cell>
          <cell r="FI259">
            <v>700</v>
          </cell>
          <cell r="FJ259">
            <v>700</v>
          </cell>
          <cell r="FK259">
            <v>700</v>
          </cell>
          <cell r="FL259">
            <v>700</v>
          </cell>
          <cell r="FM259">
            <v>700</v>
          </cell>
          <cell r="FN259">
            <v>700</v>
          </cell>
          <cell r="FO259">
            <v>800</v>
          </cell>
          <cell r="FP259">
            <v>800</v>
          </cell>
          <cell r="FQ259">
            <v>800</v>
          </cell>
          <cell r="FR259">
            <v>800</v>
          </cell>
          <cell r="FS259">
            <v>800</v>
          </cell>
          <cell r="FT259">
            <v>800</v>
          </cell>
          <cell r="FU259">
            <v>800</v>
          </cell>
          <cell r="FV259">
            <v>800</v>
          </cell>
          <cell r="FW259">
            <v>600</v>
          </cell>
          <cell r="FX259">
            <v>600</v>
          </cell>
          <cell r="FY259">
            <v>600</v>
          </cell>
          <cell r="FZ259">
            <v>600</v>
          </cell>
          <cell r="GA259">
            <v>600</v>
          </cell>
          <cell r="GB259">
            <v>600</v>
          </cell>
          <cell r="GC259">
            <v>600</v>
          </cell>
          <cell r="GD259">
            <v>600</v>
          </cell>
          <cell r="GE259">
            <v>600</v>
          </cell>
          <cell r="GF259">
            <v>600</v>
          </cell>
          <cell r="GG259">
            <v>600</v>
          </cell>
          <cell r="GH259">
            <v>600</v>
          </cell>
          <cell r="GI259">
            <v>600</v>
          </cell>
          <cell r="GJ259">
            <v>600</v>
          </cell>
          <cell r="GK259">
            <v>600</v>
          </cell>
          <cell r="GL259">
            <v>410</v>
          </cell>
          <cell r="GM259">
            <v>410</v>
          </cell>
          <cell r="GN259">
            <v>410</v>
          </cell>
          <cell r="GO259">
            <v>410</v>
          </cell>
          <cell r="GP259">
            <v>410</v>
          </cell>
          <cell r="GQ259">
            <v>410</v>
          </cell>
          <cell r="GR259">
            <v>410</v>
          </cell>
          <cell r="GS259">
            <v>410</v>
          </cell>
          <cell r="GW259">
            <v>900072</v>
          </cell>
          <cell r="GX259" t="e">
            <v>#DIV/0!</v>
          </cell>
          <cell r="GY259" t="e">
            <v>#DIV/0!</v>
          </cell>
          <cell r="GZ259" t="e">
            <v>#DIV/0!</v>
          </cell>
        </row>
        <row r="260">
          <cell r="A260">
            <v>900079</v>
          </cell>
          <cell r="B260">
            <v>13</v>
          </cell>
          <cell r="C260" t="str">
            <v>MNTEZUMA @ MAHASKA</v>
          </cell>
          <cell r="D260">
            <v>3487</v>
          </cell>
          <cell r="E260" t="str">
            <v>D</v>
          </cell>
          <cell r="F260">
            <v>0</v>
          </cell>
          <cell r="G260">
            <v>0</v>
          </cell>
          <cell r="H260">
            <v>0</v>
          </cell>
          <cell r="I260">
            <v>0</v>
          </cell>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0</v>
          </cell>
          <cell r="AB260">
            <v>0</v>
          </cell>
          <cell r="AC260">
            <v>0</v>
          </cell>
          <cell r="AD260">
            <v>0</v>
          </cell>
          <cell r="AE260">
            <v>0</v>
          </cell>
          <cell r="AF260">
            <v>0</v>
          </cell>
          <cell r="AG260">
            <v>0</v>
          </cell>
          <cell r="AH260">
            <v>0</v>
          </cell>
          <cell r="AI260">
            <v>0</v>
          </cell>
          <cell r="AJ260">
            <v>0</v>
          </cell>
          <cell r="AK260">
            <v>0</v>
          </cell>
          <cell r="AL260">
            <v>0</v>
          </cell>
          <cell r="AM260">
            <v>0</v>
          </cell>
          <cell r="AN260">
            <v>0</v>
          </cell>
          <cell r="AO260">
            <v>0</v>
          </cell>
          <cell r="AP260">
            <v>0</v>
          </cell>
          <cell r="AQ260">
            <v>0</v>
          </cell>
          <cell r="AR260">
            <v>0</v>
          </cell>
          <cell r="AS260">
            <v>0</v>
          </cell>
          <cell r="AT260">
            <v>0</v>
          </cell>
          <cell r="AU260">
            <v>0</v>
          </cell>
          <cell r="AV260">
            <v>0</v>
          </cell>
          <cell r="AW260">
            <v>0</v>
          </cell>
          <cell r="AX260">
            <v>0</v>
          </cell>
          <cell r="AY260">
            <v>0</v>
          </cell>
          <cell r="AZ260">
            <v>0</v>
          </cell>
          <cell r="BA260">
            <v>0</v>
          </cell>
          <cell r="BB260">
            <v>0</v>
          </cell>
          <cell r="BC260">
            <v>0</v>
          </cell>
          <cell r="BD260">
            <v>0</v>
          </cell>
          <cell r="BE260">
            <v>0</v>
          </cell>
          <cell r="BF260">
            <v>0</v>
          </cell>
          <cell r="BG260">
            <v>0</v>
          </cell>
          <cell r="BH260">
            <v>0</v>
          </cell>
          <cell r="BI260">
            <v>0</v>
          </cell>
          <cell r="BJ260">
            <v>0</v>
          </cell>
          <cell r="BK260">
            <v>0</v>
          </cell>
          <cell r="BL260">
            <v>0</v>
          </cell>
          <cell r="BM260">
            <v>0</v>
          </cell>
          <cell r="BN260">
            <v>0</v>
          </cell>
          <cell r="BO260">
            <v>0</v>
          </cell>
          <cell r="BP260">
            <v>0</v>
          </cell>
          <cell r="BQ260">
            <v>0</v>
          </cell>
          <cell r="BR260">
            <v>0</v>
          </cell>
          <cell r="BS260">
            <v>0</v>
          </cell>
          <cell r="BT260">
            <v>0</v>
          </cell>
          <cell r="BU260">
            <v>0</v>
          </cell>
          <cell r="BV260">
            <v>0</v>
          </cell>
          <cell r="BW260">
            <v>0</v>
          </cell>
          <cell r="BX260">
            <v>0</v>
          </cell>
          <cell r="BY260">
            <v>0</v>
          </cell>
          <cell r="BZ260">
            <v>0</v>
          </cell>
          <cell r="CA260">
            <v>0</v>
          </cell>
          <cell r="CB260">
            <v>0</v>
          </cell>
          <cell r="CC260">
            <v>0</v>
          </cell>
          <cell r="CD260">
            <v>0</v>
          </cell>
          <cell r="CE260">
            <v>0</v>
          </cell>
          <cell r="CF260">
            <v>0</v>
          </cell>
          <cell r="CG260">
            <v>0</v>
          </cell>
          <cell r="CH260">
            <v>0</v>
          </cell>
          <cell r="CI260">
            <v>0</v>
          </cell>
          <cell r="CJ260">
            <v>0</v>
          </cell>
          <cell r="CK260">
            <v>0</v>
          </cell>
          <cell r="CL260">
            <v>0</v>
          </cell>
          <cell r="CM260">
            <v>0</v>
          </cell>
          <cell r="CN260">
            <v>0</v>
          </cell>
          <cell r="CO260">
            <v>0</v>
          </cell>
          <cell r="CP260">
            <v>0</v>
          </cell>
          <cell r="CQ260">
            <v>0</v>
          </cell>
          <cell r="CR260">
            <v>0</v>
          </cell>
          <cell r="CS260">
            <v>0</v>
          </cell>
          <cell r="CT260">
            <v>0</v>
          </cell>
          <cell r="CU260">
            <v>0</v>
          </cell>
          <cell r="CV260">
            <v>0</v>
          </cell>
          <cell r="CW260">
            <v>0</v>
          </cell>
          <cell r="CX260">
            <v>0</v>
          </cell>
          <cell r="CY260">
            <v>0</v>
          </cell>
          <cell r="CZ260">
            <v>0</v>
          </cell>
          <cell r="DA260">
            <v>0</v>
          </cell>
          <cell r="DB260">
            <v>0</v>
          </cell>
          <cell r="DC260">
            <v>0</v>
          </cell>
          <cell r="DD260">
            <v>0</v>
          </cell>
          <cell r="DE260">
            <v>0</v>
          </cell>
          <cell r="DF260">
            <v>0</v>
          </cell>
          <cell r="DG260">
            <v>0</v>
          </cell>
          <cell r="DH260">
            <v>0</v>
          </cell>
          <cell r="DI260">
            <v>0</v>
          </cell>
          <cell r="DJ260">
            <v>0</v>
          </cell>
          <cell r="DK260">
            <v>0</v>
          </cell>
          <cell r="DL260">
            <v>0</v>
          </cell>
          <cell r="DM260">
            <v>0</v>
          </cell>
          <cell r="DN260">
            <v>0</v>
          </cell>
          <cell r="DO260">
            <v>0</v>
          </cell>
          <cell r="DP260">
            <v>0</v>
          </cell>
          <cell r="DQ260">
            <v>0</v>
          </cell>
          <cell r="DR260">
            <v>0</v>
          </cell>
          <cell r="DS260">
            <v>0</v>
          </cell>
          <cell r="DT260">
            <v>0</v>
          </cell>
          <cell r="DU260">
            <v>0</v>
          </cell>
          <cell r="DV260">
            <v>0</v>
          </cell>
          <cell r="DW260">
            <v>0</v>
          </cell>
          <cell r="DX260">
            <v>0</v>
          </cell>
          <cell r="DY260">
            <v>0</v>
          </cell>
          <cell r="DZ260">
            <v>0</v>
          </cell>
          <cell r="EA260">
            <v>0</v>
          </cell>
          <cell r="EB260">
            <v>0</v>
          </cell>
          <cell r="EC260">
            <v>0</v>
          </cell>
          <cell r="ED260">
            <v>0</v>
          </cell>
          <cell r="EE260">
            <v>0</v>
          </cell>
          <cell r="EF260">
            <v>0</v>
          </cell>
          <cell r="EG260">
            <v>0</v>
          </cell>
          <cell r="EH260">
            <v>0</v>
          </cell>
          <cell r="EI260">
            <v>0</v>
          </cell>
          <cell r="EJ260">
            <v>0</v>
          </cell>
          <cell r="EK260">
            <v>0</v>
          </cell>
          <cell r="EL260">
            <v>0</v>
          </cell>
          <cell r="EM260">
            <v>0</v>
          </cell>
          <cell r="EN260">
            <v>0</v>
          </cell>
          <cell r="EO260">
            <v>0</v>
          </cell>
          <cell r="EP260">
            <v>0</v>
          </cell>
          <cell r="EQ260">
            <v>0</v>
          </cell>
          <cell r="ER260">
            <v>0</v>
          </cell>
          <cell r="ES260">
            <v>0</v>
          </cell>
          <cell r="ET260">
            <v>0</v>
          </cell>
          <cell r="EU260">
            <v>0</v>
          </cell>
          <cell r="EV260">
            <v>0</v>
          </cell>
          <cell r="EW260">
            <v>0</v>
          </cell>
          <cell r="EX260">
            <v>0</v>
          </cell>
          <cell r="EY260">
            <v>0</v>
          </cell>
          <cell r="EZ260">
            <v>0</v>
          </cell>
          <cell r="FA260">
            <v>0</v>
          </cell>
          <cell r="FB260">
            <v>0</v>
          </cell>
          <cell r="FC260">
            <v>0</v>
          </cell>
          <cell r="FD260">
            <v>0</v>
          </cell>
          <cell r="FE260">
            <v>0</v>
          </cell>
          <cell r="FF260">
            <v>0</v>
          </cell>
          <cell r="FG260">
            <v>0</v>
          </cell>
          <cell r="FH260">
            <v>0</v>
          </cell>
          <cell r="FI260">
            <v>0</v>
          </cell>
          <cell r="FJ260">
            <v>0</v>
          </cell>
          <cell r="FK260">
            <v>0</v>
          </cell>
          <cell r="FL260">
            <v>0</v>
          </cell>
          <cell r="FM260">
            <v>0</v>
          </cell>
          <cell r="FN260">
            <v>0</v>
          </cell>
          <cell r="FO260">
            <v>0</v>
          </cell>
          <cell r="FP260">
            <v>0</v>
          </cell>
          <cell r="FQ260">
            <v>0</v>
          </cell>
          <cell r="FR260">
            <v>0</v>
          </cell>
          <cell r="FS260">
            <v>0</v>
          </cell>
          <cell r="FT260">
            <v>0</v>
          </cell>
          <cell r="FU260">
            <v>0</v>
          </cell>
          <cell r="FV260">
            <v>0</v>
          </cell>
          <cell r="FW260">
            <v>0</v>
          </cell>
          <cell r="FX260">
            <v>0</v>
          </cell>
          <cell r="FY260">
            <v>0</v>
          </cell>
          <cell r="FZ260">
            <v>0</v>
          </cell>
          <cell r="GA260">
            <v>0</v>
          </cell>
          <cell r="GB260">
            <v>0</v>
          </cell>
          <cell r="GC260">
            <v>0</v>
          </cell>
          <cell r="GD260">
            <v>0</v>
          </cell>
          <cell r="GE260">
            <v>0</v>
          </cell>
          <cell r="GF260">
            <v>0</v>
          </cell>
          <cell r="GG260">
            <v>0</v>
          </cell>
          <cell r="GH260">
            <v>0</v>
          </cell>
          <cell r="GI260">
            <v>0</v>
          </cell>
          <cell r="GJ260">
            <v>0</v>
          </cell>
          <cell r="GK260">
            <v>0</v>
          </cell>
          <cell r="GL260">
            <v>0</v>
          </cell>
          <cell r="GM260">
            <v>0</v>
          </cell>
          <cell r="GN260">
            <v>0</v>
          </cell>
          <cell r="GO260">
            <v>0</v>
          </cell>
          <cell r="GP260">
            <v>0</v>
          </cell>
          <cell r="GQ260">
            <v>0</v>
          </cell>
          <cell r="GR260">
            <v>0</v>
          </cell>
          <cell r="GS260">
            <v>0</v>
          </cell>
          <cell r="GW260">
            <v>900079</v>
          </cell>
          <cell r="GX260" t="e">
            <v>#DIV/0!</v>
          </cell>
          <cell r="GY260" t="e">
            <v>#DIV/0!</v>
          </cell>
          <cell r="GZ260" t="e">
            <v>#DIV/0!</v>
          </cell>
        </row>
        <row r="261">
          <cell r="A261">
            <v>900099</v>
          </cell>
          <cell r="B261">
            <v>13</v>
          </cell>
          <cell r="C261" t="str">
            <v>LORIMOR @ MADISON</v>
          </cell>
          <cell r="D261">
            <v>544</v>
          </cell>
          <cell r="E261" t="str">
            <v>D</v>
          </cell>
          <cell r="F261">
            <v>8</v>
          </cell>
          <cell r="G261">
            <v>8</v>
          </cell>
          <cell r="H261">
            <v>8</v>
          </cell>
          <cell r="I261">
            <v>8</v>
          </cell>
          <cell r="J261">
            <v>8</v>
          </cell>
          <cell r="K261">
            <v>8</v>
          </cell>
          <cell r="L261">
            <v>8</v>
          </cell>
          <cell r="M261">
            <v>8</v>
          </cell>
          <cell r="N261">
            <v>8</v>
          </cell>
          <cell r="O261">
            <v>8</v>
          </cell>
          <cell r="P261">
            <v>8</v>
          </cell>
          <cell r="Q261">
            <v>8</v>
          </cell>
          <cell r="R261">
            <v>8</v>
          </cell>
          <cell r="S261">
            <v>8</v>
          </cell>
          <cell r="T261">
            <v>10</v>
          </cell>
          <cell r="U261">
            <v>10</v>
          </cell>
          <cell r="V261">
            <v>48</v>
          </cell>
          <cell r="W261">
            <v>48</v>
          </cell>
          <cell r="X261">
            <v>48</v>
          </cell>
          <cell r="Y261">
            <v>48</v>
          </cell>
          <cell r="Z261">
            <v>7</v>
          </cell>
          <cell r="AA261">
            <v>7</v>
          </cell>
          <cell r="AB261">
            <v>7</v>
          </cell>
          <cell r="AC261">
            <v>7</v>
          </cell>
          <cell r="AD261">
            <v>7</v>
          </cell>
          <cell r="AE261">
            <v>7</v>
          </cell>
          <cell r="AF261">
            <v>7</v>
          </cell>
          <cell r="AG261">
            <v>7</v>
          </cell>
          <cell r="AH261">
            <v>7</v>
          </cell>
          <cell r="AI261">
            <v>10</v>
          </cell>
          <cell r="AJ261">
            <v>10</v>
          </cell>
          <cell r="AK261">
            <v>10</v>
          </cell>
          <cell r="AL261">
            <v>10</v>
          </cell>
          <cell r="AM261">
            <v>10</v>
          </cell>
          <cell r="AN261">
            <v>10</v>
          </cell>
          <cell r="AO261">
            <v>10</v>
          </cell>
          <cell r="AP261">
            <v>10</v>
          </cell>
          <cell r="AQ261">
            <v>10</v>
          </cell>
          <cell r="AR261">
            <v>15</v>
          </cell>
          <cell r="AS261">
            <v>15</v>
          </cell>
          <cell r="AT261">
            <v>15</v>
          </cell>
          <cell r="AU261">
            <v>15</v>
          </cell>
          <cell r="AV261">
            <v>15</v>
          </cell>
          <cell r="AW261">
            <v>15</v>
          </cell>
          <cell r="AX261">
            <v>15</v>
          </cell>
          <cell r="AY261">
            <v>10</v>
          </cell>
          <cell r="AZ261">
            <v>10</v>
          </cell>
          <cell r="BA261">
            <v>10</v>
          </cell>
          <cell r="BB261">
            <v>10</v>
          </cell>
          <cell r="BC261">
            <v>10</v>
          </cell>
          <cell r="BD261">
            <v>15</v>
          </cell>
          <cell r="BE261">
            <v>15</v>
          </cell>
          <cell r="BF261">
            <v>15</v>
          </cell>
          <cell r="BG261">
            <v>15</v>
          </cell>
          <cell r="BH261">
            <v>15</v>
          </cell>
          <cell r="BI261">
            <v>15</v>
          </cell>
          <cell r="BJ261">
            <v>15</v>
          </cell>
          <cell r="BK261">
            <v>15</v>
          </cell>
          <cell r="BL261">
            <v>53</v>
          </cell>
          <cell r="BM261">
            <v>53</v>
          </cell>
          <cell r="BN261">
            <v>53</v>
          </cell>
          <cell r="BO261">
            <v>53</v>
          </cell>
          <cell r="BP261">
            <v>53</v>
          </cell>
          <cell r="BQ261">
            <v>10</v>
          </cell>
          <cell r="BR261">
            <v>10</v>
          </cell>
          <cell r="BS261">
            <v>10</v>
          </cell>
          <cell r="BT261">
            <v>61</v>
          </cell>
          <cell r="BU261">
            <v>61</v>
          </cell>
          <cell r="BV261">
            <v>61</v>
          </cell>
          <cell r="BW261">
            <v>61</v>
          </cell>
          <cell r="BX261">
            <v>61</v>
          </cell>
          <cell r="BY261">
            <v>61</v>
          </cell>
          <cell r="BZ261">
            <v>61</v>
          </cell>
          <cell r="CA261">
            <v>61</v>
          </cell>
          <cell r="CB261">
            <v>61</v>
          </cell>
          <cell r="CC261">
            <v>53</v>
          </cell>
          <cell r="CD261">
            <v>174</v>
          </cell>
          <cell r="CE261">
            <v>174</v>
          </cell>
          <cell r="CF261">
            <v>155</v>
          </cell>
          <cell r="CG261">
            <v>155</v>
          </cell>
          <cell r="CH261">
            <v>97</v>
          </cell>
          <cell r="CI261">
            <v>97</v>
          </cell>
          <cell r="CJ261">
            <v>97</v>
          </cell>
          <cell r="CK261">
            <v>77</v>
          </cell>
          <cell r="CL261">
            <v>77</v>
          </cell>
          <cell r="CM261">
            <v>48</v>
          </cell>
          <cell r="CN261">
            <v>48</v>
          </cell>
          <cell r="CO261">
            <v>48</v>
          </cell>
          <cell r="CP261">
            <v>48</v>
          </cell>
          <cell r="CQ261">
            <v>48</v>
          </cell>
          <cell r="CR261">
            <v>121</v>
          </cell>
          <cell r="CS261">
            <v>121</v>
          </cell>
          <cell r="CT261">
            <v>121</v>
          </cell>
          <cell r="CU261">
            <v>121</v>
          </cell>
          <cell r="CV261">
            <v>121</v>
          </cell>
          <cell r="CW261">
            <v>121</v>
          </cell>
          <cell r="CX261">
            <v>121</v>
          </cell>
          <cell r="CY261">
            <v>121</v>
          </cell>
          <cell r="CZ261">
            <v>77</v>
          </cell>
          <cell r="DA261">
            <v>77</v>
          </cell>
          <cell r="DB261">
            <v>77</v>
          </cell>
          <cell r="DC261">
            <v>97</v>
          </cell>
          <cell r="DD261">
            <v>97</v>
          </cell>
          <cell r="DE261">
            <v>97</v>
          </cell>
          <cell r="DF261">
            <v>97</v>
          </cell>
          <cell r="DG261">
            <v>82</v>
          </cell>
          <cell r="DH261">
            <v>194</v>
          </cell>
          <cell r="DI261">
            <v>145</v>
          </cell>
          <cell r="DJ261">
            <v>145</v>
          </cell>
          <cell r="DK261">
            <v>145</v>
          </cell>
          <cell r="DL261">
            <v>145</v>
          </cell>
          <cell r="DM261">
            <v>145</v>
          </cell>
          <cell r="DN261">
            <v>145</v>
          </cell>
          <cell r="DO261">
            <v>194</v>
          </cell>
          <cell r="DP261">
            <v>194</v>
          </cell>
          <cell r="DQ261">
            <v>131</v>
          </cell>
          <cell r="DR261">
            <v>131</v>
          </cell>
          <cell r="DS261">
            <v>131</v>
          </cell>
          <cell r="DT261">
            <v>131</v>
          </cell>
          <cell r="DU261">
            <v>131</v>
          </cell>
          <cell r="DV261">
            <v>131</v>
          </cell>
          <cell r="DW261">
            <v>97</v>
          </cell>
          <cell r="DX261">
            <v>97</v>
          </cell>
          <cell r="DY261">
            <v>97</v>
          </cell>
          <cell r="DZ261">
            <v>97</v>
          </cell>
          <cell r="EA261">
            <v>97</v>
          </cell>
          <cell r="EB261">
            <v>73</v>
          </cell>
          <cell r="EC261">
            <v>73</v>
          </cell>
          <cell r="ED261">
            <v>73</v>
          </cell>
          <cell r="EE261">
            <v>169</v>
          </cell>
          <cell r="EF261">
            <v>169</v>
          </cell>
          <cell r="EG261">
            <v>169</v>
          </cell>
          <cell r="EH261">
            <v>169</v>
          </cell>
          <cell r="EI261">
            <v>107</v>
          </cell>
          <cell r="EJ261">
            <v>15</v>
          </cell>
          <cell r="EK261">
            <v>111</v>
          </cell>
          <cell r="EL261">
            <v>194</v>
          </cell>
          <cell r="EM261">
            <v>194</v>
          </cell>
          <cell r="EN261">
            <v>194</v>
          </cell>
          <cell r="EO261">
            <v>194</v>
          </cell>
          <cell r="EP261">
            <v>145</v>
          </cell>
          <cell r="EQ261">
            <v>145</v>
          </cell>
          <cell r="ER261">
            <v>145</v>
          </cell>
          <cell r="ES261">
            <v>145</v>
          </cell>
          <cell r="ET261">
            <v>145</v>
          </cell>
          <cell r="EU261">
            <v>145</v>
          </cell>
          <cell r="EV261">
            <v>145</v>
          </cell>
          <cell r="EW261">
            <v>145</v>
          </cell>
          <cell r="EX261">
            <v>118</v>
          </cell>
          <cell r="EY261">
            <v>118</v>
          </cell>
          <cell r="EZ261">
            <v>118</v>
          </cell>
          <cell r="FA261">
            <v>118</v>
          </cell>
          <cell r="FB261">
            <v>118</v>
          </cell>
          <cell r="FC261">
            <v>118</v>
          </cell>
          <cell r="FD261">
            <v>118</v>
          </cell>
          <cell r="FE261">
            <v>118</v>
          </cell>
          <cell r="FF261">
            <v>118</v>
          </cell>
          <cell r="FG261">
            <v>118</v>
          </cell>
          <cell r="FH261">
            <v>118</v>
          </cell>
          <cell r="FI261">
            <v>118</v>
          </cell>
          <cell r="FJ261">
            <v>118</v>
          </cell>
          <cell r="FK261">
            <v>118</v>
          </cell>
          <cell r="FL261">
            <v>118</v>
          </cell>
          <cell r="FM261">
            <v>118</v>
          </cell>
          <cell r="FN261">
            <v>118</v>
          </cell>
          <cell r="FO261">
            <v>73</v>
          </cell>
          <cell r="FP261">
            <v>73</v>
          </cell>
          <cell r="FQ261">
            <v>73</v>
          </cell>
          <cell r="FR261">
            <v>73</v>
          </cell>
          <cell r="FS261">
            <v>194</v>
          </cell>
          <cell r="FT261">
            <v>194</v>
          </cell>
          <cell r="FU261">
            <v>194</v>
          </cell>
          <cell r="FV261">
            <v>194</v>
          </cell>
          <cell r="FW261">
            <v>194</v>
          </cell>
          <cell r="FX261">
            <v>194</v>
          </cell>
          <cell r="FY261">
            <v>194</v>
          </cell>
          <cell r="FZ261">
            <v>218</v>
          </cell>
          <cell r="GA261">
            <v>218</v>
          </cell>
          <cell r="GB261">
            <v>218</v>
          </cell>
          <cell r="GC261">
            <v>218</v>
          </cell>
          <cell r="GD261">
            <v>218</v>
          </cell>
          <cell r="GE261">
            <v>179</v>
          </cell>
          <cell r="GF261">
            <v>179</v>
          </cell>
          <cell r="GG261">
            <v>179</v>
          </cell>
          <cell r="GH261">
            <v>155</v>
          </cell>
          <cell r="GI261">
            <v>155</v>
          </cell>
          <cell r="GJ261">
            <v>155</v>
          </cell>
          <cell r="GK261">
            <v>155</v>
          </cell>
          <cell r="GL261">
            <v>155</v>
          </cell>
          <cell r="GM261">
            <v>155</v>
          </cell>
          <cell r="GN261">
            <v>155</v>
          </cell>
          <cell r="GO261">
            <v>155</v>
          </cell>
          <cell r="GP261">
            <v>97</v>
          </cell>
          <cell r="GQ261">
            <v>97</v>
          </cell>
          <cell r="GR261">
            <v>97</v>
          </cell>
          <cell r="GS261">
            <v>97</v>
          </cell>
          <cell r="GW261">
            <v>900099</v>
          </cell>
          <cell r="GX261" t="e">
            <v>#DIV/0!</v>
          </cell>
          <cell r="GY261" t="e">
            <v>#DIV/0!</v>
          </cell>
          <cell r="GZ261" t="e">
            <v>#DIV/0!</v>
          </cell>
        </row>
        <row r="262">
          <cell r="A262">
            <v>900100</v>
          </cell>
          <cell r="B262">
            <v>13</v>
          </cell>
          <cell r="C262" t="str">
            <v>GREEN @ UNION</v>
          </cell>
          <cell r="D262">
            <v>14942</v>
          </cell>
          <cell r="E262" t="str">
            <v>D</v>
          </cell>
          <cell r="F262">
            <v>3600</v>
          </cell>
          <cell r="G262">
            <v>3600</v>
          </cell>
          <cell r="H262">
            <v>3600</v>
          </cell>
          <cell r="I262">
            <v>3600</v>
          </cell>
          <cell r="J262">
            <v>3600</v>
          </cell>
          <cell r="K262">
            <v>3600</v>
          </cell>
          <cell r="L262">
            <v>3600</v>
          </cell>
          <cell r="M262">
            <v>3600</v>
          </cell>
          <cell r="N262">
            <v>3600</v>
          </cell>
          <cell r="O262">
            <v>3600</v>
          </cell>
          <cell r="P262">
            <v>3600</v>
          </cell>
          <cell r="Q262">
            <v>3600</v>
          </cell>
          <cell r="R262">
            <v>3600</v>
          </cell>
          <cell r="S262">
            <v>3600</v>
          </cell>
          <cell r="T262">
            <v>3300</v>
          </cell>
          <cell r="U262">
            <v>3300</v>
          </cell>
          <cell r="V262">
            <v>3300</v>
          </cell>
          <cell r="W262">
            <v>3800</v>
          </cell>
          <cell r="X262">
            <v>3800</v>
          </cell>
          <cell r="Y262">
            <v>3800</v>
          </cell>
          <cell r="Z262">
            <v>3800</v>
          </cell>
          <cell r="AA262">
            <v>3800</v>
          </cell>
          <cell r="AB262">
            <v>3800</v>
          </cell>
          <cell r="AC262">
            <v>3800</v>
          </cell>
          <cell r="AD262">
            <v>3800</v>
          </cell>
          <cell r="AE262">
            <v>3800</v>
          </cell>
          <cell r="AF262">
            <v>3800</v>
          </cell>
          <cell r="AG262">
            <v>3800</v>
          </cell>
          <cell r="AH262">
            <v>3800</v>
          </cell>
          <cell r="AI262">
            <v>3800</v>
          </cell>
          <cell r="AJ262">
            <v>3800</v>
          </cell>
          <cell r="AK262">
            <v>3800</v>
          </cell>
          <cell r="AL262">
            <v>3800</v>
          </cell>
          <cell r="AM262">
            <v>3800</v>
          </cell>
          <cell r="AN262">
            <v>3800</v>
          </cell>
          <cell r="AO262">
            <v>3800</v>
          </cell>
          <cell r="AP262">
            <v>3950</v>
          </cell>
          <cell r="AQ262">
            <v>3950</v>
          </cell>
          <cell r="AR262">
            <v>3950</v>
          </cell>
          <cell r="AS262">
            <v>3950</v>
          </cell>
          <cell r="AT262">
            <v>3950</v>
          </cell>
          <cell r="AU262">
            <v>3950</v>
          </cell>
          <cell r="AV262">
            <v>3950</v>
          </cell>
          <cell r="AW262">
            <v>3950</v>
          </cell>
          <cell r="AX262">
            <v>3950</v>
          </cell>
          <cell r="AY262">
            <v>3700</v>
          </cell>
          <cell r="AZ262">
            <v>3700</v>
          </cell>
          <cell r="BA262">
            <v>3700</v>
          </cell>
          <cell r="BB262">
            <v>3700</v>
          </cell>
          <cell r="BC262">
            <v>3800</v>
          </cell>
          <cell r="BD262">
            <v>3800</v>
          </cell>
          <cell r="BE262">
            <v>3800</v>
          </cell>
          <cell r="BF262">
            <v>3800</v>
          </cell>
          <cell r="BG262">
            <v>3800</v>
          </cell>
          <cell r="BH262">
            <v>3800</v>
          </cell>
          <cell r="BI262">
            <v>3800</v>
          </cell>
          <cell r="BJ262">
            <v>3800</v>
          </cell>
          <cell r="BK262">
            <v>3800</v>
          </cell>
          <cell r="BL262">
            <v>3800</v>
          </cell>
          <cell r="BM262">
            <v>3800</v>
          </cell>
          <cell r="BN262">
            <v>3800</v>
          </cell>
          <cell r="BO262">
            <v>3800</v>
          </cell>
          <cell r="BP262">
            <v>3800</v>
          </cell>
          <cell r="BQ262">
            <v>3800</v>
          </cell>
          <cell r="BR262">
            <v>3800</v>
          </cell>
          <cell r="BS262">
            <v>3800</v>
          </cell>
          <cell r="BT262">
            <v>0</v>
          </cell>
          <cell r="BU262">
            <v>1000</v>
          </cell>
          <cell r="BV262">
            <v>0</v>
          </cell>
          <cell r="BW262">
            <v>0</v>
          </cell>
          <cell r="BX262">
            <v>0</v>
          </cell>
          <cell r="BY262">
            <v>0</v>
          </cell>
          <cell r="BZ262">
            <v>1900</v>
          </cell>
          <cell r="CA262">
            <v>0</v>
          </cell>
          <cell r="CB262">
            <v>1900</v>
          </cell>
          <cell r="CC262">
            <v>3800</v>
          </cell>
          <cell r="CD262">
            <v>3800</v>
          </cell>
          <cell r="CE262">
            <v>3800</v>
          </cell>
          <cell r="CF262">
            <v>3800</v>
          </cell>
          <cell r="CG262">
            <v>3800</v>
          </cell>
          <cell r="CH262">
            <v>3800</v>
          </cell>
          <cell r="CI262">
            <v>3800</v>
          </cell>
          <cell r="CJ262">
            <v>3800</v>
          </cell>
          <cell r="CK262">
            <v>3800</v>
          </cell>
          <cell r="CL262">
            <v>3800</v>
          </cell>
          <cell r="CM262">
            <v>3800</v>
          </cell>
          <cell r="CN262">
            <v>3800</v>
          </cell>
          <cell r="CO262">
            <v>3800</v>
          </cell>
          <cell r="CP262">
            <v>3800</v>
          </cell>
          <cell r="CQ262">
            <v>3800</v>
          </cell>
          <cell r="CR262">
            <v>3800</v>
          </cell>
          <cell r="CS262">
            <v>3900</v>
          </cell>
          <cell r="CT262">
            <v>3900</v>
          </cell>
          <cell r="CU262">
            <v>3900</v>
          </cell>
          <cell r="CV262">
            <v>3900</v>
          </cell>
          <cell r="CW262">
            <v>3900</v>
          </cell>
          <cell r="CX262">
            <v>3900</v>
          </cell>
          <cell r="CY262">
            <v>3900</v>
          </cell>
          <cell r="CZ262">
            <v>3900</v>
          </cell>
          <cell r="DA262">
            <v>3900</v>
          </cell>
          <cell r="DB262">
            <v>3900</v>
          </cell>
          <cell r="DC262">
            <v>3900</v>
          </cell>
          <cell r="DD262">
            <v>3900</v>
          </cell>
          <cell r="DE262">
            <v>3900</v>
          </cell>
          <cell r="DF262">
            <v>3900</v>
          </cell>
          <cell r="DG262">
            <v>3900</v>
          </cell>
          <cell r="DH262">
            <v>2900</v>
          </cell>
          <cell r="DI262">
            <v>2900</v>
          </cell>
          <cell r="DJ262">
            <v>3900</v>
          </cell>
          <cell r="DK262">
            <v>3900</v>
          </cell>
          <cell r="DL262">
            <v>3900</v>
          </cell>
          <cell r="DM262">
            <v>3900</v>
          </cell>
          <cell r="DN262">
            <v>3900</v>
          </cell>
          <cell r="DO262">
            <v>3900</v>
          </cell>
          <cell r="DP262">
            <v>4000</v>
          </cell>
          <cell r="DQ262">
            <v>4000</v>
          </cell>
          <cell r="DR262">
            <v>4000</v>
          </cell>
          <cell r="DS262">
            <v>4000</v>
          </cell>
          <cell r="DT262">
            <v>4000</v>
          </cell>
          <cell r="DU262">
            <v>4000</v>
          </cell>
          <cell r="DV262">
            <v>4000</v>
          </cell>
          <cell r="DW262">
            <v>4000</v>
          </cell>
          <cell r="DX262">
            <v>3900</v>
          </cell>
          <cell r="DY262">
            <v>3900</v>
          </cell>
          <cell r="DZ262">
            <v>3900</v>
          </cell>
          <cell r="EA262">
            <v>3900</v>
          </cell>
          <cell r="EB262">
            <v>3900</v>
          </cell>
          <cell r="EC262">
            <v>3900</v>
          </cell>
          <cell r="ED262">
            <v>3900</v>
          </cell>
          <cell r="EE262">
            <v>3900</v>
          </cell>
          <cell r="EF262">
            <v>3900</v>
          </cell>
          <cell r="EG262">
            <v>3900</v>
          </cell>
          <cell r="EH262">
            <v>3900</v>
          </cell>
          <cell r="EI262">
            <v>3900</v>
          </cell>
          <cell r="EJ262">
            <v>3150</v>
          </cell>
          <cell r="EK262">
            <v>3150</v>
          </cell>
          <cell r="EL262">
            <v>3900</v>
          </cell>
          <cell r="EM262">
            <v>3900</v>
          </cell>
          <cell r="EN262">
            <v>3900</v>
          </cell>
          <cell r="EO262">
            <v>3900</v>
          </cell>
          <cell r="EP262">
            <v>3900</v>
          </cell>
          <cell r="EQ262">
            <v>3900</v>
          </cell>
          <cell r="ER262">
            <v>3900</v>
          </cell>
          <cell r="ES262">
            <v>3900</v>
          </cell>
          <cell r="ET262">
            <v>3900</v>
          </cell>
          <cell r="EU262">
            <v>3900</v>
          </cell>
          <cell r="EV262">
            <v>3900</v>
          </cell>
          <cell r="EW262">
            <v>3900</v>
          </cell>
          <cell r="EX262">
            <v>3900</v>
          </cell>
          <cell r="EY262">
            <v>3900</v>
          </cell>
          <cell r="EZ262">
            <v>3900</v>
          </cell>
          <cell r="FA262">
            <v>3900</v>
          </cell>
          <cell r="FB262">
            <v>3900</v>
          </cell>
          <cell r="FC262">
            <v>3900</v>
          </cell>
          <cell r="FD262">
            <v>3900</v>
          </cell>
          <cell r="FE262">
            <v>3900</v>
          </cell>
          <cell r="FF262">
            <v>3900</v>
          </cell>
          <cell r="FG262">
            <v>3900</v>
          </cell>
          <cell r="FH262">
            <v>3900</v>
          </cell>
          <cell r="FI262">
            <v>3900</v>
          </cell>
          <cell r="FJ262">
            <v>3900</v>
          </cell>
          <cell r="FK262">
            <v>3900</v>
          </cell>
          <cell r="FL262">
            <v>3900</v>
          </cell>
          <cell r="FM262">
            <v>3900</v>
          </cell>
          <cell r="FN262">
            <v>3900</v>
          </cell>
          <cell r="FO262">
            <v>3800</v>
          </cell>
          <cell r="FP262">
            <v>3800</v>
          </cell>
          <cell r="FQ262">
            <v>4000</v>
          </cell>
          <cell r="FR262">
            <v>4000</v>
          </cell>
          <cell r="FS262">
            <v>4000</v>
          </cell>
          <cell r="FT262">
            <v>4000</v>
          </cell>
          <cell r="FU262">
            <v>4000</v>
          </cell>
          <cell r="FV262">
            <v>4000</v>
          </cell>
          <cell r="FW262">
            <v>4000</v>
          </cell>
          <cell r="FX262">
            <v>4000</v>
          </cell>
          <cell r="FY262">
            <v>4000</v>
          </cell>
          <cell r="FZ262">
            <v>4000</v>
          </cell>
          <cell r="GA262">
            <v>4000</v>
          </cell>
          <cell r="GB262">
            <v>4000</v>
          </cell>
          <cell r="GC262">
            <v>4000</v>
          </cell>
          <cell r="GD262">
            <v>4000</v>
          </cell>
          <cell r="GE262">
            <v>4000</v>
          </cell>
          <cell r="GF262">
            <v>4000</v>
          </cell>
          <cell r="GG262">
            <v>4000</v>
          </cell>
          <cell r="GH262">
            <v>4000</v>
          </cell>
          <cell r="GI262">
            <v>4000</v>
          </cell>
          <cell r="GJ262">
            <v>4000</v>
          </cell>
          <cell r="GK262">
            <v>4000</v>
          </cell>
          <cell r="GL262">
            <v>0</v>
          </cell>
          <cell r="GM262">
            <v>4000</v>
          </cell>
          <cell r="GN262">
            <v>4000</v>
          </cell>
          <cell r="GO262">
            <v>4000</v>
          </cell>
          <cell r="GP262">
            <v>4000</v>
          </cell>
          <cell r="GQ262">
            <v>3819</v>
          </cell>
          <cell r="GR262">
            <v>3819</v>
          </cell>
          <cell r="GS262">
            <v>3819</v>
          </cell>
          <cell r="GW262">
            <v>900100</v>
          </cell>
          <cell r="GX262" t="e">
            <v>#DIV/0!</v>
          </cell>
          <cell r="GY262" t="e">
            <v>#DIV/0!</v>
          </cell>
          <cell r="GZ262" t="e">
            <v>#DIV/0!</v>
          </cell>
        </row>
        <row r="263">
          <cell r="A263">
            <v>900105</v>
          </cell>
          <cell r="B263">
            <v>13</v>
          </cell>
          <cell r="C263" t="str">
            <v>LENOX @ ADAMS</v>
          </cell>
          <cell r="D263">
            <v>3389</v>
          </cell>
          <cell r="E263" t="str">
            <v>D</v>
          </cell>
          <cell r="F263">
            <v>313</v>
          </cell>
          <cell r="G263">
            <v>313</v>
          </cell>
          <cell r="H263">
            <v>313</v>
          </cell>
          <cell r="I263">
            <v>313</v>
          </cell>
          <cell r="J263">
            <v>313</v>
          </cell>
          <cell r="K263">
            <v>313</v>
          </cell>
          <cell r="L263">
            <v>313</v>
          </cell>
          <cell r="M263">
            <v>313</v>
          </cell>
          <cell r="N263">
            <v>313</v>
          </cell>
          <cell r="O263">
            <v>313</v>
          </cell>
          <cell r="P263">
            <v>313</v>
          </cell>
          <cell r="Q263">
            <v>313</v>
          </cell>
          <cell r="R263">
            <v>313</v>
          </cell>
          <cell r="S263">
            <v>313</v>
          </cell>
          <cell r="T263">
            <v>105</v>
          </cell>
          <cell r="U263">
            <v>105</v>
          </cell>
          <cell r="V263">
            <v>811</v>
          </cell>
          <cell r="W263">
            <v>811</v>
          </cell>
          <cell r="X263">
            <v>811</v>
          </cell>
          <cell r="Y263">
            <v>811</v>
          </cell>
          <cell r="Z263">
            <v>376</v>
          </cell>
          <cell r="AA263">
            <v>376</v>
          </cell>
          <cell r="AB263">
            <v>376</v>
          </cell>
          <cell r="AC263">
            <v>376</v>
          </cell>
          <cell r="AD263">
            <v>376</v>
          </cell>
          <cell r="AE263">
            <v>376</v>
          </cell>
          <cell r="AF263">
            <v>376</v>
          </cell>
          <cell r="AG263">
            <v>376</v>
          </cell>
          <cell r="AH263">
            <v>376</v>
          </cell>
          <cell r="AI263">
            <v>230</v>
          </cell>
          <cell r="AJ263">
            <v>230</v>
          </cell>
          <cell r="AK263">
            <v>230</v>
          </cell>
          <cell r="AL263">
            <v>230</v>
          </cell>
          <cell r="AM263">
            <v>230</v>
          </cell>
          <cell r="AN263">
            <v>230</v>
          </cell>
          <cell r="AO263">
            <v>230</v>
          </cell>
          <cell r="AP263">
            <v>230</v>
          </cell>
          <cell r="AQ263">
            <v>230</v>
          </cell>
          <cell r="AR263">
            <v>319</v>
          </cell>
          <cell r="AS263">
            <v>319</v>
          </cell>
          <cell r="AT263">
            <v>319</v>
          </cell>
          <cell r="AU263">
            <v>319</v>
          </cell>
          <cell r="AV263">
            <v>319</v>
          </cell>
          <cell r="AW263">
            <v>319</v>
          </cell>
          <cell r="AX263">
            <v>319</v>
          </cell>
          <cell r="AY263">
            <v>391</v>
          </cell>
          <cell r="AZ263">
            <v>391</v>
          </cell>
          <cell r="BA263">
            <v>391</v>
          </cell>
          <cell r="BB263">
            <v>391</v>
          </cell>
          <cell r="BC263">
            <v>391</v>
          </cell>
          <cell r="BD263">
            <v>292</v>
          </cell>
          <cell r="BE263">
            <v>292</v>
          </cell>
          <cell r="BF263">
            <v>292</v>
          </cell>
          <cell r="BG263">
            <v>292</v>
          </cell>
          <cell r="BH263">
            <v>292</v>
          </cell>
          <cell r="BI263">
            <v>292</v>
          </cell>
          <cell r="BJ263">
            <v>292</v>
          </cell>
          <cell r="BK263">
            <v>292</v>
          </cell>
          <cell r="BL263">
            <v>878</v>
          </cell>
          <cell r="BM263">
            <v>878</v>
          </cell>
          <cell r="BN263">
            <v>878</v>
          </cell>
          <cell r="BO263">
            <v>878</v>
          </cell>
          <cell r="BP263">
            <v>878</v>
          </cell>
          <cell r="BQ263">
            <v>206</v>
          </cell>
          <cell r="BR263">
            <v>206</v>
          </cell>
          <cell r="BS263">
            <v>206</v>
          </cell>
          <cell r="BT263">
            <v>774</v>
          </cell>
          <cell r="BU263">
            <v>774</v>
          </cell>
          <cell r="BV263">
            <v>774</v>
          </cell>
          <cell r="BW263">
            <v>774</v>
          </cell>
          <cell r="BX263">
            <v>774</v>
          </cell>
          <cell r="BY263">
            <v>774</v>
          </cell>
          <cell r="BZ263">
            <v>774</v>
          </cell>
          <cell r="CA263">
            <v>774</v>
          </cell>
          <cell r="CB263">
            <v>774</v>
          </cell>
          <cell r="CC263">
            <v>1093</v>
          </cell>
          <cell r="CD263">
            <v>1254</v>
          </cell>
          <cell r="CE263">
            <v>1254</v>
          </cell>
          <cell r="CF263">
            <v>1097</v>
          </cell>
          <cell r="CG263">
            <v>1097</v>
          </cell>
          <cell r="CH263">
            <v>1097</v>
          </cell>
          <cell r="CI263">
            <v>1097</v>
          </cell>
          <cell r="CJ263">
            <v>1097</v>
          </cell>
          <cell r="CK263">
            <v>891</v>
          </cell>
          <cell r="CL263">
            <v>891</v>
          </cell>
          <cell r="CM263">
            <v>920</v>
          </cell>
          <cell r="CN263">
            <v>920</v>
          </cell>
          <cell r="CO263">
            <v>920</v>
          </cell>
          <cell r="CP263">
            <v>920</v>
          </cell>
          <cell r="CQ263">
            <v>920</v>
          </cell>
          <cell r="CR263">
            <v>944</v>
          </cell>
          <cell r="CS263">
            <v>944</v>
          </cell>
          <cell r="CT263">
            <v>944</v>
          </cell>
          <cell r="CU263">
            <v>1312</v>
          </cell>
          <cell r="CV263">
            <v>1312</v>
          </cell>
          <cell r="CW263">
            <v>1312</v>
          </cell>
          <cell r="CX263">
            <v>1312</v>
          </cell>
          <cell r="CY263">
            <v>1312</v>
          </cell>
          <cell r="CZ263">
            <v>878</v>
          </cell>
          <cell r="DA263">
            <v>878</v>
          </cell>
          <cell r="DB263">
            <v>878</v>
          </cell>
          <cell r="DC263">
            <v>1432</v>
          </cell>
          <cell r="DD263">
            <v>1432</v>
          </cell>
          <cell r="DE263">
            <v>1432</v>
          </cell>
          <cell r="DF263">
            <v>1432</v>
          </cell>
          <cell r="DG263">
            <v>968</v>
          </cell>
          <cell r="DH263">
            <v>1908</v>
          </cell>
          <cell r="DI263">
            <v>905</v>
          </cell>
          <cell r="DJ263">
            <v>905</v>
          </cell>
          <cell r="DK263">
            <v>905</v>
          </cell>
          <cell r="DL263">
            <v>905</v>
          </cell>
          <cell r="DM263">
            <v>905</v>
          </cell>
          <cell r="DN263">
            <v>905</v>
          </cell>
          <cell r="DO263">
            <v>2003</v>
          </cell>
          <cell r="DP263">
            <v>2003</v>
          </cell>
          <cell r="DQ263">
            <v>1589</v>
          </cell>
          <cell r="DR263">
            <v>1589</v>
          </cell>
          <cell r="DS263">
            <v>1589</v>
          </cell>
          <cell r="DT263">
            <v>1589</v>
          </cell>
          <cell r="DU263">
            <v>1159</v>
          </cell>
          <cell r="DV263">
            <v>1159</v>
          </cell>
          <cell r="DW263">
            <v>1527</v>
          </cell>
          <cell r="DX263">
            <v>1527</v>
          </cell>
          <cell r="DY263">
            <v>1527</v>
          </cell>
          <cell r="DZ263">
            <v>1527</v>
          </cell>
          <cell r="EA263">
            <v>1527</v>
          </cell>
          <cell r="EB263">
            <v>978</v>
          </cell>
          <cell r="EC263">
            <v>978</v>
          </cell>
          <cell r="ED263">
            <v>978</v>
          </cell>
          <cell r="EE263">
            <v>1932</v>
          </cell>
          <cell r="EF263">
            <v>1932</v>
          </cell>
          <cell r="EG263">
            <v>1932</v>
          </cell>
          <cell r="EH263">
            <v>1932</v>
          </cell>
          <cell r="EI263">
            <v>1183</v>
          </cell>
          <cell r="EJ263">
            <v>941</v>
          </cell>
          <cell r="EK263">
            <v>1226</v>
          </cell>
          <cell r="EL263">
            <v>2003</v>
          </cell>
          <cell r="EM263">
            <v>2003</v>
          </cell>
          <cell r="EN263">
            <v>2003</v>
          </cell>
          <cell r="EO263">
            <v>2003</v>
          </cell>
          <cell r="EP263">
            <v>1574</v>
          </cell>
          <cell r="EQ263">
            <v>1097</v>
          </cell>
          <cell r="ER263">
            <v>1097</v>
          </cell>
          <cell r="ES263">
            <v>1985</v>
          </cell>
          <cell r="ET263">
            <v>1985</v>
          </cell>
          <cell r="EU263">
            <v>1985</v>
          </cell>
          <cell r="EV263">
            <v>1985</v>
          </cell>
          <cell r="EW263">
            <v>1957</v>
          </cell>
          <cell r="EX263">
            <v>1076</v>
          </cell>
          <cell r="EY263">
            <v>1076</v>
          </cell>
          <cell r="EZ263">
            <v>837</v>
          </cell>
          <cell r="FA263">
            <v>837</v>
          </cell>
          <cell r="FB263">
            <v>837</v>
          </cell>
          <cell r="FC263">
            <v>837</v>
          </cell>
          <cell r="FD263">
            <v>646</v>
          </cell>
          <cell r="FE263">
            <v>646</v>
          </cell>
          <cell r="FF263">
            <v>1411</v>
          </cell>
          <cell r="FG263">
            <v>1411</v>
          </cell>
          <cell r="FH263">
            <v>1411</v>
          </cell>
          <cell r="FI263">
            <v>1411</v>
          </cell>
          <cell r="FJ263">
            <v>1411</v>
          </cell>
          <cell r="FK263">
            <v>1411</v>
          </cell>
          <cell r="FL263">
            <v>1888</v>
          </cell>
          <cell r="FM263">
            <v>1888</v>
          </cell>
          <cell r="FN263">
            <v>1888</v>
          </cell>
          <cell r="FO263">
            <v>1551</v>
          </cell>
          <cell r="FP263">
            <v>1551</v>
          </cell>
          <cell r="FQ263">
            <v>1551</v>
          </cell>
          <cell r="FR263">
            <v>1089</v>
          </cell>
          <cell r="FS263">
            <v>2019</v>
          </cell>
          <cell r="FT263">
            <v>2019</v>
          </cell>
          <cell r="FU263">
            <v>2019</v>
          </cell>
          <cell r="FV263">
            <v>2019</v>
          </cell>
          <cell r="FW263">
            <v>1717</v>
          </cell>
          <cell r="FX263">
            <v>1717</v>
          </cell>
          <cell r="FY263">
            <v>1717</v>
          </cell>
          <cell r="FZ263">
            <v>2265</v>
          </cell>
          <cell r="GA263">
            <v>2265</v>
          </cell>
          <cell r="GB263">
            <v>2265</v>
          </cell>
          <cell r="GC263">
            <v>2265</v>
          </cell>
          <cell r="GD263">
            <v>2265</v>
          </cell>
          <cell r="GE263">
            <v>1923</v>
          </cell>
          <cell r="GF263">
            <v>2496</v>
          </cell>
          <cell r="GG263">
            <v>2496</v>
          </cell>
          <cell r="GH263">
            <v>2072</v>
          </cell>
          <cell r="GI263">
            <v>2072</v>
          </cell>
          <cell r="GJ263">
            <v>1587</v>
          </cell>
          <cell r="GK263">
            <v>1587</v>
          </cell>
          <cell r="GL263">
            <v>1947</v>
          </cell>
          <cell r="GM263">
            <v>1565</v>
          </cell>
          <cell r="GN263">
            <v>1565</v>
          </cell>
          <cell r="GO263">
            <v>1565</v>
          </cell>
          <cell r="GP263">
            <v>1145</v>
          </cell>
          <cell r="GQ263">
            <v>1145</v>
          </cell>
          <cell r="GR263">
            <v>1145</v>
          </cell>
          <cell r="GS263">
            <v>1145</v>
          </cell>
          <cell r="GW263">
            <v>900105</v>
          </cell>
          <cell r="GX263" t="e">
            <v>#DIV/0!</v>
          </cell>
          <cell r="GY263" t="e">
            <v>#DIV/0!</v>
          </cell>
          <cell r="GZ263" t="e">
            <v>#DIV/0!</v>
          </cell>
        </row>
        <row r="264">
          <cell r="A264">
            <v>900106</v>
          </cell>
          <cell r="B264">
            <v>13</v>
          </cell>
          <cell r="C264" t="str">
            <v>UTILCORP @ ADAMS</v>
          </cell>
          <cell r="D264">
            <v>3407</v>
          </cell>
          <cell r="E264" t="str">
            <v>D</v>
          </cell>
          <cell r="F264">
            <v>0</v>
          </cell>
          <cell r="G264">
            <v>0</v>
          </cell>
          <cell r="H264">
            <v>0</v>
          </cell>
          <cell r="I264">
            <v>0</v>
          </cell>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0</v>
          </cell>
          <cell r="AL264">
            <v>0</v>
          </cell>
          <cell r="AM264">
            <v>0</v>
          </cell>
          <cell r="AN264">
            <v>0</v>
          </cell>
          <cell r="AO264">
            <v>0</v>
          </cell>
          <cell r="AP264">
            <v>0</v>
          </cell>
          <cell r="AQ264">
            <v>0</v>
          </cell>
          <cell r="AR264">
            <v>0</v>
          </cell>
          <cell r="AS264">
            <v>0</v>
          </cell>
          <cell r="AT264">
            <v>0</v>
          </cell>
          <cell r="AU264">
            <v>0</v>
          </cell>
          <cell r="AV264">
            <v>0</v>
          </cell>
          <cell r="AW264">
            <v>0</v>
          </cell>
          <cell r="AX264">
            <v>0</v>
          </cell>
          <cell r="AY264">
            <v>0</v>
          </cell>
          <cell r="AZ264">
            <v>0</v>
          </cell>
          <cell r="BA264">
            <v>0</v>
          </cell>
          <cell r="BB264">
            <v>0</v>
          </cell>
          <cell r="BC264">
            <v>0</v>
          </cell>
          <cell r="BD264">
            <v>0</v>
          </cell>
          <cell r="BE264">
            <v>0</v>
          </cell>
          <cell r="BF264">
            <v>0</v>
          </cell>
          <cell r="BG264">
            <v>0</v>
          </cell>
          <cell r="BH264">
            <v>0</v>
          </cell>
          <cell r="BI264">
            <v>0</v>
          </cell>
          <cell r="BJ264">
            <v>0</v>
          </cell>
          <cell r="BK264">
            <v>0</v>
          </cell>
          <cell r="BL264">
            <v>0</v>
          </cell>
          <cell r="BM264">
            <v>0</v>
          </cell>
          <cell r="BN264">
            <v>0</v>
          </cell>
          <cell r="BO264">
            <v>0</v>
          </cell>
          <cell r="BP264">
            <v>0</v>
          </cell>
          <cell r="BQ264">
            <v>0</v>
          </cell>
          <cell r="BR264">
            <v>0</v>
          </cell>
          <cell r="BS264">
            <v>0</v>
          </cell>
          <cell r="BT264">
            <v>0</v>
          </cell>
          <cell r="BU264">
            <v>0</v>
          </cell>
          <cell r="BV264">
            <v>0</v>
          </cell>
          <cell r="BW264">
            <v>0</v>
          </cell>
          <cell r="BX264">
            <v>0</v>
          </cell>
          <cell r="BY264">
            <v>0</v>
          </cell>
          <cell r="BZ264">
            <v>0</v>
          </cell>
          <cell r="CA264">
            <v>0</v>
          </cell>
          <cell r="CB264">
            <v>0</v>
          </cell>
          <cell r="CC264">
            <v>0</v>
          </cell>
          <cell r="CD264">
            <v>0</v>
          </cell>
          <cell r="CE264">
            <v>0</v>
          </cell>
          <cell r="CF264">
            <v>0</v>
          </cell>
          <cell r="CG264">
            <v>0</v>
          </cell>
          <cell r="CH264">
            <v>0</v>
          </cell>
          <cell r="CI264">
            <v>0</v>
          </cell>
          <cell r="CJ264">
            <v>0</v>
          </cell>
          <cell r="CK264">
            <v>0</v>
          </cell>
          <cell r="CL264">
            <v>0</v>
          </cell>
          <cell r="CM264">
            <v>0</v>
          </cell>
          <cell r="CN264">
            <v>0</v>
          </cell>
          <cell r="CO264">
            <v>0</v>
          </cell>
          <cell r="CP264">
            <v>0</v>
          </cell>
          <cell r="CQ264">
            <v>0</v>
          </cell>
          <cell r="CR264">
            <v>0</v>
          </cell>
          <cell r="CS264">
            <v>0</v>
          </cell>
          <cell r="CT264">
            <v>0</v>
          </cell>
          <cell r="CU264">
            <v>0</v>
          </cell>
          <cell r="CV264">
            <v>0</v>
          </cell>
          <cell r="CW264">
            <v>0</v>
          </cell>
          <cell r="CX264">
            <v>0</v>
          </cell>
          <cell r="CY264">
            <v>0</v>
          </cell>
          <cell r="CZ264">
            <v>0</v>
          </cell>
          <cell r="DA264">
            <v>0</v>
          </cell>
          <cell r="DB264">
            <v>0</v>
          </cell>
          <cell r="DC264">
            <v>0</v>
          </cell>
          <cell r="DD264">
            <v>0</v>
          </cell>
          <cell r="DE264">
            <v>0</v>
          </cell>
          <cell r="DF264">
            <v>0</v>
          </cell>
          <cell r="DG264">
            <v>0</v>
          </cell>
          <cell r="DH264">
            <v>0</v>
          </cell>
          <cell r="DI264">
            <v>0</v>
          </cell>
          <cell r="DJ264">
            <v>0</v>
          </cell>
          <cell r="DK264">
            <v>0</v>
          </cell>
          <cell r="DL264">
            <v>0</v>
          </cell>
          <cell r="DM264">
            <v>0</v>
          </cell>
          <cell r="DN264">
            <v>0</v>
          </cell>
          <cell r="DO264">
            <v>0</v>
          </cell>
          <cell r="DP264">
            <v>0</v>
          </cell>
          <cell r="DQ264">
            <v>0</v>
          </cell>
          <cell r="DR264">
            <v>0</v>
          </cell>
          <cell r="DS264">
            <v>0</v>
          </cell>
          <cell r="DT264">
            <v>0</v>
          </cell>
          <cell r="DU264">
            <v>0</v>
          </cell>
          <cell r="DV264">
            <v>0</v>
          </cell>
          <cell r="DW264">
            <v>0</v>
          </cell>
          <cell r="DX264">
            <v>0</v>
          </cell>
          <cell r="DY264">
            <v>0</v>
          </cell>
          <cell r="DZ264">
            <v>0</v>
          </cell>
          <cell r="EA264">
            <v>0</v>
          </cell>
          <cell r="EB264">
            <v>0</v>
          </cell>
          <cell r="EC264">
            <v>0</v>
          </cell>
          <cell r="ED264">
            <v>0</v>
          </cell>
          <cell r="EE264">
            <v>0</v>
          </cell>
          <cell r="EF264">
            <v>0</v>
          </cell>
          <cell r="EG264">
            <v>0</v>
          </cell>
          <cell r="EH264">
            <v>0</v>
          </cell>
          <cell r="EI264">
            <v>0</v>
          </cell>
          <cell r="EJ264">
            <v>0</v>
          </cell>
          <cell r="EK264">
            <v>0</v>
          </cell>
          <cell r="EL264">
            <v>0</v>
          </cell>
          <cell r="EM264">
            <v>0</v>
          </cell>
          <cell r="EN264">
            <v>0</v>
          </cell>
          <cell r="EO264">
            <v>0</v>
          </cell>
          <cell r="EP264">
            <v>0</v>
          </cell>
          <cell r="EQ264">
            <v>0</v>
          </cell>
          <cell r="ER264">
            <v>0</v>
          </cell>
          <cell r="ES264">
            <v>0</v>
          </cell>
          <cell r="ET264">
            <v>0</v>
          </cell>
          <cell r="EU264">
            <v>0</v>
          </cell>
          <cell r="EV264">
            <v>0</v>
          </cell>
          <cell r="EW264">
            <v>0</v>
          </cell>
          <cell r="EX264">
            <v>0</v>
          </cell>
          <cell r="EY264">
            <v>0</v>
          </cell>
          <cell r="EZ264">
            <v>0</v>
          </cell>
          <cell r="FA264">
            <v>0</v>
          </cell>
          <cell r="FB264">
            <v>0</v>
          </cell>
          <cell r="FC264">
            <v>0</v>
          </cell>
          <cell r="FD264">
            <v>0</v>
          </cell>
          <cell r="FE264">
            <v>0</v>
          </cell>
          <cell r="FF264">
            <v>0</v>
          </cell>
          <cell r="FG264">
            <v>0</v>
          </cell>
          <cell r="FH264">
            <v>0</v>
          </cell>
          <cell r="FI264">
            <v>0</v>
          </cell>
          <cell r="FJ264">
            <v>0</v>
          </cell>
          <cell r="FK264">
            <v>0</v>
          </cell>
          <cell r="FL264">
            <v>0</v>
          </cell>
          <cell r="FM264">
            <v>0</v>
          </cell>
          <cell r="FN264">
            <v>0</v>
          </cell>
          <cell r="FO264">
            <v>0</v>
          </cell>
          <cell r="FP264">
            <v>0</v>
          </cell>
          <cell r="FQ264">
            <v>0</v>
          </cell>
          <cell r="FR264">
            <v>0</v>
          </cell>
          <cell r="FS264">
            <v>0</v>
          </cell>
          <cell r="FT264">
            <v>0</v>
          </cell>
          <cell r="FU264">
            <v>0</v>
          </cell>
          <cell r="FV264">
            <v>0</v>
          </cell>
          <cell r="FW264">
            <v>0</v>
          </cell>
          <cell r="FX264">
            <v>0</v>
          </cell>
          <cell r="FY264">
            <v>0</v>
          </cell>
          <cell r="FZ264">
            <v>0</v>
          </cell>
          <cell r="GA264">
            <v>0</v>
          </cell>
          <cell r="GB264">
            <v>0</v>
          </cell>
          <cell r="GC264">
            <v>0</v>
          </cell>
          <cell r="GD264">
            <v>0</v>
          </cell>
          <cell r="GE264">
            <v>0</v>
          </cell>
          <cell r="GF264">
            <v>0</v>
          </cell>
          <cell r="GG264">
            <v>0</v>
          </cell>
          <cell r="GH264">
            <v>0</v>
          </cell>
          <cell r="GI264">
            <v>0</v>
          </cell>
          <cell r="GJ264">
            <v>0</v>
          </cell>
          <cell r="GK264">
            <v>0</v>
          </cell>
          <cell r="GL264">
            <v>0</v>
          </cell>
          <cell r="GM264">
            <v>0</v>
          </cell>
          <cell r="GN264">
            <v>0</v>
          </cell>
          <cell r="GO264">
            <v>0</v>
          </cell>
          <cell r="GP264">
            <v>0</v>
          </cell>
          <cell r="GQ264">
            <v>0</v>
          </cell>
          <cell r="GR264">
            <v>0</v>
          </cell>
          <cell r="GS264">
            <v>0</v>
          </cell>
          <cell r="GW264">
            <v>900106</v>
          </cell>
          <cell r="GX264" t="e">
            <v>#DIV/0!</v>
          </cell>
          <cell r="GY264" t="e">
            <v>#DIV/0!</v>
          </cell>
          <cell r="GZ264" t="e">
            <v>#DIV/0!</v>
          </cell>
        </row>
        <row r="265">
          <cell r="A265">
            <v>900107</v>
          </cell>
          <cell r="B265">
            <v>13</v>
          </cell>
          <cell r="C265" t="str">
            <v>CORNING @ ADAMS</v>
          </cell>
          <cell r="D265">
            <v>2584</v>
          </cell>
          <cell r="E265" t="str">
            <v>D</v>
          </cell>
          <cell r="F265">
            <v>81</v>
          </cell>
          <cell r="G265">
            <v>81</v>
          </cell>
          <cell r="H265">
            <v>81</v>
          </cell>
          <cell r="I265">
            <v>81</v>
          </cell>
          <cell r="J265">
            <v>81</v>
          </cell>
          <cell r="K265">
            <v>81</v>
          </cell>
          <cell r="L265">
            <v>81</v>
          </cell>
          <cell r="M265">
            <v>81</v>
          </cell>
          <cell r="N265">
            <v>81</v>
          </cell>
          <cell r="O265">
            <v>81</v>
          </cell>
          <cell r="P265">
            <v>81</v>
          </cell>
          <cell r="Q265">
            <v>81</v>
          </cell>
          <cell r="R265">
            <v>81</v>
          </cell>
          <cell r="S265">
            <v>81</v>
          </cell>
          <cell r="T265">
            <v>131</v>
          </cell>
          <cell r="U265">
            <v>131</v>
          </cell>
          <cell r="V265">
            <v>131</v>
          </cell>
          <cell r="W265">
            <v>131</v>
          </cell>
          <cell r="X265">
            <v>131</v>
          </cell>
          <cell r="Y265">
            <v>131</v>
          </cell>
          <cell r="Z265">
            <v>1</v>
          </cell>
          <cell r="AA265">
            <v>1</v>
          </cell>
          <cell r="AB265">
            <v>1</v>
          </cell>
          <cell r="AC265">
            <v>131</v>
          </cell>
          <cell r="AD265">
            <v>131</v>
          </cell>
          <cell r="AE265">
            <v>131</v>
          </cell>
          <cell r="AF265">
            <v>131</v>
          </cell>
          <cell r="AG265">
            <v>131</v>
          </cell>
          <cell r="AH265">
            <v>131</v>
          </cell>
          <cell r="AI265">
            <v>131</v>
          </cell>
          <cell r="AJ265">
            <v>131</v>
          </cell>
          <cell r="AK265">
            <v>131</v>
          </cell>
          <cell r="AL265">
            <v>131</v>
          </cell>
          <cell r="AM265">
            <v>131</v>
          </cell>
          <cell r="AN265">
            <v>131</v>
          </cell>
          <cell r="AO265">
            <v>131</v>
          </cell>
          <cell r="AP265">
            <v>131</v>
          </cell>
          <cell r="AQ265">
            <v>131</v>
          </cell>
          <cell r="AR265">
            <v>131</v>
          </cell>
          <cell r="AS265">
            <v>131</v>
          </cell>
          <cell r="AT265">
            <v>131</v>
          </cell>
          <cell r="AU265">
            <v>131</v>
          </cell>
          <cell r="AV265">
            <v>131</v>
          </cell>
          <cell r="AW265">
            <v>131</v>
          </cell>
          <cell r="AX265">
            <v>131</v>
          </cell>
          <cell r="AY265">
            <v>50</v>
          </cell>
          <cell r="AZ265">
            <v>50</v>
          </cell>
          <cell r="BA265">
            <v>50</v>
          </cell>
          <cell r="BB265">
            <v>50</v>
          </cell>
          <cell r="BC265">
            <v>50</v>
          </cell>
          <cell r="BD265">
            <v>50</v>
          </cell>
          <cell r="BE265">
            <v>300</v>
          </cell>
          <cell r="BF265">
            <v>300</v>
          </cell>
          <cell r="BG265">
            <v>300</v>
          </cell>
          <cell r="BH265">
            <v>300</v>
          </cell>
          <cell r="BI265">
            <v>300</v>
          </cell>
          <cell r="BJ265">
            <v>300</v>
          </cell>
          <cell r="BK265">
            <v>300</v>
          </cell>
          <cell r="BL265">
            <v>300</v>
          </cell>
          <cell r="BM265">
            <v>300</v>
          </cell>
          <cell r="BN265">
            <v>300</v>
          </cell>
          <cell r="BO265">
            <v>300</v>
          </cell>
          <cell r="BP265">
            <v>300</v>
          </cell>
          <cell r="BQ265">
            <v>300</v>
          </cell>
          <cell r="BR265">
            <v>300</v>
          </cell>
          <cell r="BS265">
            <v>300</v>
          </cell>
          <cell r="BT265">
            <v>300</v>
          </cell>
          <cell r="BU265">
            <v>300</v>
          </cell>
          <cell r="BV265">
            <v>300</v>
          </cell>
          <cell r="BW265">
            <v>300</v>
          </cell>
          <cell r="BX265">
            <v>300</v>
          </cell>
          <cell r="BY265">
            <v>300</v>
          </cell>
          <cell r="BZ265">
            <v>300</v>
          </cell>
          <cell r="CA265">
            <v>300</v>
          </cell>
          <cell r="CB265">
            <v>300</v>
          </cell>
          <cell r="CC265">
            <v>750</v>
          </cell>
          <cell r="CD265">
            <v>600</v>
          </cell>
          <cell r="CE265">
            <v>600</v>
          </cell>
          <cell r="CF265">
            <v>600</v>
          </cell>
          <cell r="CG265">
            <v>600</v>
          </cell>
          <cell r="CH265">
            <v>600</v>
          </cell>
          <cell r="CI265">
            <v>600</v>
          </cell>
          <cell r="CJ265">
            <v>600</v>
          </cell>
          <cell r="CK265">
            <v>1100</v>
          </cell>
          <cell r="CL265">
            <v>1100</v>
          </cell>
          <cell r="CM265">
            <v>1100</v>
          </cell>
          <cell r="CN265">
            <v>600</v>
          </cell>
          <cell r="CO265">
            <v>600</v>
          </cell>
          <cell r="CP265">
            <v>600</v>
          </cell>
          <cell r="CQ265">
            <v>600</v>
          </cell>
          <cell r="CR265">
            <v>600</v>
          </cell>
          <cell r="CS265">
            <v>600</v>
          </cell>
          <cell r="CT265">
            <v>600</v>
          </cell>
          <cell r="CU265">
            <v>600</v>
          </cell>
          <cell r="CV265">
            <v>600</v>
          </cell>
          <cell r="CW265">
            <v>600</v>
          </cell>
          <cell r="CX265">
            <v>600</v>
          </cell>
          <cell r="CY265">
            <v>600</v>
          </cell>
          <cell r="CZ265">
            <v>600</v>
          </cell>
          <cell r="DA265">
            <v>600</v>
          </cell>
          <cell r="DB265">
            <v>600</v>
          </cell>
          <cell r="DC265">
            <v>600</v>
          </cell>
          <cell r="DD265">
            <v>600</v>
          </cell>
          <cell r="DE265">
            <v>600</v>
          </cell>
          <cell r="DF265">
            <v>600</v>
          </cell>
          <cell r="DG265">
            <v>600</v>
          </cell>
          <cell r="DH265">
            <v>1350</v>
          </cell>
          <cell r="DI265">
            <v>1350</v>
          </cell>
          <cell r="DJ265">
            <v>850</v>
          </cell>
          <cell r="DK265">
            <v>850</v>
          </cell>
          <cell r="DL265">
            <v>850</v>
          </cell>
          <cell r="DM265">
            <v>850</v>
          </cell>
          <cell r="DN265">
            <v>850</v>
          </cell>
          <cell r="DO265">
            <v>850</v>
          </cell>
          <cell r="DP265">
            <v>1350</v>
          </cell>
          <cell r="DQ265">
            <v>850</v>
          </cell>
          <cell r="DR265">
            <v>850</v>
          </cell>
          <cell r="DS265">
            <v>850</v>
          </cell>
          <cell r="DT265">
            <v>850</v>
          </cell>
          <cell r="DU265">
            <v>850</v>
          </cell>
          <cell r="DV265">
            <v>850</v>
          </cell>
          <cell r="DW265">
            <v>850</v>
          </cell>
          <cell r="DX265">
            <v>850</v>
          </cell>
          <cell r="DY265">
            <v>850</v>
          </cell>
          <cell r="DZ265">
            <v>850</v>
          </cell>
          <cell r="EA265">
            <v>850</v>
          </cell>
          <cell r="EB265">
            <v>850</v>
          </cell>
          <cell r="EC265">
            <v>850</v>
          </cell>
          <cell r="ED265">
            <v>850</v>
          </cell>
          <cell r="EE265">
            <v>850</v>
          </cell>
          <cell r="EF265">
            <v>850</v>
          </cell>
          <cell r="EG265">
            <v>850</v>
          </cell>
          <cell r="EH265">
            <v>850</v>
          </cell>
          <cell r="EI265">
            <v>850</v>
          </cell>
          <cell r="EJ265">
            <v>550</v>
          </cell>
          <cell r="EK265">
            <v>251</v>
          </cell>
          <cell r="EL265">
            <v>251</v>
          </cell>
          <cell r="EM265">
            <v>251</v>
          </cell>
          <cell r="EN265">
            <v>251</v>
          </cell>
          <cell r="EO265">
            <v>950</v>
          </cell>
          <cell r="EP265">
            <v>950</v>
          </cell>
          <cell r="EQ265">
            <v>950</v>
          </cell>
          <cell r="ER265">
            <v>950</v>
          </cell>
          <cell r="ES265">
            <v>950</v>
          </cell>
          <cell r="ET265">
            <v>950</v>
          </cell>
          <cell r="EU265">
            <v>950</v>
          </cell>
          <cell r="EV265">
            <v>950</v>
          </cell>
          <cell r="EW265">
            <v>950</v>
          </cell>
          <cell r="EX265">
            <v>950</v>
          </cell>
          <cell r="EY265">
            <v>950</v>
          </cell>
          <cell r="EZ265">
            <v>950</v>
          </cell>
          <cell r="FA265">
            <v>950</v>
          </cell>
          <cell r="FB265">
            <v>950</v>
          </cell>
          <cell r="FC265">
            <v>950</v>
          </cell>
          <cell r="FD265">
            <v>950</v>
          </cell>
          <cell r="FE265">
            <v>950</v>
          </cell>
          <cell r="FF265">
            <v>950</v>
          </cell>
          <cell r="FG265">
            <v>950</v>
          </cell>
          <cell r="FH265">
            <v>950</v>
          </cell>
          <cell r="FI265">
            <v>950</v>
          </cell>
          <cell r="FJ265">
            <v>950</v>
          </cell>
          <cell r="FK265">
            <v>950</v>
          </cell>
          <cell r="FL265">
            <v>950</v>
          </cell>
          <cell r="FM265">
            <v>950</v>
          </cell>
          <cell r="FN265">
            <v>950</v>
          </cell>
          <cell r="FO265">
            <v>1650</v>
          </cell>
          <cell r="FP265">
            <v>1650</v>
          </cell>
          <cell r="FQ265">
            <v>1650</v>
          </cell>
          <cell r="FR265">
            <v>1650</v>
          </cell>
          <cell r="FS265">
            <v>1650</v>
          </cell>
          <cell r="FT265">
            <v>1350</v>
          </cell>
          <cell r="FU265">
            <v>1350</v>
          </cell>
          <cell r="FV265">
            <v>1350</v>
          </cell>
          <cell r="FW265">
            <v>850</v>
          </cell>
          <cell r="FX265">
            <v>850</v>
          </cell>
          <cell r="FY265">
            <v>850</v>
          </cell>
          <cell r="FZ265">
            <v>850</v>
          </cell>
          <cell r="GA265">
            <v>850</v>
          </cell>
          <cell r="GB265">
            <v>850</v>
          </cell>
          <cell r="GC265">
            <v>850</v>
          </cell>
          <cell r="GD265">
            <v>850</v>
          </cell>
          <cell r="GE265">
            <v>850</v>
          </cell>
          <cell r="GF265">
            <v>850</v>
          </cell>
          <cell r="GG265">
            <v>850</v>
          </cell>
          <cell r="GH265">
            <v>850</v>
          </cell>
          <cell r="GI265">
            <v>850</v>
          </cell>
          <cell r="GJ265">
            <v>850</v>
          </cell>
          <cell r="GK265">
            <v>850</v>
          </cell>
          <cell r="GL265">
            <v>850</v>
          </cell>
          <cell r="GM265">
            <v>850</v>
          </cell>
          <cell r="GN265">
            <v>850</v>
          </cell>
          <cell r="GO265">
            <v>850</v>
          </cell>
          <cell r="GP265">
            <v>850</v>
          </cell>
          <cell r="GQ265">
            <v>850</v>
          </cell>
          <cell r="GR265">
            <v>850</v>
          </cell>
          <cell r="GS265">
            <v>850</v>
          </cell>
          <cell r="GW265">
            <v>900107</v>
          </cell>
          <cell r="GX265" t="e">
            <v>#DIV/0!</v>
          </cell>
          <cell r="GY265" t="e">
            <v>#DIV/0!</v>
          </cell>
          <cell r="GZ265" t="e">
            <v>#DIV/0!</v>
          </cell>
        </row>
        <row r="266">
          <cell r="A266">
            <v>900114</v>
          </cell>
          <cell r="B266">
            <v>13</v>
          </cell>
          <cell r="C266" t="str">
            <v>UTILCORP @ MILLS</v>
          </cell>
          <cell r="D266">
            <v>0</v>
          </cell>
          <cell r="E266" t="str">
            <v>D</v>
          </cell>
          <cell r="F266">
            <v>0</v>
          </cell>
          <cell r="G266">
            <v>0</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cell r="AN266">
            <v>0</v>
          </cell>
          <cell r="AO266">
            <v>0</v>
          </cell>
          <cell r="AP266">
            <v>0</v>
          </cell>
          <cell r="AQ266">
            <v>0</v>
          </cell>
          <cell r="AR266">
            <v>0</v>
          </cell>
          <cell r="AS266">
            <v>0</v>
          </cell>
          <cell r="AT266">
            <v>0</v>
          </cell>
          <cell r="AU266">
            <v>0</v>
          </cell>
          <cell r="AV266">
            <v>0</v>
          </cell>
          <cell r="AW266">
            <v>0</v>
          </cell>
          <cell r="AX266">
            <v>0</v>
          </cell>
          <cell r="AY266">
            <v>0</v>
          </cell>
          <cell r="AZ266">
            <v>0</v>
          </cell>
          <cell r="BA266">
            <v>0</v>
          </cell>
          <cell r="BB266">
            <v>0</v>
          </cell>
          <cell r="BC266">
            <v>0</v>
          </cell>
          <cell r="BD266">
            <v>0</v>
          </cell>
          <cell r="BE266">
            <v>0</v>
          </cell>
          <cell r="BF266">
            <v>0</v>
          </cell>
          <cell r="BG266">
            <v>0</v>
          </cell>
          <cell r="BH266">
            <v>0</v>
          </cell>
          <cell r="BI266">
            <v>0</v>
          </cell>
          <cell r="BJ266">
            <v>0</v>
          </cell>
          <cell r="BK266">
            <v>0</v>
          </cell>
          <cell r="BL266">
            <v>0</v>
          </cell>
          <cell r="BM266">
            <v>0</v>
          </cell>
          <cell r="BN266">
            <v>0</v>
          </cell>
          <cell r="BO266">
            <v>0</v>
          </cell>
          <cell r="BP266">
            <v>0</v>
          </cell>
          <cell r="BQ266">
            <v>0</v>
          </cell>
          <cell r="BR266">
            <v>0</v>
          </cell>
          <cell r="BS266">
            <v>0</v>
          </cell>
          <cell r="BT266">
            <v>0</v>
          </cell>
          <cell r="BU266">
            <v>0</v>
          </cell>
          <cell r="BV266">
            <v>0</v>
          </cell>
          <cell r="BW266">
            <v>0</v>
          </cell>
          <cell r="BX266">
            <v>0</v>
          </cell>
          <cell r="BY266">
            <v>0</v>
          </cell>
          <cell r="BZ266">
            <v>0</v>
          </cell>
          <cell r="CA266">
            <v>0</v>
          </cell>
          <cell r="CB266">
            <v>0</v>
          </cell>
          <cell r="CC266">
            <v>0</v>
          </cell>
          <cell r="CD266">
            <v>0</v>
          </cell>
          <cell r="CE266">
            <v>0</v>
          </cell>
          <cell r="CF266">
            <v>0</v>
          </cell>
          <cell r="CG266">
            <v>0</v>
          </cell>
          <cell r="CH266">
            <v>0</v>
          </cell>
          <cell r="CI266">
            <v>0</v>
          </cell>
          <cell r="CJ266">
            <v>0</v>
          </cell>
          <cell r="CK266">
            <v>0</v>
          </cell>
          <cell r="CL266">
            <v>0</v>
          </cell>
          <cell r="CM266">
            <v>0</v>
          </cell>
          <cell r="CN266">
            <v>0</v>
          </cell>
          <cell r="CO266">
            <v>0</v>
          </cell>
          <cell r="CP266">
            <v>0</v>
          </cell>
          <cell r="CQ266">
            <v>0</v>
          </cell>
          <cell r="CR266">
            <v>0</v>
          </cell>
          <cell r="CS266">
            <v>0</v>
          </cell>
          <cell r="CT266">
            <v>0</v>
          </cell>
          <cell r="CU266">
            <v>0</v>
          </cell>
          <cell r="CV266">
            <v>0</v>
          </cell>
          <cell r="CW266">
            <v>0</v>
          </cell>
          <cell r="CX266">
            <v>0</v>
          </cell>
          <cell r="CY266">
            <v>0</v>
          </cell>
          <cell r="CZ266">
            <v>0</v>
          </cell>
          <cell r="DA266">
            <v>0</v>
          </cell>
          <cell r="DB266">
            <v>0</v>
          </cell>
          <cell r="DC266">
            <v>0</v>
          </cell>
          <cell r="DD266">
            <v>0</v>
          </cell>
          <cell r="DE266">
            <v>0</v>
          </cell>
          <cell r="DF266">
            <v>0</v>
          </cell>
          <cell r="DG266">
            <v>0</v>
          </cell>
          <cell r="DH266">
            <v>0</v>
          </cell>
          <cell r="DI266">
            <v>0</v>
          </cell>
          <cell r="DJ266">
            <v>0</v>
          </cell>
          <cell r="DK266">
            <v>0</v>
          </cell>
          <cell r="DL266">
            <v>0</v>
          </cell>
          <cell r="DM266">
            <v>0</v>
          </cell>
          <cell r="DN266">
            <v>0</v>
          </cell>
          <cell r="DO266">
            <v>0</v>
          </cell>
          <cell r="DP266">
            <v>0</v>
          </cell>
          <cell r="DQ266">
            <v>0</v>
          </cell>
          <cell r="DR266">
            <v>0</v>
          </cell>
          <cell r="DS266">
            <v>0</v>
          </cell>
          <cell r="DT266">
            <v>0</v>
          </cell>
          <cell r="DU266">
            <v>0</v>
          </cell>
          <cell r="DV266">
            <v>0</v>
          </cell>
          <cell r="DW266">
            <v>0</v>
          </cell>
          <cell r="DX266">
            <v>0</v>
          </cell>
          <cell r="DY266">
            <v>0</v>
          </cell>
          <cell r="DZ266">
            <v>0</v>
          </cell>
          <cell r="EA266">
            <v>0</v>
          </cell>
          <cell r="EB266">
            <v>0</v>
          </cell>
          <cell r="EC266">
            <v>0</v>
          </cell>
          <cell r="ED266">
            <v>0</v>
          </cell>
          <cell r="EE266">
            <v>0</v>
          </cell>
          <cell r="EF266">
            <v>0</v>
          </cell>
          <cell r="EG266">
            <v>0</v>
          </cell>
          <cell r="EH266">
            <v>0</v>
          </cell>
          <cell r="EI266">
            <v>0</v>
          </cell>
          <cell r="EJ266">
            <v>0</v>
          </cell>
          <cell r="EK266">
            <v>0</v>
          </cell>
          <cell r="EL266">
            <v>0</v>
          </cell>
          <cell r="EM266">
            <v>0</v>
          </cell>
          <cell r="EN266">
            <v>0</v>
          </cell>
          <cell r="EO266">
            <v>0</v>
          </cell>
          <cell r="EP266">
            <v>0</v>
          </cell>
          <cell r="EQ266">
            <v>0</v>
          </cell>
          <cell r="ER266">
            <v>0</v>
          </cell>
          <cell r="ES266">
            <v>0</v>
          </cell>
          <cell r="ET266">
            <v>0</v>
          </cell>
          <cell r="EU266">
            <v>0</v>
          </cell>
          <cell r="EV266">
            <v>0</v>
          </cell>
          <cell r="EW266">
            <v>0</v>
          </cell>
          <cell r="EX266">
            <v>0</v>
          </cell>
          <cell r="EY266">
            <v>0</v>
          </cell>
          <cell r="EZ266">
            <v>0</v>
          </cell>
          <cell r="FA266">
            <v>0</v>
          </cell>
          <cell r="FB266">
            <v>0</v>
          </cell>
          <cell r="FC266">
            <v>0</v>
          </cell>
          <cell r="FD266">
            <v>0</v>
          </cell>
          <cell r="FE266">
            <v>0</v>
          </cell>
          <cell r="FF266">
            <v>0</v>
          </cell>
          <cell r="FG266">
            <v>0</v>
          </cell>
          <cell r="FH266">
            <v>0</v>
          </cell>
          <cell r="FI266">
            <v>0</v>
          </cell>
          <cell r="FJ266">
            <v>0</v>
          </cell>
          <cell r="FK266">
            <v>0</v>
          </cell>
          <cell r="FL266">
            <v>0</v>
          </cell>
          <cell r="FM266">
            <v>0</v>
          </cell>
          <cell r="FN266">
            <v>0</v>
          </cell>
          <cell r="FO266">
            <v>0</v>
          </cell>
          <cell r="FP266">
            <v>0</v>
          </cell>
          <cell r="FQ266">
            <v>0</v>
          </cell>
          <cell r="FR266">
            <v>0</v>
          </cell>
          <cell r="FS266">
            <v>0</v>
          </cell>
          <cell r="FT266">
            <v>0</v>
          </cell>
          <cell r="FU266">
            <v>0</v>
          </cell>
          <cell r="FV266">
            <v>0</v>
          </cell>
          <cell r="FW266">
            <v>0</v>
          </cell>
          <cell r="FX266">
            <v>0</v>
          </cell>
          <cell r="FY266">
            <v>0</v>
          </cell>
          <cell r="FZ266">
            <v>0</v>
          </cell>
          <cell r="GA266">
            <v>0</v>
          </cell>
          <cell r="GB266">
            <v>0</v>
          </cell>
          <cell r="GC266">
            <v>0</v>
          </cell>
          <cell r="GD266">
            <v>0</v>
          </cell>
          <cell r="GE266">
            <v>0</v>
          </cell>
          <cell r="GF266">
            <v>0</v>
          </cell>
          <cell r="GG266">
            <v>0</v>
          </cell>
          <cell r="GH266">
            <v>0</v>
          </cell>
          <cell r="GI266">
            <v>0</v>
          </cell>
          <cell r="GJ266">
            <v>0</v>
          </cell>
          <cell r="GK266">
            <v>0</v>
          </cell>
          <cell r="GL266">
            <v>0</v>
          </cell>
          <cell r="GM266">
            <v>0</v>
          </cell>
          <cell r="GN266">
            <v>0</v>
          </cell>
          <cell r="GO266">
            <v>0</v>
          </cell>
          <cell r="GP266">
            <v>0</v>
          </cell>
          <cell r="GQ266">
            <v>0</v>
          </cell>
          <cell r="GR266">
            <v>0</v>
          </cell>
          <cell r="GS266">
            <v>0</v>
          </cell>
          <cell r="GW266">
            <v>900114</v>
          </cell>
          <cell r="GX266" t="e">
            <v>#DIV/0!</v>
          </cell>
          <cell r="GY266" t="e">
            <v>#DIV/0!</v>
          </cell>
          <cell r="GZ266" t="e">
            <v>#DIV/0!</v>
          </cell>
        </row>
        <row r="267">
          <cell r="A267">
            <v>900116</v>
          </cell>
          <cell r="B267">
            <v>12</v>
          </cell>
          <cell r="C267" t="str">
            <v>UTILCORP @ CASS</v>
          </cell>
          <cell r="D267">
            <v>3474</v>
          </cell>
          <cell r="E267" t="str">
            <v>D</v>
          </cell>
          <cell r="F267">
            <v>0</v>
          </cell>
          <cell r="G267">
            <v>0</v>
          </cell>
          <cell r="H267">
            <v>0</v>
          </cell>
          <cell r="I267">
            <v>0</v>
          </cell>
          <cell r="J267">
            <v>0</v>
          </cell>
          <cell r="K267">
            <v>0</v>
          </cell>
          <cell r="L267">
            <v>0</v>
          </cell>
          <cell r="M267">
            <v>0</v>
          </cell>
          <cell r="N267">
            <v>0</v>
          </cell>
          <cell r="O267">
            <v>0</v>
          </cell>
          <cell r="P267">
            <v>0</v>
          </cell>
          <cell r="Q267">
            <v>0</v>
          </cell>
          <cell r="R267">
            <v>0</v>
          </cell>
          <cell r="S267">
            <v>0</v>
          </cell>
          <cell r="T267">
            <v>0</v>
          </cell>
          <cell r="U267">
            <v>0</v>
          </cell>
          <cell r="V267">
            <v>0</v>
          </cell>
          <cell r="W267">
            <v>0</v>
          </cell>
          <cell r="X267">
            <v>0</v>
          </cell>
          <cell r="Y267">
            <v>0</v>
          </cell>
          <cell r="Z267">
            <v>0</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cell r="AN267">
            <v>0</v>
          </cell>
          <cell r="AO267">
            <v>0</v>
          </cell>
          <cell r="AP267">
            <v>0</v>
          </cell>
          <cell r="AQ267">
            <v>0</v>
          </cell>
          <cell r="AR267">
            <v>0</v>
          </cell>
          <cell r="AS267">
            <v>0</v>
          </cell>
          <cell r="AT267">
            <v>0</v>
          </cell>
          <cell r="AU267">
            <v>0</v>
          </cell>
          <cell r="AV267">
            <v>0</v>
          </cell>
          <cell r="AW267">
            <v>0</v>
          </cell>
          <cell r="AX267">
            <v>0</v>
          </cell>
          <cell r="AY267">
            <v>0</v>
          </cell>
          <cell r="AZ267">
            <v>0</v>
          </cell>
          <cell r="BA267">
            <v>0</v>
          </cell>
          <cell r="BB267">
            <v>0</v>
          </cell>
          <cell r="BC267">
            <v>0</v>
          </cell>
          <cell r="BD267">
            <v>0</v>
          </cell>
          <cell r="BE267">
            <v>0</v>
          </cell>
          <cell r="BF267">
            <v>0</v>
          </cell>
          <cell r="BG267">
            <v>0</v>
          </cell>
          <cell r="BH267">
            <v>0</v>
          </cell>
          <cell r="BI267">
            <v>0</v>
          </cell>
          <cell r="BJ267">
            <v>0</v>
          </cell>
          <cell r="BK267">
            <v>0</v>
          </cell>
          <cell r="BL267">
            <v>0</v>
          </cell>
          <cell r="BM267">
            <v>0</v>
          </cell>
          <cell r="BN267">
            <v>0</v>
          </cell>
          <cell r="BO267">
            <v>0</v>
          </cell>
          <cell r="BP267">
            <v>0</v>
          </cell>
          <cell r="BQ267">
            <v>0</v>
          </cell>
          <cell r="BR267">
            <v>0</v>
          </cell>
          <cell r="BS267">
            <v>0</v>
          </cell>
          <cell r="BT267">
            <v>0</v>
          </cell>
          <cell r="BU267">
            <v>0</v>
          </cell>
          <cell r="BV267">
            <v>0</v>
          </cell>
          <cell r="BW267">
            <v>0</v>
          </cell>
          <cell r="BX267">
            <v>0</v>
          </cell>
          <cell r="BY267">
            <v>0</v>
          </cell>
          <cell r="BZ267">
            <v>0</v>
          </cell>
          <cell r="CA267">
            <v>0</v>
          </cell>
          <cell r="CB267">
            <v>0</v>
          </cell>
          <cell r="CC267">
            <v>0</v>
          </cell>
          <cell r="CD267">
            <v>0</v>
          </cell>
          <cell r="CE267">
            <v>0</v>
          </cell>
          <cell r="CF267">
            <v>0</v>
          </cell>
          <cell r="CG267">
            <v>0</v>
          </cell>
          <cell r="CH267">
            <v>0</v>
          </cell>
          <cell r="CI267">
            <v>0</v>
          </cell>
          <cell r="CJ267">
            <v>0</v>
          </cell>
          <cell r="CK267">
            <v>0</v>
          </cell>
          <cell r="CL267">
            <v>0</v>
          </cell>
          <cell r="CM267">
            <v>0</v>
          </cell>
          <cell r="CN267">
            <v>0</v>
          </cell>
          <cell r="CO267">
            <v>0</v>
          </cell>
          <cell r="CP267">
            <v>0</v>
          </cell>
          <cell r="CQ267">
            <v>0</v>
          </cell>
          <cell r="CR267">
            <v>0</v>
          </cell>
          <cell r="CS267">
            <v>0</v>
          </cell>
          <cell r="CT267">
            <v>0</v>
          </cell>
          <cell r="CU267">
            <v>0</v>
          </cell>
          <cell r="CV267">
            <v>0</v>
          </cell>
          <cell r="CW267">
            <v>0</v>
          </cell>
          <cell r="CX267">
            <v>0</v>
          </cell>
          <cell r="CY267">
            <v>0</v>
          </cell>
          <cell r="CZ267">
            <v>0</v>
          </cell>
          <cell r="DA267">
            <v>0</v>
          </cell>
          <cell r="DB267">
            <v>0</v>
          </cell>
          <cell r="DC267">
            <v>0</v>
          </cell>
          <cell r="DD267">
            <v>0</v>
          </cell>
          <cell r="DE267">
            <v>0</v>
          </cell>
          <cell r="DF267">
            <v>0</v>
          </cell>
          <cell r="DG267">
            <v>0</v>
          </cell>
          <cell r="DH267">
            <v>0</v>
          </cell>
          <cell r="DI267">
            <v>0</v>
          </cell>
          <cell r="DJ267">
            <v>0</v>
          </cell>
          <cell r="DK267">
            <v>0</v>
          </cell>
          <cell r="DL267">
            <v>0</v>
          </cell>
          <cell r="DM267">
            <v>0</v>
          </cell>
          <cell r="DN267">
            <v>0</v>
          </cell>
          <cell r="DO267">
            <v>0</v>
          </cell>
          <cell r="DP267">
            <v>0</v>
          </cell>
          <cell r="DQ267">
            <v>0</v>
          </cell>
          <cell r="DR267">
            <v>0</v>
          </cell>
          <cell r="DS267">
            <v>0</v>
          </cell>
          <cell r="DT267">
            <v>0</v>
          </cell>
          <cell r="DU267">
            <v>0</v>
          </cell>
          <cell r="DV267">
            <v>0</v>
          </cell>
          <cell r="DW267">
            <v>0</v>
          </cell>
          <cell r="DX267">
            <v>0</v>
          </cell>
          <cell r="DY267">
            <v>0</v>
          </cell>
          <cell r="DZ267">
            <v>0</v>
          </cell>
          <cell r="EA267">
            <v>0</v>
          </cell>
          <cell r="EB267">
            <v>0</v>
          </cell>
          <cell r="EC267">
            <v>0</v>
          </cell>
          <cell r="ED267">
            <v>0</v>
          </cell>
          <cell r="EE267">
            <v>0</v>
          </cell>
          <cell r="EF267">
            <v>0</v>
          </cell>
          <cell r="EG267">
            <v>0</v>
          </cell>
          <cell r="EH267">
            <v>0</v>
          </cell>
          <cell r="EI267">
            <v>0</v>
          </cell>
          <cell r="EJ267">
            <v>0</v>
          </cell>
          <cell r="EK267">
            <v>0</v>
          </cell>
          <cell r="EL267">
            <v>0</v>
          </cell>
          <cell r="EM267">
            <v>0</v>
          </cell>
          <cell r="EN267">
            <v>0</v>
          </cell>
          <cell r="EO267">
            <v>0</v>
          </cell>
          <cell r="EP267">
            <v>0</v>
          </cell>
          <cell r="EQ267">
            <v>0</v>
          </cell>
          <cell r="ER267">
            <v>0</v>
          </cell>
          <cell r="ES267">
            <v>0</v>
          </cell>
          <cell r="ET267">
            <v>0</v>
          </cell>
          <cell r="EU267">
            <v>0</v>
          </cell>
          <cell r="EV267">
            <v>0</v>
          </cell>
          <cell r="EW267">
            <v>0</v>
          </cell>
          <cell r="EX267">
            <v>0</v>
          </cell>
          <cell r="EY267">
            <v>0</v>
          </cell>
          <cell r="EZ267">
            <v>0</v>
          </cell>
          <cell r="FA267">
            <v>0</v>
          </cell>
          <cell r="FB267">
            <v>0</v>
          </cell>
          <cell r="FC267">
            <v>0</v>
          </cell>
          <cell r="FD267">
            <v>0</v>
          </cell>
          <cell r="FE267">
            <v>0</v>
          </cell>
          <cell r="FF267">
            <v>0</v>
          </cell>
          <cell r="FG267">
            <v>0</v>
          </cell>
          <cell r="FH267">
            <v>0</v>
          </cell>
          <cell r="FI267">
            <v>0</v>
          </cell>
          <cell r="FJ267">
            <v>0</v>
          </cell>
          <cell r="FK267">
            <v>0</v>
          </cell>
          <cell r="FL267">
            <v>0</v>
          </cell>
          <cell r="FM267">
            <v>0</v>
          </cell>
          <cell r="FN267">
            <v>0</v>
          </cell>
          <cell r="FO267">
            <v>0</v>
          </cell>
          <cell r="FP267">
            <v>0</v>
          </cell>
          <cell r="FQ267">
            <v>0</v>
          </cell>
          <cell r="FR267">
            <v>0</v>
          </cell>
          <cell r="FS267">
            <v>0</v>
          </cell>
          <cell r="FT267">
            <v>0</v>
          </cell>
          <cell r="FU267">
            <v>0</v>
          </cell>
          <cell r="FV267">
            <v>0</v>
          </cell>
          <cell r="FW267">
            <v>0</v>
          </cell>
          <cell r="FX267">
            <v>0</v>
          </cell>
          <cell r="FY267">
            <v>0</v>
          </cell>
          <cell r="FZ267">
            <v>0</v>
          </cell>
          <cell r="GA267">
            <v>0</v>
          </cell>
          <cell r="GB267">
            <v>0</v>
          </cell>
          <cell r="GC267">
            <v>0</v>
          </cell>
          <cell r="GD267">
            <v>0</v>
          </cell>
          <cell r="GE267">
            <v>0</v>
          </cell>
          <cell r="GF267">
            <v>0</v>
          </cell>
          <cell r="GG267">
            <v>0</v>
          </cell>
          <cell r="GH267">
            <v>0</v>
          </cell>
          <cell r="GI267">
            <v>0</v>
          </cell>
          <cell r="GJ267">
            <v>0</v>
          </cell>
          <cell r="GK267">
            <v>0</v>
          </cell>
          <cell r="GL267">
            <v>0</v>
          </cell>
          <cell r="GM267">
            <v>0</v>
          </cell>
          <cell r="GN267">
            <v>0</v>
          </cell>
          <cell r="GO267">
            <v>0</v>
          </cell>
          <cell r="GP267">
            <v>0</v>
          </cell>
          <cell r="GQ267">
            <v>0</v>
          </cell>
          <cell r="GR267">
            <v>0</v>
          </cell>
          <cell r="GS267">
            <v>0</v>
          </cell>
          <cell r="GW267">
            <v>900116</v>
          </cell>
          <cell r="GX267" t="e">
            <v>#DIV/0!</v>
          </cell>
          <cell r="GY267" t="e">
            <v>#DIV/0!</v>
          </cell>
          <cell r="GZ267" t="e">
            <v>#DIV/0!</v>
          </cell>
        </row>
        <row r="268">
          <cell r="A268">
            <v>900117</v>
          </cell>
          <cell r="B268">
            <v>12</v>
          </cell>
          <cell r="C268" t="str">
            <v>UTILCORP @ CASS</v>
          </cell>
          <cell r="D268">
            <v>3217</v>
          </cell>
          <cell r="E268" t="str">
            <v>D</v>
          </cell>
          <cell r="F268">
            <v>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cell r="AO268">
            <v>0</v>
          </cell>
          <cell r="AP268">
            <v>0</v>
          </cell>
          <cell r="AQ268">
            <v>0</v>
          </cell>
          <cell r="AR268">
            <v>0</v>
          </cell>
          <cell r="AS268">
            <v>0</v>
          </cell>
          <cell r="AT268">
            <v>0</v>
          </cell>
          <cell r="AU268">
            <v>0</v>
          </cell>
          <cell r="AV268">
            <v>0</v>
          </cell>
          <cell r="AW268">
            <v>0</v>
          </cell>
          <cell r="AX268">
            <v>0</v>
          </cell>
          <cell r="AY268">
            <v>0</v>
          </cell>
          <cell r="AZ268">
            <v>0</v>
          </cell>
          <cell r="BA268">
            <v>0</v>
          </cell>
          <cell r="BB268">
            <v>0</v>
          </cell>
          <cell r="BC268">
            <v>0</v>
          </cell>
          <cell r="BD268">
            <v>0</v>
          </cell>
          <cell r="BE268">
            <v>0</v>
          </cell>
          <cell r="BF268">
            <v>0</v>
          </cell>
          <cell r="BG268">
            <v>0</v>
          </cell>
          <cell r="BH268">
            <v>0</v>
          </cell>
          <cell r="BI268">
            <v>0</v>
          </cell>
          <cell r="BJ268">
            <v>0</v>
          </cell>
          <cell r="BK268">
            <v>0</v>
          </cell>
          <cell r="BL268">
            <v>0</v>
          </cell>
          <cell r="BM268">
            <v>0</v>
          </cell>
          <cell r="BN268">
            <v>0</v>
          </cell>
          <cell r="BO268">
            <v>0</v>
          </cell>
          <cell r="BP268">
            <v>0</v>
          </cell>
          <cell r="BQ268">
            <v>0</v>
          </cell>
          <cell r="BR268">
            <v>0</v>
          </cell>
          <cell r="BS268">
            <v>0</v>
          </cell>
          <cell r="BT268">
            <v>0</v>
          </cell>
          <cell r="BU268">
            <v>0</v>
          </cell>
          <cell r="BV268">
            <v>0</v>
          </cell>
          <cell r="BW268">
            <v>0</v>
          </cell>
          <cell r="BX268">
            <v>0</v>
          </cell>
          <cell r="BY268">
            <v>0</v>
          </cell>
          <cell r="BZ268">
            <v>0</v>
          </cell>
          <cell r="CA268">
            <v>0</v>
          </cell>
          <cell r="CB268">
            <v>0</v>
          </cell>
          <cell r="CC268">
            <v>0</v>
          </cell>
          <cell r="CD268">
            <v>0</v>
          </cell>
          <cell r="CE268">
            <v>0</v>
          </cell>
          <cell r="CF268">
            <v>0</v>
          </cell>
          <cell r="CG268">
            <v>0</v>
          </cell>
          <cell r="CH268">
            <v>0</v>
          </cell>
          <cell r="CI268">
            <v>0</v>
          </cell>
          <cell r="CJ268">
            <v>0</v>
          </cell>
          <cell r="CK268">
            <v>0</v>
          </cell>
          <cell r="CL268">
            <v>0</v>
          </cell>
          <cell r="CM268">
            <v>0</v>
          </cell>
          <cell r="CN268">
            <v>0</v>
          </cell>
          <cell r="CO268">
            <v>0</v>
          </cell>
          <cell r="CP268">
            <v>0</v>
          </cell>
          <cell r="CQ268">
            <v>0</v>
          </cell>
          <cell r="CR268">
            <v>0</v>
          </cell>
          <cell r="CS268">
            <v>0</v>
          </cell>
          <cell r="CT268">
            <v>0</v>
          </cell>
          <cell r="CU268">
            <v>0</v>
          </cell>
          <cell r="CV268">
            <v>0</v>
          </cell>
          <cell r="CW268">
            <v>0</v>
          </cell>
          <cell r="CX268">
            <v>0</v>
          </cell>
          <cell r="CY268">
            <v>0</v>
          </cell>
          <cell r="CZ268">
            <v>0</v>
          </cell>
          <cell r="DA268">
            <v>0</v>
          </cell>
          <cell r="DB268">
            <v>0</v>
          </cell>
          <cell r="DC268">
            <v>0</v>
          </cell>
          <cell r="DD268">
            <v>0</v>
          </cell>
          <cell r="DE268">
            <v>0</v>
          </cell>
          <cell r="DF268">
            <v>0</v>
          </cell>
          <cell r="DG268">
            <v>0</v>
          </cell>
          <cell r="DH268">
            <v>0</v>
          </cell>
          <cell r="DI268">
            <v>0</v>
          </cell>
          <cell r="DJ268">
            <v>0</v>
          </cell>
          <cell r="DK268">
            <v>0</v>
          </cell>
          <cell r="DL268">
            <v>0</v>
          </cell>
          <cell r="DM268">
            <v>0</v>
          </cell>
          <cell r="DN268">
            <v>0</v>
          </cell>
          <cell r="DO268">
            <v>0</v>
          </cell>
          <cell r="DP268">
            <v>0</v>
          </cell>
          <cell r="DQ268">
            <v>0</v>
          </cell>
          <cell r="DR268">
            <v>0</v>
          </cell>
          <cell r="DS268">
            <v>0</v>
          </cell>
          <cell r="DT268">
            <v>0</v>
          </cell>
          <cell r="DU268">
            <v>0</v>
          </cell>
          <cell r="DV268">
            <v>0</v>
          </cell>
          <cell r="DW268">
            <v>0</v>
          </cell>
          <cell r="DX268">
            <v>0</v>
          </cell>
          <cell r="DY268">
            <v>0</v>
          </cell>
          <cell r="DZ268">
            <v>0</v>
          </cell>
          <cell r="EA268">
            <v>0</v>
          </cell>
          <cell r="EB268">
            <v>0</v>
          </cell>
          <cell r="EC268">
            <v>0</v>
          </cell>
          <cell r="ED268">
            <v>0</v>
          </cell>
          <cell r="EE268">
            <v>0</v>
          </cell>
          <cell r="EF268">
            <v>0</v>
          </cell>
          <cell r="EG268">
            <v>0</v>
          </cell>
          <cell r="EH268">
            <v>0</v>
          </cell>
          <cell r="EI268">
            <v>0</v>
          </cell>
          <cell r="EJ268">
            <v>0</v>
          </cell>
          <cell r="EK268">
            <v>0</v>
          </cell>
          <cell r="EL268">
            <v>0</v>
          </cell>
          <cell r="EM268">
            <v>0</v>
          </cell>
          <cell r="EN268">
            <v>0</v>
          </cell>
          <cell r="EO268">
            <v>0</v>
          </cell>
          <cell r="EP268">
            <v>0</v>
          </cell>
          <cell r="EQ268">
            <v>0</v>
          </cell>
          <cell r="ER268">
            <v>0</v>
          </cell>
          <cell r="ES268">
            <v>0</v>
          </cell>
          <cell r="ET268">
            <v>0</v>
          </cell>
          <cell r="EU268">
            <v>0</v>
          </cell>
          <cell r="EV268">
            <v>0</v>
          </cell>
          <cell r="EW268">
            <v>0</v>
          </cell>
          <cell r="EX268">
            <v>0</v>
          </cell>
          <cell r="EY268">
            <v>0</v>
          </cell>
          <cell r="EZ268">
            <v>0</v>
          </cell>
          <cell r="FA268">
            <v>0</v>
          </cell>
          <cell r="FB268">
            <v>0</v>
          </cell>
          <cell r="FC268">
            <v>0</v>
          </cell>
          <cell r="FD268">
            <v>0</v>
          </cell>
          <cell r="FE268">
            <v>0</v>
          </cell>
          <cell r="FF268">
            <v>0</v>
          </cell>
          <cell r="FG268">
            <v>0</v>
          </cell>
          <cell r="FH268">
            <v>0</v>
          </cell>
          <cell r="FI268">
            <v>0</v>
          </cell>
          <cell r="FJ268">
            <v>0</v>
          </cell>
          <cell r="FK268">
            <v>0</v>
          </cell>
          <cell r="FL268">
            <v>0</v>
          </cell>
          <cell r="FM268">
            <v>0</v>
          </cell>
          <cell r="FN268">
            <v>0</v>
          </cell>
          <cell r="FO268">
            <v>0</v>
          </cell>
          <cell r="FP268">
            <v>0</v>
          </cell>
          <cell r="FQ268">
            <v>0</v>
          </cell>
          <cell r="FR268">
            <v>0</v>
          </cell>
          <cell r="FS268">
            <v>0</v>
          </cell>
          <cell r="FT268">
            <v>0</v>
          </cell>
          <cell r="FU268">
            <v>0</v>
          </cell>
          <cell r="FV268">
            <v>0</v>
          </cell>
          <cell r="FW268">
            <v>0</v>
          </cell>
          <cell r="FX268">
            <v>0</v>
          </cell>
          <cell r="FY268">
            <v>0</v>
          </cell>
          <cell r="FZ268">
            <v>0</v>
          </cell>
          <cell r="GA268">
            <v>0</v>
          </cell>
          <cell r="GB268">
            <v>0</v>
          </cell>
          <cell r="GC268">
            <v>0</v>
          </cell>
          <cell r="GD268">
            <v>0</v>
          </cell>
          <cell r="GE268">
            <v>0</v>
          </cell>
          <cell r="GF268">
            <v>0</v>
          </cell>
          <cell r="GG268">
            <v>0</v>
          </cell>
          <cell r="GH268">
            <v>0</v>
          </cell>
          <cell r="GI268">
            <v>0</v>
          </cell>
          <cell r="GJ268">
            <v>0</v>
          </cell>
          <cell r="GK268">
            <v>0</v>
          </cell>
          <cell r="GL268">
            <v>0</v>
          </cell>
          <cell r="GM268">
            <v>0</v>
          </cell>
          <cell r="GN268">
            <v>0</v>
          </cell>
          <cell r="GO268">
            <v>0</v>
          </cell>
          <cell r="GP268">
            <v>0</v>
          </cell>
          <cell r="GQ268">
            <v>0</v>
          </cell>
          <cell r="GR268">
            <v>0</v>
          </cell>
          <cell r="GS268">
            <v>0</v>
          </cell>
          <cell r="GW268">
            <v>900117</v>
          </cell>
          <cell r="GX268" t="e">
            <v>#DIV/0!</v>
          </cell>
          <cell r="GY268" t="e">
            <v>#DIV/0!</v>
          </cell>
          <cell r="GZ268" t="e">
            <v>#DIV/0!</v>
          </cell>
        </row>
        <row r="269">
          <cell r="A269">
            <v>900119</v>
          </cell>
          <cell r="B269">
            <v>12</v>
          </cell>
          <cell r="C269" t="str">
            <v>NEB CITY @ OTOE</v>
          </cell>
          <cell r="D269">
            <v>419</v>
          </cell>
          <cell r="E269" t="str">
            <v>D</v>
          </cell>
          <cell r="F269">
            <v>0</v>
          </cell>
          <cell r="G269">
            <v>0</v>
          </cell>
          <cell r="H269">
            <v>0</v>
          </cell>
          <cell r="I269">
            <v>0</v>
          </cell>
          <cell r="J269">
            <v>0</v>
          </cell>
          <cell r="K269">
            <v>0</v>
          </cell>
          <cell r="L269">
            <v>0</v>
          </cell>
          <cell r="M269">
            <v>0</v>
          </cell>
          <cell r="N269">
            <v>0</v>
          </cell>
          <cell r="O269">
            <v>0</v>
          </cell>
          <cell r="P269">
            <v>0</v>
          </cell>
          <cell r="Q269">
            <v>0</v>
          </cell>
          <cell r="R269">
            <v>0</v>
          </cell>
          <cell r="S269">
            <v>0</v>
          </cell>
          <cell r="T269">
            <v>0</v>
          </cell>
          <cell r="U269">
            <v>0</v>
          </cell>
          <cell r="V269">
            <v>0</v>
          </cell>
          <cell r="W269">
            <v>0</v>
          </cell>
          <cell r="X269">
            <v>0</v>
          </cell>
          <cell r="Y269">
            <v>0</v>
          </cell>
          <cell r="Z269">
            <v>0</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cell r="AN269">
            <v>0</v>
          </cell>
          <cell r="AO269">
            <v>0</v>
          </cell>
          <cell r="AP269">
            <v>0</v>
          </cell>
          <cell r="AQ269">
            <v>0</v>
          </cell>
          <cell r="AR269">
            <v>0</v>
          </cell>
          <cell r="AS269">
            <v>0</v>
          </cell>
          <cell r="AT269">
            <v>0</v>
          </cell>
          <cell r="AU269">
            <v>0</v>
          </cell>
          <cell r="AV269">
            <v>0</v>
          </cell>
          <cell r="AW269">
            <v>0</v>
          </cell>
          <cell r="AX269">
            <v>0</v>
          </cell>
          <cell r="AY269">
            <v>0</v>
          </cell>
          <cell r="AZ269">
            <v>0</v>
          </cell>
          <cell r="BA269">
            <v>0</v>
          </cell>
          <cell r="BB269">
            <v>0</v>
          </cell>
          <cell r="BC269">
            <v>0</v>
          </cell>
          <cell r="BD269">
            <v>0</v>
          </cell>
          <cell r="BE269">
            <v>0</v>
          </cell>
          <cell r="BF269">
            <v>0</v>
          </cell>
          <cell r="BG269">
            <v>0</v>
          </cell>
          <cell r="BH269">
            <v>0</v>
          </cell>
          <cell r="BI269">
            <v>0</v>
          </cell>
          <cell r="BJ269">
            <v>0</v>
          </cell>
          <cell r="BK269">
            <v>0</v>
          </cell>
          <cell r="BL269">
            <v>0</v>
          </cell>
          <cell r="BM269">
            <v>0</v>
          </cell>
          <cell r="BN269">
            <v>0</v>
          </cell>
          <cell r="BO269">
            <v>0</v>
          </cell>
          <cell r="BP269">
            <v>0</v>
          </cell>
          <cell r="BQ269">
            <v>0</v>
          </cell>
          <cell r="BR269">
            <v>0</v>
          </cell>
          <cell r="BS269">
            <v>0</v>
          </cell>
          <cell r="BT269">
            <v>0</v>
          </cell>
          <cell r="BU269">
            <v>0</v>
          </cell>
          <cell r="BV269">
            <v>0</v>
          </cell>
          <cell r="BW269">
            <v>0</v>
          </cell>
          <cell r="BX269">
            <v>0</v>
          </cell>
          <cell r="BY269">
            <v>0</v>
          </cell>
          <cell r="BZ269">
            <v>0</v>
          </cell>
          <cell r="CA269">
            <v>0</v>
          </cell>
          <cell r="CB269">
            <v>0</v>
          </cell>
          <cell r="CC269">
            <v>0</v>
          </cell>
          <cell r="CD269">
            <v>0</v>
          </cell>
          <cell r="CE269">
            <v>0</v>
          </cell>
          <cell r="CF269">
            <v>0</v>
          </cell>
          <cell r="CG269">
            <v>0</v>
          </cell>
          <cell r="CH269">
            <v>0</v>
          </cell>
          <cell r="CI269">
            <v>0</v>
          </cell>
          <cell r="CJ269">
            <v>0</v>
          </cell>
          <cell r="CK269">
            <v>0</v>
          </cell>
          <cell r="CL269">
            <v>0</v>
          </cell>
          <cell r="CM269">
            <v>0</v>
          </cell>
          <cell r="CN269">
            <v>0</v>
          </cell>
          <cell r="CO269">
            <v>0</v>
          </cell>
          <cell r="CP269">
            <v>0</v>
          </cell>
          <cell r="CQ269">
            <v>0</v>
          </cell>
          <cell r="CR269">
            <v>0</v>
          </cell>
          <cell r="CS269">
            <v>0</v>
          </cell>
          <cell r="CT269">
            <v>0</v>
          </cell>
          <cell r="CU269">
            <v>0</v>
          </cell>
          <cell r="CV269">
            <v>0</v>
          </cell>
          <cell r="CW269">
            <v>0</v>
          </cell>
          <cell r="CX269">
            <v>0</v>
          </cell>
          <cell r="CY269">
            <v>0</v>
          </cell>
          <cell r="CZ269">
            <v>0</v>
          </cell>
          <cell r="DA269">
            <v>0</v>
          </cell>
          <cell r="DB269">
            <v>0</v>
          </cell>
          <cell r="DC269">
            <v>0</v>
          </cell>
          <cell r="DD269">
            <v>0</v>
          </cell>
          <cell r="DE269">
            <v>0</v>
          </cell>
          <cell r="DF269">
            <v>0</v>
          </cell>
          <cell r="DG269">
            <v>0</v>
          </cell>
          <cell r="DH269">
            <v>0</v>
          </cell>
          <cell r="DI269">
            <v>0</v>
          </cell>
          <cell r="DJ269">
            <v>0</v>
          </cell>
          <cell r="DK269">
            <v>0</v>
          </cell>
          <cell r="DL269">
            <v>0</v>
          </cell>
          <cell r="DM269">
            <v>0</v>
          </cell>
          <cell r="DN269">
            <v>0</v>
          </cell>
          <cell r="DO269">
            <v>0</v>
          </cell>
          <cell r="DP269">
            <v>0</v>
          </cell>
          <cell r="DQ269">
            <v>0</v>
          </cell>
          <cell r="DR269">
            <v>0</v>
          </cell>
          <cell r="DS269">
            <v>0</v>
          </cell>
          <cell r="DT269">
            <v>0</v>
          </cell>
          <cell r="DU269">
            <v>0</v>
          </cell>
          <cell r="DV269">
            <v>0</v>
          </cell>
          <cell r="DW269">
            <v>0</v>
          </cell>
          <cell r="DX269">
            <v>0</v>
          </cell>
          <cell r="DY269">
            <v>0</v>
          </cell>
          <cell r="DZ269">
            <v>0</v>
          </cell>
          <cell r="EA269">
            <v>0</v>
          </cell>
          <cell r="EB269">
            <v>0</v>
          </cell>
          <cell r="EC269">
            <v>0</v>
          </cell>
          <cell r="ED269">
            <v>0</v>
          </cell>
          <cell r="EE269">
            <v>0</v>
          </cell>
          <cell r="EF269">
            <v>0</v>
          </cell>
          <cell r="EG269">
            <v>0</v>
          </cell>
          <cell r="EH269">
            <v>0</v>
          </cell>
          <cell r="EI269">
            <v>0</v>
          </cell>
          <cell r="EJ269">
            <v>0</v>
          </cell>
          <cell r="EK269">
            <v>0</v>
          </cell>
          <cell r="EL269">
            <v>0</v>
          </cell>
          <cell r="EM269">
            <v>0</v>
          </cell>
          <cell r="EN269">
            <v>0</v>
          </cell>
          <cell r="EO269">
            <v>0</v>
          </cell>
          <cell r="EP269">
            <v>0</v>
          </cell>
          <cell r="EQ269">
            <v>0</v>
          </cell>
          <cell r="ER269">
            <v>0</v>
          </cell>
          <cell r="ES269">
            <v>0</v>
          </cell>
          <cell r="ET269">
            <v>0</v>
          </cell>
          <cell r="EU269">
            <v>0</v>
          </cell>
          <cell r="EV269">
            <v>0</v>
          </cell>
          <cell r="EW269">
            <v>0</v>
          </cell>
          <cell r="EX269">
            <v>0</v>
          </cell>
          <cell r="EY269">
            <v>0</v>
          </cell>
          <cell r="EZ269">
            <v>0</v>
          </cell>
          <cell r="FA269">
            <v>0</v>
          </cell>
          <cell r="FB269">
            <v>0</v>
          </cell>
          <cell r="FC269">
            <v>0</v>
          </cell>
          <cell r="FD269">
            <v>0</v>
          </cell>
          <cell r="FE269">
            <v>0</v>
          </cell>
          <cell r="FF269">
            <v>0</v>
          </cell>
          <cell r="FG269">
            <v>0</v>
          </cell>
          <cell r="FH269">
            <v>0</v>
          </cell>
          <cell r="FI269">
            <v>0</v>
          </cell>
          <cell r="FJ269">
            <v>0</v>
          </cell>
          <cell r="FK269">
            <v>0</v>
          </cell>
          <cell r="FL269">
            <v>0</v>
          </cell>
          <cell r="FM269">
            <v>0</v>
          </cell>
          <cell r="FN269">
            <v>0</v>
          </cell>
          <cell r="FO269">
            <v>0</v>
          </cell>
          <cell r="FP269">
            <v>0</v>
          </cell>
          <cell r="FQ269">
            <v>0</v>
          </cell>
          <cell r="FR269">
            <v>0</v>
          </cell>
          <cell r="FS269">
            <v>0</v>
          </cell>
          <cell r="FT269">
            <v>0</v>
          </cell>
          <cell r="FU269">
            <v>0</v>
          </cell>
          <cell r="FV269">
            <v>0</v>
          </cell>
          <cell r="FW269">
            <v>0</v>
          </cell>
          <cell r="FX269">
            <v>0</v>
          </cell>
          <cell r="FY269">
            <v>0</v>
          </cell>
          <cell r="FZ269">
            <v>0</v>
          </cell>
          <cell r="GA269">
            <v>0</v>
          </cell>
          <cell r="GB269">
            <v>0</v>
          </cell>
          <cell r="GC269">
            <v>0</v>
          </cell>
          <cell r="GD269">
            <v>0</v>
          </cell>
          <cell r="GE269">
            <v>0</v>
          </cell>
          <cell r="GF269">
            <v>0</v>
          </cell>
          <cell r="GG269">
            <v>0</v>
          </cell>
          <cell r="GH269">
            <v>0</v>
          </cell>
          <cell r="GI269">
            <v>0</v>
          </cell>
          <cell r="GJ269">
            <v>0</v>
          </cell>
          <cell r="GK269">
            <v>0</v>
          </cell>
          <cell r="GL269">
            <v>0</v>
          </cell>
          <cell r="GM269">
            <v>0</v>
          </cell>
          <cell r="GN269">
            <v>0</v>
          </cell>
          <cell r="GO269">
            <v>0</v>
          </cell>
          <cell r="GP269">
            <v>0</v>
          </cell>
          <cell r="GQ269">
            <v>0</v>
          </cell>
          <cell r="GR269">
            <v>0</v>
          </cell>
          <cell r="GS269">
            <v>0</v>
          </cell>
          <cell r="GW269">
            <v>900119</v>
          </cell>
          <cell r="GX269" t="e">
            <v>#DIV/0!</v>
          </cell>
          <cell r="GY269" t="e">
            <v>#DIV/0!</v>
          </cell>
          <cell r="GZ269" t="e">
            <v>#DIV/0!</v>
          </cell>
        </row>
        <row r="270">
          <cell r="A270">
            <v>900120</v>
          </cell>
          <cell r="B270">
            <v>12</v>
          </cell>
          <cell r="C270" t="str">
            <v>FARMLAND @ GAGE</v>
          </cell>
          <cell r="D270">
            <v>67980</v>
          </cell>
          <cell r="E270" t="str">
            <v>D</v>
          </cell>
          <cell r="F270">
            <v>0</v>
          </cell>
          <cell r="G270">
            <v>0</v>
          </cell>
          <cell r="H270">
            <v>0</v>
          </cell>
          <cell r="I270">
            <v>0</v>
          </cell>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cell r="AD270">
            <v>0</v>
          </cell>
          <cell r="AE270">
            <v>0</v>
          </cell>
          <cell r="AF270">
            <v>0</v>
          </cell>
          <cell r="AG270">
            <v>0</v>
          </cell>
          <cell r="AH270">
            <v>0</v>
          </cell>
          <cell r="AI270">
            <v>0</v>
          </cell>
          <cell r="AJ270">
            <v>0</v>
          </cell>
          <cell r="AK270">
            <v>0</v>
          </cell>
          <cell r="AL270">
            <v>0</v>
          </cell>
          <cell r="AM270">
            <v>0</v>
          </cell>
          <cell r="AN270">
            <v>0</v>
          </cell>
          <cell r="AO270">
            <v>0</v>
          </cell>
          <cell r="AP270">
            <v>0</v>
          </cell>
          <cell r="AQ270">
            <v>0</v>
          </cell>
          <cell r="AR270">
            <v>0</v>
          </cell>
          <cell r="AS270">
            <v>0</v>
          </cell>
          <cell r="AT270">
            <v>0</v>
          </cell>
          <cell r="AU270">
            <v>0</v>
          </cell>
          <cell r="AV270">
            <v>0</v>
          </cell>
          <cell r="AW270">
            <v>0</v>
          </cell>
          <cell r="AX270">
            <v>0</v>
          </cell>
          <cell r="AY270">
            <v>0</v>
          </cell>
          <cell r="AZ270">
            <v>0</v>
          </cell>
          <cell r="BA270">
            <v>0</v>
          </cell>
          <cell r="BB270">
            <v>0</v>
          </cell>
          <cell r="BC270">
            <v>0</v>
          </cell>
          <cell r="BD270">
            <v>0</v>
          </cell>
          <cell r="BE270">
            <v>0</v>
          </cell>
          <cell r="BF270">
            <v>0</v>
          </cell>
          <cell r="BG270">
            <v>0</v>
          </cell>
          <cell r="BH270">
            <v>0</v>
          </cell>
          <cell r="BI270">
            <v>0</v>
          </cell>
          <cell r="BJ270">
            <v>0</v>
          </cell>
          <cell r="BK270">
            <v>0</v>
          </cell>
          <cell r="BL270">
            <v>0</v>
          </cell>
          <cell r="BM270">
            <v>0</v>
          </cell>
          <cell r="BN270">
            <v>0</v>
          </cell>
          <cell r="BO270">
            <v>0</v>
          </cell>
          <cell r="BP270">
            <v>0</v>
          </cell>
          <cell r="BQ270">
            <v>0</v>
          </cell>
          <cell r="BR270">
            <v>0</v>
          </cell>
          <cell r="BS270">
            <v>0</v>
          </cell>
          <cell r="BT270">
            <v>0</v>
          </cell>
          <cell r="BU270">
            <v>0</v>
          </cell>
          <cell r="BV270">
            <v>0</v>
          </cell>
          <cell r="BW270">
            <v>0</v>
          </cell>
          <cell r="BX270">
            <v>0</v>
          </cell>
          <cell r="BY270">
            <v>0</v>
          </cell>
          <cell r="BZ270">
            <v>0</v>
          </cell>
          <cell r="CA270">
            <v>0</v>
          </cell>
          <cell r="CB270">
            <v>0</v>
          </cell>
          <cell r="CC270">
            <v>0</v>
          </cell>
          <cell r="CD270">
            <v>0</v>
          </cell>
          <cell r="CE270">
            <v>0</v>
          </cell>
          <cell r="CF270">
            <v>0</v>
          </cell>
          <cell r="CG270">
            <v>0</v>
          </cell>
          <cell r="CH270">
            <v>0</v>
          </cell>
          <cell r="CI270">
            <v>0</v>
          </cell>
          <cell r="CJ270">
            <v>0</v>
          </cell>
          <cell r="CK270">
            <v>0</v>
          </cell>
          <cell r="CL270">
            <v>0</v>
          </cell>
          <cell r="CM270">
            <v>0</v>
          </cell>
          <cell r="CN270">
            <v>0</v>
          </cell>
          <cell r="CO270">
            <v>0</v>
          </cell>
          <cell r="CP270">
            <v>0</v>
          </cell>
          <cell r="CQ270">
            <v>0</v>
          </cell>
          <cell r="CR270">
            <v>0</v>
          </cell>
          <cell r="CS270">
            <v>0</v>
          </cell>
          <cell r="CT270">
            <v>0</v>
          </cell>
          <cell r="CU270">
            <v>0</v>
          </cell>
          <cell r="CV270">
            <v>0</v>
          </cell>
          <cell r="CW270">
            <v>0</v>
          </cell>
          <cell r="CX270">
            <v>0</v>
          </cell>
          <cell r="CY270">
            <v>0</v>
          </cell>
          <cell r="CZ270">
            <v>0</v>
          </cell>
          <cell r="DA270">
            <v>0</v>
          </cell>
          <cell r="DB270">
            <v>0</v>
          </cell>
          <cell r="DC270">
            <v>0</v>
          </cell>
          <cell r="DD270">
            <v>0</v>
          </cell>
          <cell r="DE270">
            <v>0</v>
          </cell>
          <cell r="DF270">
            <v>0</v>
          </cell>
          <cell r="DG270">
            <v>0</v>
          </cell>
          <cell r="DH270">
            <v>0</v>
          </cell>
          <cell r="DI270">
            <v>0</v>
          </cell>
          <cell r="DJ270">
            <v>0</v>
          </cell>
          <cell r="DK270">
            <v>0</v>
          </cell>
          <cell r="DL270">
            <v>0</v>
          </cell>
          <cell r="DM270">
            <v>0</v>
          </cell>
          <cell r="DN270">
            <v>0</v>
          </cell>
          <cell r="DO270">
            <v>0</v>
          </cell>
          <cell r="DP270">
            <v>0</v>
          </cell>
          <cell r="DQ270">
            <v>0</v>
          </cell>
          <cell r="DR270">
            <v>0</v>
          </cell>
          <cell r="DS270">
            <v>0</v>
          </cell>
          <cell r="DT270">
            <v>0</v>
          </cell>
          <cell r="DU270">
            <v>0</v>
          </cell>
          <cell r="DV270">
            <v>0</v>
          </cell>
          <cell r="DW270">
            <v>0</v>
          </cell>
          <cell r="DX270">
            <v>0</v>
          </cell>
          <cell r="DY270">
            <v>0</v>
          </cell>
          <cell r="DZ270">
            <v>0</v>
          </cell>
          <cell r="EA270">
            <v>0</v>
          </cell>
          <cell r="EB270">
            <v>0</v>
          </cell>
          <cell r="EC270">
            <v>0</v>
          </cell>
          <cell r="ED270">
            <v>0</v>
          </cell>
          <cell r="EE270">
            <v>0</v>
          </cell>
          <cell r="EF270">
            <v>0</v>
          </cell>
          <cell r="EG270">
            <v>0</v>
          </cell>
          <cell r="EH270">
            <v>0</v>
          </cell>
          <cell r="EI270">
            <v>0</v>
          </cell>
          <cell r="EJ270">
            <v>0</v>
          </cell>
          <cell r="EK270">
            <v>0</v>
          </cell>
          <cell r="EL270">
            <v>0</v>
          </cell>
          <cell r="EM270">
            <v>0</v>
          </cell>
          <cell r="EN270">
            <v>0</v>
          </cell>
          <cell r="EO270">
            <v>0</v>
          </cell>
          <cell r="EP270">
            <v>0</v>
          </cell>
          <cell r="EQ270">
            <v>0</v>
          </cell>
          <cell r="ER270">
            <v>0</v>
          </cell>
          <cell r="ES270">
            <v>0</v>
          </cell>
          <cell r="ET270">
            <v>0</v>
          </cell>
          <cell r="EU270">
            <v>0</v>
          </cell>
          <cell r="EV270">
            <v>0</v>
          </cell>
          <cell r="EW270">
            <v>0</v>
          </cell>
          <cell r="EX270">
            <v>0</v>
          </cell>
          <cell r="EY270">
            <v>0</v>
          </cell>
          <cell r="EZ270">
            <v>0</v>
          </cell>
          <cell r="FA270">
            <v>0</v>
          </cell>
          <cell r="FB270">
            <v>0</v>
          </cell>
          <cell r="FC270">
            <v>0</v>
          </cell>
          <cell r="FD270">
            <v>0</v>
          </cell>
          <cell r="FE270">
            <v>0</v>
          </cell>
          <cell r="FF270">
            <v>0</v>
          </cell>
          <cell r="FG270">
            <v>0</v>
          </cell>
          <cell r="FH270">
            <v>0</v>
          </cell>
          <cell r="FI270">
            <v>0</v>
          </cell>
          <cell r="FJ270">
            <v>0</v>
          </cell>
          <cell r="FK270">
            <v>0</v>
          </cell>
          <cell r="FL270">
            <v>0</v>
          </cell>
          <cell r="FM270">
            <v>0</v>
          </cell>
          <cell r="FN270">
            <v>0</v>
          </cell>
          <cell r="FO270">
            <v>0</v>
          </cell>
          <cell r="FP270">
            <v>0</v>
          </cell>
          <cell r="FQ270">
            <v>0</v>
          </cell>
          <cell r="FR270">
            <v>0</v>
          </cell>
          <cell r="FS270">
            <v>0</v>
          </cell>
          <cell r="FT270">
            <v>0</v>
          </cell>
          <cell r="FU270">
            <v>0</v>
          </cell>
          <cell r="FV270">
            <v>0</v>
          </cell>
          <cell r="FW270">
            <v>0</v>
          </cell>
          <cell r="FX270">
            <v>0</v>
          </cell>
          <cell r="FY270">
            <v>0</v>
          </cell>
          <cell r="FZ270">
            <v>0</v>
          </cell>
          <cell r="GA270">
            <v>0</v>
          </cell>
          <cell r="GB270">
            <v>0</v>
          </cell>
          <cell r="GC270">
            <v>0</v>
          </cell>
          <cell r="GD270">
            <v>0</v>
          </cell>
          <cell r="GE270">
            <v>0</v>
          </cell>
          <cell r="GF270">
            <v>0</v>
          </cell>
          <cell r="GG270">
            <v>0</v>
          </cell>
          <cell r="GH270">
            <v>0</v>
          </cell>
          <cell r="GI270">
            <v>0</v>
          </cell>
          <cell r="GJ270">
            <v>0</v>
          </cell>
          <cell r="GK270">
            <v>0</v>
          </cell>
          <cell r="GL270">
            <v>0</v>
          </cell>
          <cell r="GM270">
            <v>0</v>
          </cell>
          <cell r="GN270">
            <v>0</v>
          </cell>
          <cell r="GO270">
            <v>0</v>
          </cell>
          <cell r="GP270">
            <v>0</v>
          </cell>
          <cell r="GQ270">
            <v>0</v>
          </cell>
          <cell r="GR270">
            <v>0</v>
          </cell>
          <cell r="GS270">
            <v>0</v>
          </cell>
          <cell r="GW270">
            <v>900120</v>
          </cell>
          <cell r="GX270" t="e">
            <v>#DIV/0!</v>
          </cell>
          <cell r="GY270" t="e">
            <v>#DIV/0!</v>
          </cell>
          <cell r="GZ270" t="e">
            <v>#DIV/0!</v>
          </cell>
        </row>
        <row r="271">
          <cell r="A271">
            <v>900121</v>
          </cell>
          <cell r="B271">
            <v>11</v>
          </cell>
          <cell r="C271" t="str">
            <v>AGENDA @ REPUBLIC</v>
          </cell>
          <cell r="D271">
            <v>343</v>
          </cell>
          <cell r="E271" t="str">
            <v>D</v>
          </cell>
          <cell r="F271">
            <v>2</v>
          </cell>
          <cell r="G271">
            <v>2</v>
          </cell>
          <cell r="H271">
            <v>3</v>
          </cell>
          <cell r="I271">
            <v>3</v>
          </cell>
          <cell r="J271">
            <v>3</v>
          </cell>
          <cell r="K271">
            <v>3</v>
          </cell>
          <cell r="L271">
            <v>3</v>
          </cell>
          <cell r="M271">
            <v>3</v>
          </cell>
          <cell r="N271">
            <v>3</v>
          </cell>
          <cell r="O271">
            <v>3</v>
          </cell>
          <cell r="P271">
            <v>3</v>
          </cell>
          <cell r="Q271">
            <v>3</v>
          </cell>
          <cell r="R271">
            <v>3</v>
          </cell>
          <cell r="S271">
            <v>3</v>
          </cell>
          <cell r="T271">
            <v>1</v>
          </cell>
          <cell r="U271">
            <v>1</v>
          </cell>
          <cell r="V271">
            <v>1</v>
          </cell>
          <cell r="W271">
            <v>1</v>
          </cell>
          <cell r="X271">
            <v>1</v>
          </cell>
          <cell r="Y271">
            <v>1</v>
          </cell>
          <cell r="Z271">
            <v>1</v>
          </cell>
          <cell r="AA271">
            <v>1</v>
          </cell>
          <cell r="AB271">
            <v>1</v>
          </cell>
          <cell r="AC271">
            <v>1</v>
          </cell>
          <cell r="AD271">
            <v>1</v>
          </cell>
          <cell r="AE271">
            <v>1</v>
          </cell>
          <cell r="AF271">
            <v>1</v>
          </cell>
          <cell r="AG271">
            <v>2</v>
          </cell>
          <cell r="AH271">
            <v>2</v>
          </cell>
          <cell r="AI271">
            <v>2</v>
          </cell>
          <cell r="AJ271">
            <v>2</v>
          </cell>
          <cell r="AK271">
            <v>2</v>
          </cell>
          <cell r="AL271">
            <v>2</v>
          </cell>
          <cell r="AM271">
            <v>2</v>
          </cell>
          <cell r="AN271">
            <v>2</v>
          </cell>
          <cell r="AO271">
            <v>2</v>
          </cell>
          <cell r="AP271">
            <v>10</v>
          </cell>
          <cell r="AQ271">
            <v>10</v>
          </cell>
          <cell r="AR271">
            <v>10</v>
          </cell>
          <cell r="AS271">
            <v>10</v>
          </cell>
          <cell r="AT271">
            <v>10</v>
          </cell>
          <cell r="AU271">
            <v>10</v>
          </cell>
          <cell r="AV271">
            <v>10</v>
          </cell>
          <cell r="AW271">
            <v>10</v>
          </cell>
          <cell r="AX271">
            <v>10</v>
          </cell>
          <cell r="AY271">
            <v>3</v>
          </cell>
          <cell r="AZ271">
            <v>3</v>
          </cell>
          <cell r="BA271">
            <v>3</v>
          </cell>
          <cell r="BB271">
            <v>3</v>
          </cell>
          <cell r="BC271">
            <v>3</v>
          </cell>
          <cell r="BD271">
            <v>3</v>
          </cell>
          <cell r="BE271">
            <v>3</v>
          </cell>
          <cell r="BF271">
            <v>2</v>
          </cell>
          <cell r="BG271">
            <v>2</v>
          </cell>
          <cell r="BH271">
            <v>2</v>
          </cell>
          <cell r="BI271">
            <v>2</v>
          </cell>
          <cell r="BJ271">
            <v>2</v>
          </cell>
          <cell r="BK271">
            <v>2</v>
          </cell>
          <cell r="BL271">
            <v>2</v>
          </cell>
          <cell r="BM271">
            <v>2</v>
          </cell>
          <cell r="BN271">
            <v>2</v>
          </cell>
          <cell r="BO271">
            <v>2</v>
          </cell>
          <cell r="BP271">
            <v>2</v>
          </cell>
          <cell r="BQ271">
            <v>2</v>
          </cell>
          <cell r="BR271">
            <v>2</v>
          </cell>
          <cell r="BS271">
            <v>20</v>
          </cell>
          <cell r="BT271">
            <v>20</v>
          </cell>
          <cell r="BU271">
            <v>20</v>
          </cell>
          <cell r="BV271">
            <v>20</v>
          </cell>
          <cell r="BW271">
            <v>20</v>
          </cell>
          <cell r="BX271">
            <v>20</v>
          </cell>
          <cell r="BY271">
            <v>20</v>
          </cell>
          <cell r="BZ271">
            <v>20</v>
          </cell>
          <cell r="CA271">
            <v>20</v>
          </cell>
          <cell r="CB271">
            <v>20</v>
          </cell>
          <cell r="CC271">
            <v>8</v>
          </cell>
          <cell r="CD271">
            <v>8</v>
          </cell>
          <cell r="CE271">
            <v>8</v>
          </cell>
          <cell r="CF271">
            <v>8</v>
          </cell>
          <cell r="CG271">
            <v>8</v>
          </cell>
          <cell r="CH271">
            <v>15</v>
          </cell>
          <cell r="CI271">
            <v>15</v>
          </cell>
          <cell r="CJ271">
            <v>15</v>
          </cell>
          <cell r="CK271">
            <v>15</v>
          </cell>
          <cell r="CL271">
            <v>15</v>
          </cell>
          <cell r="CM271">
            <v>23</v>
          </cell>
          <cell r="CN271">
            <v>23</v>
          </cell>
          <cell r="CO271">
            <v>23</v>
          </cell>
          <cell r="CP271">
            <v>23</v>
          </cell>
          <cell r="CQ271">
            <v>23</v>
          </cell>
          <cell r="CR271">
            <v>23</v>
          </cell>
          <cell r="CS271">
            <v>23</v>
          </cell>
          <cell r="CT271">
            <v>23</v>
          </cell>
          <cell r="CU271">
            <v>25</v>
          </cell>
          <cell r="CV271">
            <v>25</v>
          </cell>
          <cell r="CW271">
            <v>25</v>
          </cell>
          <cell r="CX271">
            <v>25</v>
          </cell>
          <cell r="CY271">
            <v>25</v>
          </cell>
          <cell r="CZ271">
            <v>25</v>
          </cell>
          <cell r="DA271">
            <v>25</v>
          </cell>
          <cell r="DB271">
            <v>25</v>
          </cell>
          <cell r="DC271">
            <v>25</v>
          </cell>
          <cell r="DD271">
            <v>25</v>
          </cell>
          <cell r="DE271">
            <v>25</v>
          </cell>
          <cell r="DF271">
            <v>25</v>
          </cell>
          <cell r="DG271">
            <v>25</v>
          </cell>
          <cell r="DH271">
            <v>50</v>
          </cell>
          <cell r="DI271">
            <v>50</v>
          </cell>
          <cell r="DJ271">
            <v>37</v>
          </cell>
          <cell r="DK271">
            <v>37</v>
          </cell>
          <cell r="DL271">
            <v>37</v>
          </cell>
          <cell r="DM271">
            <v>37</v>
          </cell>
          <cell r="DN271">
            <v>37</v>
          </cell>
          <cell r="DO271">
            <v>29</v>
          </cell>
          <cell r="DP271">
            <v>29</v>
          </cell>
          <cell r="DQ271">
            <v>29</v>
          </cell>
          <cell r="DR271">
            <v>29</v>
          </cell>
          <cell r="DS271">
            <v>29</v>
          </cell>
          <cell r="DT271">
            <v>29</v>
          </cell>
          <cell r="DU271">
            <v>29</v>
          </cell>
          <cell r="DV271">
            <v>29</v>
          </cell>
          <cell r="DW271">
            <v>29</v>
          </cell>
          <cell r="DX271">
            <v>29</v>
          </cell>
          <cell r="DY271">
            <v>29</v>
          </cell>
          <cell r="DZ271">
            <v>29</v>
          </cell>
          <cell r="EA271">
            <v>29</v>
          </cell>
          <cell r="EB271">
            <v>29</v>
          </cell>
          <cell r="EC271">
            <v>29</v>
          </cell>
          <cell r="ED271">
            <v>29</v>
          </cell>
          <cell r="EE271">
            <v>29</v>
          </cell>
          <cell r="EF271">
            <v>29</v>
          </cell>
          <cell r="EG271">
            <v>29</v>
          </cell>
          <cell r="EH271">
            <v>29</v>
          </cell>
          <cell r="EI271">
            <v>29</v>
          </cell>
          <cell r="EJ271">
            <v>12</v>
          </cell>
          <cell r="EK271">
            <v>12</v>
          </cell>
          <cell r="EL271">
            <v>19</v>
          </cell>
          <cell r="EM271">
            <v>19</v>
          </cell>
          <cell r="EN271">
            <v>19</v>
          </cell>
          <cell r="EO271">
            <v>19</v>
          </cell>
          <cell r="EP271">
            <v>19</v>
          </cell>
          <cell r="EQ271">
            <v>22</v>
          </cell>
          <cell r="ER271">
            <v>22</v>
          </cell>
          <cell r="ES271">
            <v>22</v>
          </cell>
          <cell r="ET271">
            <v>22</v>
          </cell>
          <cell r="EU271">
            <v>22</v>
          </cell>
          <cell r="EV271">
            <v>22</v>
          </cell>
          <cell r="EW271">
            <v>22</v>
          </cell>
          <cell r="EX271">
            <v>22</v>
          </cell>
          <cell r="EY271">
            <v>22</v>
          </cell>
          <cell r="EZ271">
            <v>22</v>
          </cell>
          <cell r="FA271">
            <v>22</v>
          </cell>
          <cell r="FB271">
            <v>22</v>
          </cell>
          <cell r="FC271">
            <v>22</v>
          </cell>
          <cell r="FD271">
            <v>47</v>
          </cell>
          <cell r="FE271">
            <v>47</v>
          </cell>
          <cell r="FF271">
            <v>47</v>
          </cell>
          <cell r="FG271">
            <v>47</v>
          </cell>
          <cell r="FH271">
            <v>47</v>
          </cell>
          <cell r="FI271">
            <v>47</v>
          </cell>
          <cell r="FJ271">
            <v>47</v>
          </cell>
          <cell r="FK271">
            <v>40</v>
          </cell>
          <cell r="FL271">
            <v>40</v>
          </cell>
          <cell r="FM271">
            <v>40</v>
          </cell>
          <cell r="FN271">
            <v>40</v>
          </cell>
          <cell r="FO271">
            <v>70</v>
          </cell>
          <cell r="FP271">
            <v>70</v>
          </cell>
          <cell r="FQ271">
            <v>70</v>
          </cell>
          <cell r="FR271">
            <v>70</v>
          </cell>
          <cell r="FS271">
            <v>54</v>
          </cell>
          <cell r="FT271">
            <v>54</v>
          </cell>
          <cell r="FU271">
            <v>54</v>
          </cell>
          <cell r="FV271">
            <v>54</v>
          </cell>
          <cell r="FW271">
            <v>54</v>
          </cell>
          <cell r="FX271">
            <v>54</v>
          </cell>
          <cell r="FY271">
            <v>31</v>
          </cell>
          <cell r="FZ271">
            <v>31</v>
          </cell>
          <cell r="GA271">
            <v>31</v>
          </cell>
          <cell r="GB271">
            <v>31</v>
          </cell>
          <cell r="GC271">
            <v>31</v>
          </cell>
          <cell r="GD271">
            <v>31</v>
          </cell>
          <cell r="GE271">
            <v>31</v>
          </cell>
          <cell r="GF271">
            <v>31</v>
          </cell>
          <cell r="GG271">
            <v>31</v>
          </cell>
          <cell r="GH271">
            <v>26</v>
          </cell>
          <cell r="GI271">
            <v>26</v>
          </cell>
          <cell r="GJ271">
            <v>26</v>
          </cell>
          <cell r="GK271">
            <v>26</v>
          </cell>
          <cell r="GL271">
            <v>26</v>
          </cell>
          <cell r="GM271">
            <v>26</v>
          </cell>
          <cell r="GN271">
            <v>26</v>
          </cell>
          <cell r="GO271">
            <v>26</v>
          </cell>
          <cell r="GP271">
            <v>26</v>
          </cell>
          <cell r="GQ271">
            <v>26</v>
          </cell>
          <cell r="GR271">
            <v>26</v>
          </cell>
          <cell r="GS271">
            <v>26</v>
          </cell>
          <cell r="GW271">
            <v>900121</v>
          </cell>
          <cell r="GX271" t="e">
            <v>#DIV/0!</v>
          </cell>
          <cell r="GY271" t="e">
            <v>#DIV/0!</v>
          </cell>
          <cell r="GZ271" t="e">
            <v>#DIV/0!</v>
          </cell>
        </row>
        <row r="272">
          <cell r="A272">
            <v>900122</v>
          </cell>
          <cell r="B272">
            <v>11</v>
          </cell>
          <cell r="C272" t="str">
            <v>GAS SERV @ CLOUD</v>
          </cell>
          <cell r="D272">
            <v>771</v>
          </cell>
          <cell r="E272" t="str">
            <v>D</v>
          </cell>
          <cell r="F272">
            <v>10</v>
          </cell>
          <cell r="G272">
            <v>10</v>
          </cell>
          <cell r="H272">
            <v>24</v>
          </cell>
          <cell r="I272">
            <v>24</v>
          </cell>
          <cell r="J272">
            <v>24</v>
          </cell>
          <cell r="K272">
            <v>24</v>
          </cell>
          <cell r="L272">
            <v>24</v>
          </cell>
          <cell r="M272">
            <v>24</v>
          </cell>
          <cell r="N272">
            <v>24</v>
          </cell>
          <cell r="O272">
            <v>24</v>
          </cell>
          <cell r="P272">
            <v>24</v>
          </cell>
          <cell r="Q272">
            <v>24</v>
          </cell>
          <cell r="R272">
            <v>24</v>
          </cell>
          <cell r="S272">
            <v>24</v>
          </cell>
          <cell r="T272">
            <v>1</v>
          </cell>
          <cell r="U272">
            <v>1</v>
          </cell>
          <cell r="V272">
            <v>0</v>
          </cell>
          <cell r="W272">
            <v>0</v>
          </cell>
          <cell r="X272">
            <v>0</v>
          </cell>
          <cell r="Y272">
            <v>0</v>
          </cell>
          <cell r="Z272">
            <v>44</v>
          </cell>
          <cell r="AA272">
            <v>44</v>
          </cell>
          <cell r="AB272">
            <v>44</v>
          </cell>
          <cell r="AC272">
            <v>44</v>
          </cell>
          <cell r="AD272">
            <v>44</v>
          </cell>
          <cell r="AE272">
            <v>44</v>
          </cell>
          <cell r="AF272">
            <v>44</v>
          </cell>
          <cell r="AG272">
            <v>44</v>
          </cell>
          <cell r="AH272">
            <v>44</v>
          </cell>
          <cell r="AI272">
            <v>44</v>
          </cell>
          <cell r="AJ272">
            <v>44</v>
          </cell>
          <cell r="AK272">
            <v>44</v>
          </cell>
          <cell r="AL272">
            <v>44</v>
          </cell>
          <cell r="AM272">
            <v>44</v>
          </cell>
          <cell r="AN272">
            <v>44</v>
          </cell>
          <cell r="AO272">
            <v>44</v>
          </cell>
          <cell r="AP272">
            <v>44</v>
          </cell>
          <cell r="AQ272">
            <v>44</v>
          </cell>
          <cell r="AR272">
            <v>44</v>
          </cell>
          <cell r="AS272">
            <v>44</v>
          </cell>
          <cell r="AT272">
            <v>44</v>
          </cell>
          <cell r="AU272">
            <v>44</v>
          </cell>
          <cell r="AV272">
            <v>44</v>
          </cell>
          <cell r="AW272">
            <v>44</v>
          </cell>
          <cell r="AX272">
            <v>44</v>
          </cell>
          <cell r="AY272">
            <v>20</v>
          </cell>
          <cell r="AZ272">
            <v>20</v>
          </cell>
          <cell r="BA272">
            <v>20</v>
          </cell>
          <cell r="BB272">
            <v>20</v>
          </cell>
          <cell r="BC272">
            <v>20</v>
          </cell>
          <cell r="BD272">
            <v>20</v>
          </cell>
          <cell r="BE272">
            <v>20</v>
          </cell>
          <cell r="BF272">
            <v>20</v>
          </cell>
          <cell r="BG272">
            <v>20</v>
          </cell>
          <cell r="BH272">
            <v>20</v>
          </cell>
          <cell r="BI272">
            <v>20</v>
          </cell>
          <cell r="BJ272">
            <v>20</v>
          </cell>
          <cell r="BK272">
            <v>20</v>
          </cell>
          <cell r="BL272">
            <v>20</v>
          </cell>
          <cell r="BM272">
            <v>20</v>
          </cell>
          <cell r="BN272">
            <v>20</v>
          </cell>
          <cell r="BO272">
            <v>20</v>
          </cell>
          <cell r="BP272">
            <v>101</v>
          </cell>
          <cell r="BQ272">
            <v>101</v>
          </cell>
          <cell r="BR272">
            <v>101</v>
          </cell>
          <cell r="BS272">
            <v>101</v>
          </cell>
          <cell r="BT272">
            <v>101</v>
          </cell>
          <cell r="BU272">
            <v>101</v>
          </cell>
          <cell r="BV272">
            <v>101</v>
          </cell>
          <cell r="BW272">
            <v>101</v>
          </cell>
          <cell r="BX272">
            <v>101</v>
          </cell>
          <cell r="BY272">
            <v>101</v>
          </cell>
          <cell r="BZ272">
            <v>101</v>
          </cell>
          <cell r="CA272">
            <v>101</v>
          </cell>
          <cell r="CB272">
            <v>101</v>
          </cell>
          <cell r="CC272">
            <v>150</v>
          </cell>
          <cell r="CD272">
            <v>150</v>
          </cell>
          <cell r="CE272">
            <v>150</v>
          </cell>
          <cell r="CF272">
            <v>150</v>
          </cell>
          <cell r="CG272">
            <v>150</v>
          </cell>
          <cell r="CH272">
            <v>150</v>
          </cell>
          <cell r="CI272">
            <v>150</v>
          </cell>
          <cell r="CJ272">
            <v>150</v>
          </cell>
          <cell r="CK272">
            <v>150</v>
          </cell>
          <cell r="CL272">
            <v>150</v>
          </cell>
          <cell r="CM272">
            <v>166</v>
          </cell>
          <cell r="CN272">
            <v>166</v>
          </cell>
          <cell r="CO272">
            <v>166</v>
          </cell>
          <cell r="CP272">
            <v>166</v>
          </cell>
          <cell r="CQ272">
            <v>166</v>
          </cell>
          <cell r="CR272">
            <v>166</v>
          </cell>
          <cell r="CS272">
            <v>166</v>
          </cell>
          <cell r="CT272">
            <v>166</v>
          </cell>
          <cell r="CU272">
            <v>166</v>
          </cell>
          <cell r="CV272">
            <v>166</v>
          </cell>
          <cell r="CW272">
            <v>166</v>
          </cell>
          <cell r="CX272">
            <v>166</v>
          </cell>
          <cell r="CY272">
            <v>166</v>
          </cell>
          <cell r="CZ272">
            <v>166</v>
          </cell>
          <cell r="DA272">
            <v>162</v>
          </cell>
          <cell r="DB272">
            <v>162</v>
          </cell>
          <cell r="DC272">
            <v>162</v>
          </cell>
          <cell r="DD272">
            <v>162</v>
          </cell>
          <cell r="DE272">
            <v>162</v>
          </cell>
          <cell r="DF272">
            <v>162</v>
          </cell>
          <cell r="DG272">
            <v>162</v>
          </cell>
          <cell r="DH272">
            <v>215</v>
          </cell>
          <cell r="DI272">
            <v>215</v>
          </cell>
          <cell r="DJ272">
            <v>215</v>
          </cell>
          <cell r="DK272">
            <v>215</v>
          </cell>
          <cell r="DL272">
            <v>215</v>
          </cell>
          <cell r="DM272">
            <v>215</v>
          </cell>
          <cell r="DN272">
            <v>215</v>
          </cell>
          <cell r="DO272">
            <v>215</v>
          </cell>
          <cell r="DP272">
            <v>215</v>
          </cell>
          <cell r="DQ272">
            <v>215</v>
          </cell>
          <cell r="DR272">
            <v>215</v>
          </cell>
          <cell r="DS272">
            <v>215</v>
          </cell>
          <cell r="DT272">
            <v>215</v>
          </cell>
          <cell r="DU272">
            <v>215</v>
          </cell>
          <cell r="DV272">
            <v>215</v>
          </cell>
          <cell r="DW272">
            <v>215</v>
          </cell>
          <cell r="DX272">
            <v>215</v>
          </cell>
          <cell r="DY272">
            <v>215</v>
          </cell>
          <cell r="DZ272">
            <v>215</v>
          </cell>
          <cell r="EA272">
            <v>215</v>
          </cell>
          <cell r="EB272">
            <v>215</v>
          </cell>
          <cell r="EC272">
            <v>215</v>
          </cell>
          <cell r="ED272">
            <v>215</v>
          </cell>
          <cell r="EE272">
            <v>215</v>
          </cell>
          <cell r="EF272">
            <v>215</v>
          </cell>
          <cell r="EG272">
            <v>215</v>
          </cell>
          <cell r="EH272">
            <v>215</v>
          </cell>
          <cell r="EI272">
            <v>215</v>
          </cell>
          <cell r="EJ272">
            <v>24</v>
          </cell>
          <cell r="EK272">
            <v>24</v>
          </cell>
          <cell r="EL272">
            <v>24</v>
          </cell>
          <cell r="EM272">
            <v>24</v>
          </cell>
          <cell r="EN272">
            <v>24</v>
          </cell>
          <cell r="EO272">
            <v>24</v>
          </cell>
          <cell r="EP272">
            <v>24</v>
          </cell>
          <cell r="EQ272">
            <v>294</v>
          </cell>
          <cell r="ER272">
            <v>294</v>
          </cell>
          <cell r="ES272">
            <v>294</v>
          </cell>
          <cell r="ET272">
            <v>294</v>
          </cell>
          <cell r="EU272">
            <v>294</v>
          </cell>
          <cell r="EV272">
            <v>294</v>
          </cell>
          <cell r="EW272">
            <v>294</v>
          </cell>
          <cell r="EX272">
            <v>294</v>
          </cell>
          <cell r="EY272">
            <v>294</v>
          </cell>
          <cell r="EZ272">
            <v>294</v>
          </cell>
          <cell r="FA272">
            <v>294</v>
          </cell>
          <cell r="FB272">
            <v>294</v>
          </cell>
          <cell r="FC272">
            <v>294</v>
          </cell>
          <cell r="FD272">
            <v>294</v>
          </cell>
          <cell r="FE272">
            <v>294</v>
          </cell>
          <cell r="FF272">
            <v>294</v>
          </cell>
          <cell r="FG272">
            <v>294</v>
          </cell>
          <cell r="FH272">
            <v>294</v>
          </cell>
          <cell r="FI272">
            <v>294</v>
          </cell>
          <cell r="FJ272">
            <v>294</v>
          </cell>
          <cell r="FK272">
            <v>294</v>
          </cell>
          <cell r="FL272">
            <v>294</v>
          </cell>
          <cell r="FM272">
            <v>294</v>
          </cell>
          <cell r="FN272">
            <v>294</v>
          </cell>
          <cell r="FO272">
            <v>266</v>
          </cell>
          <cell r="FP272">
            <v>266</v>
          </cell>
          <cell r="FQ272">
            <v>266</v>
          </cell>
          <cell r="FR272">
            <v>266</v>
          </cell>
          <cell r="FS272">
            <v>266</v>
          </cell>
          <cell r="FT272">
            <v>266</v>
          </cell>
          <cell r="FU272">
            <v>266</v>
          </cell>
          <cell r="FV272">
            <v>266</v>
          </cell>
          <cell r="FW272">
            <v>245</v>
          </cell>
          <cell r="FX272">
            <v>245</v>
          </cell>
          <cell r="FY272">
            <v>245</v>
          </cell>
          <cell r="FZ272">
            <v>245</v>
          </cell>
          <cell r="GA272">
            <v>245</v>
          </cell>
          <cell r="GB272">
            <v>245</v>
          </cell>
          <cell r="GC272">
            <v>245</v>
          </cell>
          <cell r="GD272">
            <v>245</v>
          </cell>
          <cell r="GE272">
            <v>245</v>
          </cell>
          <cell r="GF272">
            <v>245</v>
          </cell>
          <cell r="GG272">
            <v>245</v>
          </cell>
          <cell r="GH272">
            <v>245</v>
          </cell>
          <cell r="GI272">
            <v>245</v>
          </cell>
          <cell r="GJ272">
            <v>245</v>
          </cell>
          <cell r="GK272">
            <v>245</v>
          </cell>
          <cell r="GL272">
            <v>245</v>
          </cell>
          <cell r="GM272">
            <v>245</v>
          </cell>
          <cell r="GN272">
            <v>245</v>
          </cell>
          <cell r="GO272">
            <v>245</v>
          </cell>
          <cell r="GP272">
            <v>245</v>
          </cell>
          <cell r="GQ272">
            <v>245</v>
          </cell>
          <cell r="GR272">
            <v>245</v>
          </cell>
          <cell r="GS272">
            <v>245</v>
          </cell>
          <cell r="GW272">
            <v>900122</v>
          </cell>
          <cell r="GX272" t="e">
            <v>#DIV/0!</v>
          </cell>
          <cell r="GY272" t="e">
            <v>#DIV/0!</v>
          </cell>
          <cell r="GZ272" t="e">
            <v>#DIV/0!</v>
          </cell>
        </row>
        <row r="273">
          <cell r="A273">
            <v>900123</v>
          </cell>
          <cell r="B273">
            <v>11</v>
          </cell>
          <cell r="C273" t="str">
            <v>MWESTENE @ ELLSWORTH</v>
          </cell>
          <cell r="D273">
            <v>926</v>
          </cell>
          <cell r="E273" t="str">
            <v>D</v>
          </cell>
          <cell r="F273">
            <v>29</v>
          </cell>
          <cell r="G273">
            <v>29</v>
          </cell>
          <cell r="H273">
            <v>29</v>
          </cell>
          <cell r="I273">
            <v>29</v>
          </cell>
          <cell r="J273">
            <v>29</v>
          </cell>
          <cell r="K273">
            <v>29</v>
          </cell>
          <cell r="L273">
            <v>29</v>
          </cell>
          <cell r="M273">
            <v>29</v>
          </cell>
          <cell r="N273">
            <v>29</v>
          </cell>
          <cell r="O273">
            <v>29</v>
          </cell>
          <cell r="P273">
            <v>29</v>
          </cell>
          <cell r="Q273">
            <v>29</v>
          </cell>
          <cell r="R273">
            <v>29</v>
          </cell>
          <cell r="S273">
            <v>29</v>
          </cell>
          <cell r="T273">
            <v>39</v>
          </cell>
          <cell r="U273">
            <v>39</v>
          </cell>
          <cell r="V273">
            <v>39</v>
          </cell>
          <cell r="W273">
            <v>39</v>
          </cell>
          <cell r="X273">
            <v>39</v>
          </cell>
          <cell r="Y273">
            <v>39</v>
          </cell>
          <cell r="Z273">
            <v>39</v>
          </cell>
          <cell r="AA273">
            <v>39</v>
          </cell>
          <cell r="AB273">
            <v>39</v>
          </cell>
          <cell r="AC273">
            <v>39</v>
          </cell>
          <cell r="AD273">
            <v>39</v>
          </cell>
          <cell r="AE273">
            <v>39</v>
          </cell>
          <cell r="AF273">
            <v>39</v>
          </cell>
          <cell r="AG273">
            <v>39</v>
          </cell>
          <cell r="AH273">
            <v>39</v>
          </cell>
          <cell r="AI273">
            <v>39</v>
          </cell>
          <cell r="AJ273">
            <v>39</v>
          </cell>
          <cell r="AK273">
            <v>39</v>
          </cell>
          <cell r="AL273">
            <v>39</v>
          </cell>
          <cell r="AM273">
            <v>39</v>
          </cell>
          <cell r="AN273">
            <v>39</v>
          </cell>
          <cell r="AO273">
            <v>39</v>
          </cell>
          <cell r="AP273">
            <v>39</v>
          </cell>
          <cell r="AQ273">
            <v>39</v>
          </cell>
          <cell r="AR273">
            <v>39</v>
          </cell>
          <cell r="AS273">
            <v>39</v>
          </cell>
          <cell r="AT273">
            <v>39</v>
          </cell>
          <cell r="AU273">
            <v>39</v>
          </cell>
          <cell r="AV273">
            <v>39</v>
          </cell>
          <cell r="AW273">
            <v>39</v>
          </cell>
          <cell r="AX273">
            <v>39</v>
          </cell>
          <cell r="AY273">
            <v>49</v>
          </cell>
          <cell r="AZ273">
            <v>49</v>
          </cell>
          <cell r="BA273">
            <v>49</v>
          </cell>
          <cell r="BB273">
            <v>49</v>
          </cell>
          <cell r="BC273">
            <v>10</v>
          </cell>
          <cell r="BD273">
            <v>10</v>
          </cell>
          <cell r="BE273">
            <v>10</v>
          </cell>
          <cell r="BF273">
            <v>73</v>
          </cell>
          <cell r="BG273">
            <v>73</v>
          </cell>
          <cell r="BH273">
            <v>73</v>
          </cell>
          <cell r="BI273">
            <v>73</v>
          </cell>
          <cell r="BJ273">
            <v>73</v>
          </cell>
          <cell r="BK273">
            <v>73</v>
          </cell>
          <cell r="BL273">
            <v>73</v>
          </cell>
          <cell r="BM273">
            <v>73</v>
          </cell>
          <cell r="BN273">
            <v>73</v>
          </cell>
          <cell r="BO273">
            <v>73</v>
          </cell>
          <cell r="BP273">
            <v>73</v>
          </cell>
          <cell r="BQ273">
            <v>122</v>
          </cell>
          <cell r="BR273">
            <v>122</v>
          </cell>
          <cell r="BS273">
            <v>122</v>
          </cell>
          <cell r="BT273">
            <v>122</v>
          </cell>
          <cell r="BU273">
            <v>122</v>
          </cell>
          <cell r="BV273">
            <v>122</v>
          </cell>
          <cell r="BW273">
            <v>122</v>
          </cell>
          <cell r="BX273">
            <v>122</v>
          </cell>
          <cell r="BY273">
            <v>122</v>
          </cell>
          <cell r="BZ273">
            <v>122</v>
          </cell>
          <cell r="CA273">
            <v>122</v>
          </cell>
          <cell r="CB273">
            <v>122</v>
          </cell>
          <cell r="CC273">
            <v>675</v>
          </cell>
          <cell r="CD273">
            <v>186</v>
          </cell>
          <cell r="CE273">
            <v>186</v>
          </cell>
          <cell r="CF273">
            <v>186</v>
          </cell>
          <cell r="CG273">
            <v>186</v>
          </cell>
          <cell r="CH273">
            <v>186</v>
          </cell>
          <cell r="CI273">
            <v>186</v>
          </cell>
          <cell r="CJ273">
            <v>186</v>
          </cell>
          <cell r="CK273">
            <v>186</v>
          </cell>
          <cell r="CL273">
            <v>186</v>
          </cell>
          <cell r="CM273">
            <v>186</v>
          </cell>
          <cell r="CN273">
            <v>186</v>
          </cell>
          <cell r="CO273">
            <v>186</v>
          </cell>
          <cell r="CP273">
            <v>186</v>
          </cell>
          <cell r="CQ273">
            <v>186</v>
          </cell>
          <cell r="CR273">
            <v>186</v>
          </cell>
          <cell r="CS273">
            <v>186</v>
          </cell>
          <cell r="CT273">
            <v>186</v>
          </cell>
          <cell r="CU273">
            <v>186</v>
          </cell>
          <cell r="CV273">
            <v>186</v>
          </cell>
          <cell r="CW273">
            <v>186</v>
          </cell>
          <cell r="CX273">
            <v>186</v>
          </cell>
          <cell r="CY273">
            <v>186</v>
          </cell>
          <cell r="CZ273">
            <v>186</v>
          </cell>
          <cell r="DA273">
            <v>186</v>
          </cell>
          <cell r="DB273">
            <v>186</v>
          </cell>
          <cell r="DC273">
            <v>186</v>
          </cell>
          <cell r="DD273">
            <v>186</v>
          </cell>
          <cell r="DE273">
            <v>186</v>
          </cell>
          <cell r="DF273">
            <v>186</v>
          </cell>
          <cell r="DG273">
            <v>186</v>
          </cell>
          <cell r="DH273">
            <v>926</v>
          </cell>
          <cell r="DI273">
            <v>333</v>
          </cell>
          <cell r="DJ273">
            <v>333</v>
          </cell>
          <cell r="DK273">
            <v>333</v>
          </cell>
          <cell r="DL273">
            <v>333</v>
          </cell>
          <cell r="DM273">
            <v>333</v>
          </cell>
          <cell r="DN273">
            <v>333</v>
          </cell>
          <cell r="DO273">
            <v>333</v>
          </cell>
          <cell r="DP273">
            <v>333</v>
          </cell>
          <cell r="DQ273">
            <v>333</v>
          </cell>
          <cell r="DR273">
            <v>333</v>
          </cell>
          <cell r="DS273">
            <v>333</v>
          </cell>
          <cell r="DT273">
            <v>333</v>
          </cell>
          <cell r="DU273">
            <v>254</v>
          </cell>
          <cell r="DV273">
            <v>254</v>
          </cell>
          <cell r="DW273">
            <v>254</v>
          </cell>
          <cell r="DX273">
            <v>254</v>
          </cell>
          <cell r="DY273">
            <v>254</v>
          </cell>
          <cell r="DZ273">
            <v>254</v>
          </cell>
          <cell r="EA273">
            <v>254</v>
          </cell>
          <cell r="EB273">
            <v>254</v>
          </cell>
          <cell r="EC273">
            <v>254</v>
          </cell>
          <cell r="ED273">
            <v>254</v>
          </cell>
          <cell r="EE273">
            <v>254</v>
          </cell>
          <cell r="EF273">
            <v>254</v>
          </cell>
          <cell r="EG273">
            <v>254</v>
          </cell>
          <cell r="EH273">
            <v>254</v>
          </cell>
          <cell r="EI273">
            <v>254</v>
          </cell>
          <cell r="EJ273">
            <v>392</v>
          </cell>
          <cell r="EK273">
            <v>392</v>
          </cell>
          <cell r="EL273">
            <v>392</v>
          </cell>
          <cell r="EM273">
            <v>392</v>
          </cell>
          <cell r="EN273">
            <v>392</v>
          </cell>
          <cell r="EO273">
            <v>392</v>
          </cell>
          <cell r="EP273">
            <v>392</v>
          </cell>
          <cell r="EQ273">
            <v>196</v>
          </cell>
          <cell r="ER273">
            <v>196</v>
          </cell>
          <cell r="ES273">
            <v>196</v>
          </cell>
          <cell r="ET273">
            <v>196</v>
          </cell>
          <cell r="EU273">
            <v>196</v>
          </cell>
          <cell r="EV273">
            <v>196</v>
          </cell>
          <cell r="EW273">
            <v>196</v>
          </cell>
          <cell r="EX273">
            <v>196</v>
          </cell>
          <cell r="EY273">
            <v>245</v>
          </cell>
          <cell r="EZ273">
            <v>245</v>
          </cell>
          <cell r="FA273">
            <v>245</v>
          </cell>
          <cell r="FB273">
            <v>245</v>
          </cell>
          <cell r="FC273">
            <v>245</v>
          </cell>
          <cell r="FD273">
            <v>245</v>
          </cell>
          <cell r="FE273">
            <v>245</v>
          </cell>
          <cell r="FF273">
            <v>440</v>
          </cell>
          <cell r="FG273">
            <v>440</v>
          </cell>
          <cell r="FH273">
            <v>440</v>
          </cell>
          <cell r="FI273">
            <v>440</v>
          </cell>
          <cell r="FJ273">
            <v>440</v>
          </cell>
          <cell r="FK273">
            <v>440</v>
          </cell>
          <cell r="FL273">
            <v>440</v>
          </cell>
          <cell r="FM273">
            <v>440</v>
          </cell>
          <cell r="FN273">
            <v>440</v>
          </cell>
          <cell r="FO273">
            <v>587</v>
          </cell>
          <cell r="FP273">
            <v>587</v>
          </cell>
          <cell r="FQ273">
            <v>587</v>
          </cell>
          <cell r="FR273">
            <v>587</v>
          </cell>
          <cell r="FS273">
            <v>587</v>
          </cell>
          <cell r="FT273">
            <v>587</v>
          </cell>
          <cell r="FU273">
            <v>587</v>
          </cell>
          <cell r="FV273">
            <v>587</v>
          </cell>
          <cell r="FW273">
            <v>489</v>
          </cell>
          <cell r="FX273">
            <v>489</v>
          </cell>
          <cell r="FY273">
            <v>489</v>
          </cell>
          <cell r="FZ273">
            <v>489</v>
          </cell>
          <cell r="GA273">
            <v>489</v>
          </cell>
          <cell r="GB273">
            <v>489</v>
          </cell>
          <cell r="GC273">
            <v>489</v>
          </cell>
          <cell r="GD273">
            <v>392</v>
          </cell>
          <cell r="GE273">
            <v>392</v>
          </cell>
          <cell r="GF273">
            <v>392</v>
          </cell>
          <cell r="GG273">
            <v>392</v>
          </cell>
          <cell r="GH273">
            <v>392</v>
          </cell>
          <cell r="GI273">
            <v>392</v>
          </cell>
          <cell r="GJ273">
            <v>392</v>
          </cell>
          <cell r="GK273">
            <v>392</v>
          </cell>
          <cell r="GL273">
            <v>294</v>
          </cell>
          <cell r="GM273">
            <v>294</v>
          </cell>
          <cell r="GN273">
            <v>294</v>
          </cell>
          <cell r="GO273">
            <v>294</v>
          </cell>
          <cell r="GP273">
            <v>294</v>
          </cell>
          <cell r="GQ273">
            <v>294</v>
          </cell>
          <cell r="GR273">
            <v>294</v>
          </cell>
          <cell r="GS273">
            <v>294</v>
          </cell>
          <cell r="GW273">
            <v>900123</v>
          </cell>
          <cell r="GX273" t="e">
            <v>#DIV/0!</v>
          </cell>
          <cell r="GY273" t="e">
            <v>#DIV/0!</v>
          </cell>
          <cell r="GZ273" t="e">
            <v>#DIV/0!</v>
          </cell>
        </row>
        <row r="274">
          <cell r="A274">
            <v>900124</v>
          </cell>
          <cell r="B274">
            <v>11</v>
          </cell>
          <cell r="C274" t="str">
            <v>PAWNEE @ PAWNEE</v>
          </cell>
          <cell r="D274">
            <v>1851</v>
          </cell>
          <cell r="E274" t="str">
            <v>D</v>
          </cell>
          <cell r="F274">
            <v>5</v>
          </cell>
          <cell r="G274">
            <v>5</v>
          </cell>
          <cell r="H274">
            <v>5</v>
          </cell>
          <cell r="I274">
            <v>5</v>
          </cell>
          <cell r="J274">
            <v>5</v>
          </cell>
          <cell r="K274">
            <v>5</v>
          </cell>
          <cell r="L274">
            <v>5</v>
          </cell>
          <cell r="M274">
            <v>5</v>
          </cell>
          <cell r="N274">
            <v>5</v>
          </cell>
          <cell r="O274">
            <v>5</v>
          </cell>
          <cell r="P274">
            <v>5</v>
          </cell>
          <cell r="Q274">
            <v>5</v>
          </cell>
          <cell r="R274">
            <v>5</v>
          </cell>
          <cell r="S274">
            <v>5</v>
          </cell>
          <cell r="T274">
            <v>15</v>
          </cell>
          <cell r="U274">
            <v>15</v>
          </cell>
          <cell r="V274">
            <v>15</v>
          </cell>
          <cell r="W274">
            <v>15</v>
          </cell>
          <cell r="X274">
            <v>15</v>
          </cell>
          <cell r="Y274">
            <v>15</v>
          </cell>
          <cell r="Z274">
            <v>15</v>
          </cell>
          <cell r="AA274">
            <v>15</v>
          </cell>
          <cell r="AB274">
            <v>15</v>
          </cell>
          <cell r="AC274">
            <v>15</v>
          </cell>
          <cell r="AD274">
            <v>15</v>
          </cell>
          <cell r="AE274">
            <v>15</v>
          </cell>
          <cell r="AF274">
            <v>15</v>
          </cell>
          <cell r="AG274">
            <v>15</v>
          </cell>
          <cell r="AH274">
            <v>15</v>
          </cell>
          <cell r="AI274">
            <v>15</v>
          </cell>
          <cell r="AJ274">
            <v>15</v>
          </cell>
          <cell r="AK274">
            <v>15</v>
          </cell>
          <cell r="AL274">
            <v>15</v>
          </cell>
          <cell r="AM274">
            <v>15</v>
          </cell>
          <cell r="AN274">
            <v>15</v>
          </cell>
          <cell r="AO274">
            <v>15</v>
          </cell>
          <cell r="AP274">
            <v>15</v>
          </cell>
          <cell r="AQ274">
            <v>15</v>
          </cell>
          <cell r="AR274">
            <v>15</v>
          </cell>
          <cell r="AS274">
            <v>15</v>
          </cell>
          <cell r="AT274">
            <v>15</v>
          </cell>
          <cell r="AU274">
            <v>15</v>
          </cell>
          <cell r="AV274">
            <v>15</v>
          </cell>
          <cell r="AW274">
            <v>15</v>
          </cell>
          <cell r="AX274">
            <v>15</v>
          </cell>
          <cell r="AY274">
            <v>45</v>
          </cell>
          <cell r="AZ274">
            <v>45</v>
          </cell>
          <cell r="BA274">
            <v>45</v>
          </cell>
          <cell r="BB274">
            <v>45</v>
          </cell>
          <cell r="BC274">
            <v>45</v>
          </cell>
          <cell r="BD274">
            <v>45</v>
          </cell>
          <cell r="BE274">
            <v>45</v>
          </cell>
          <cell r="BF274">
            <v>45</v>
          </cell>
          <cell r="BG274">
            <v>45</v>
          </cell>
          <cell r="BH274">
            <v>45</v>
          </cell>
          <cell r="BI274">
            <v>45</v>
          </cell>
          <cell r="BJ274">
            <v>45</v>
          </cell>
          <cell r="BK274">
            <v>45</v>
          </cell>
          <cell r="BL274">
            <v>45</v>
          </cell>
          <cell r="BM274">
            <v>45</v>
          </cell>
          <cell r="BN274">
            <v>45</v>
          </cell>
          <cell r="BO274">
            <v>45</v>
          </cell>
          <cell r="BP274">
            <v>45</v>
          </cell>
          <cell r="BQ274">
            <v>45</v>
          </cell>
          <cell r="BR274">
            <v>45</v>
          </cell>
          <cell r="BS274">
            <v>45</v>
          </cell>
          <cell r="BT274">
            <v>45</v>
          </cell>
          <cell r="BU274">
            <v>45</v>
          </cell>
          <cell r="BV274">
            <v>45</v>
          </cell>
          <cell r="BW274">
            <v>45</v>
          </cell>
          <cell r="BX274">
            <v>45</v>
          </cell>
          <cell r="BY274">
            <v>45</v>
          </cell>
          <cell r="BZ274">
            <v>45</v>
          </cell>
          <cell r="CA274">
            <v>45</v>
          </cell>
          <cell r="CB274">
            <v>45</v>
          </cell>
          <cell r="CC274">
            <v>83</v>
          </cell>
          <cell r="CD274">
            <v>83</v>
          </cell>
          <cell r="CE274">
            <v>83</v>
          </cell>
          <cell r="CF274">
            <v>83</v>
          </cell>
          <cell r="CG274">
            <v>83</v>
          </cell>
          <cell r="CH274">
            <v>83</v>
          </cell>
          <cell r="CI274">
            <v>83</v>
          </cell>
          <cell r="CJ274">
            <v>83</v>
          </cell>
          <cell r="CK274">
            <v>83</v>
          </cell>
          <cell r="CL274">
            <v>83</v>
          </cell>
          <cell r="CM274">
            <v>83</v>
          </cell>
          <cell r="CN274">
            <v>83</v>
          </cell>
          <cell r="CO274">
            <v>83</v>
          </cell>
          <cell r="CP274">
            <v>83</v>
          </cell>
          <cell r="CQ274">
            <v>83</v>
          </cell>
          <cell r="CR274">
            <v>83</v>
          </cell>
          <cell r="CS274">
            <v>83</v>
          </cell>
          <cell r="CT274">
            <v>83</v>
          </cell>
          <cell r="CU274">
            <v>83</v>
          </cell>
          <cell r="CV274">
            <v>83</v>
          </cell>
          <cell r="CW274">
            <v>83</v>
          </cell>
          <cell r="CX274">
            <v>83</v>
          </cell>
          <cell r="CY274">
            <v>83</v>
          </cell>
          <cell r="CZ274">
            <v>83</v>
          </cell>
          <cell r="DA274">
            <v>83</v>
          </cell>
          <cell r="DB274">
            <v>83</v>
          </cell>
          <cell r="DC274">
            <v>83</v>
          </cell>
          <cell r="DD274">
            <v>83</v>
          </cell>
          <cell r="DE274">
            <v>83</v>
          </cell>
          <cell r="DF274">
            <v>83</v>
          </cell>
          <cell r="DG274">
            <v>83</v>
          </cell>
          <cell r="DH274">
            <v>113</v>
          </cell>
          <cell r="DI274">
            <v>113</v>
          </cell>
          <cell r="DJ274">
            <v>113</v>
          </cell>
          <cell r="DK274">
            <v>113</v>
          </cell>
          <cell r="DL274">
            <v>113</v>
          </cell>
          <cell r="DM274">
            <v>113</v>
          </cell>
          <cell r="DN274">
            <v>113</v>
          </cell>
          <cell r="DO274">
            <v>113</v>
          </cell>
          <cell r="DP274">
            <v>113</v>
          </cell>
          <cell r="DQ274">
            <v>113</v>
          </cell>
          <cell r="DR274">
            <v>113</v>
          </cell>
          <cell r="DS274">
            <v>113</v>
          </cell>
          <cell r="DT274">
            <v>113</v>
          </cell>
          <cell r="DU274">
            <v>113</v>
          </cell>
          <cell r="DV274">
            <v>113</v>
          </cell>
          <cell r="DW274">
            <v>113</v>
          </cell>
          <cell r="DX274">
            <v>113</v>
          </cell>
          <cell r="DY274">
            <v>113</v>
          </cell>
          <cell r="DZ274">
            <v>113</v>
          </cell>
          <cell r="EA274">
            <v>113</v>
          </cell>
          <cell r="EB274">
            <v>113</v>
          </cell>
          <cell r="EC274">
            <v>113</v>
          </cell>
          <cell r="ED274">
            <v>113</v>
          </cell>
          <cell r="EE274">
            <v>113</v>
          </cell>
          <cell r="EF274">
            <v>113</v>
          </cell>
          <cell r="EG274">
            <v>113</v>
          </cell>
          <cell r="EH274">
            <v>113</v>
          </cell>
          <cell r="EI274">
            <v>113</v>
          </cell>
          <cell r="EJ274">
            <v>166</v>
          </cell>
          <cell r="EK274">
            <v>166</v>
          </cell>
          <cell r="EL274">
            <v>166</v>
          </cell>
          <cell r="EM274">
            <v>166</v>
          </cell>
          <cell r="EN274">
            <v>166</v>
          </cell>
          <cell r="EO274">
            <v>166</v>
          </cell>
          <cell r="EP274">
            <v>166</v>
          </cell>
          <cell r="EQ274">
            <v>166</v>
          </cell>
          <cell r="ER274">
            <v>166</v>
          </cell>
          <cell r="ES274">
            <v>166</v>
          </cell>
          <cell r="ET274">
            <v>166</v>
          </cell>
          <cell r="EU274">
            <v>166</v>
          </cell>
          <cell r="EV274">
            <v>166</v>
          </cell>
          <cell r="EW274">
            <v>166</v>
          </cell>
          <cell r="EX274">
            <v>166</v>
          </cell>
          <cell r="EY274">
            <v>166</v>
          </cell>
          <cell r="EZ274">
            <v>166</v>
          </cell>
          <cell r="FA274">
            <v>166</v>
          </cell>
          <cell r="FB274">
            <v>166</v>
          </cell>
          <cell r="FC274">
            <v>166</v>
          </cell>
          <cell r="FD274">
            <v>166</v>
          </cell>
          <cell r="FE274">
            <v>166</v>
          </cell>
          <cell r="FF274">
            <v>166</v>
          </cell>
          <cell r="FG274">
            <v>166</v>
          </cell>
          <cell r="FH274">
            <v>166</v>
          </cell>
          <cell r="FI274">
            <v>166</v>
          </cell>
          <cell r="FJ274">
            <v>166</v>
          </cell>
          <cell r="FK274">
            <v>166</v>
          </cell>
          <cell r="FL274">
            <v>166</v>
          </cell>
          <cell r="FM274">
            <v>166</v>
          </cell>
          <cell r="FN274">
            <v>166</v>
          </cell>
          <cell r="FO274">
            <v>108</v>
          </cell>
          <cell r="FP274">
            <v>108</v>
          </cell>
          <cell r="FQ274">
            <v>108</v>
          </cell>
          <cell r="FR274">
            <v>108</v>
          </cell>
          <cell r="FS274">
            <v>108</v>
          </cell>
          <cell r="FT274">
            <v>108</v>
          </cell>
          <cell r="FU274">
            <v>108</v>
          </cell>
          <cell r="FV274">
            <v>108</v>
          </cell>
          <cell r="FW274">
            <v>108</v>
          </cell>
          <cell r="FX274">
            <v>108</v>
          </cell>
          <cell r="FY274">
            <v>108</v>
          </cell>
          <cell r="FZ274">
            <v>108</v>
          </cell>
          <cell r="GA274">
            <v>108</v>
          </cell>
          <cell r="GB274">
            <v>108</v>
          </cell>
          <cell r="GC274">
            <v>108</v>
          </cell>
          <cell r="GD274">
            <v>108</v>
          </cell>
          <cell r="GE274">
            <v>108</v>
          </cell>
          <cell r="GF274">
            <v>108</v>
          </cell>
          <cell r="GG274">
            <v>108</v>
          </cell>
          <cell r="GH274">
            <v>108</v>
          </cell>
          <cell r="GI274">
            <v>108</v>
          </cell>
          <cell r="GJ274">
            <v>108</v>
          </cell>
          <cell r="GK274">
            <v>108</v>
          </cell>
          <cell r="GL274">
            <v>108</v>
          </cell>
          <cell r="GM274">
            <v>108</v>
          </cell>
          <cell r="GN274">
            <v>108</v>
          </cell>
          <cell r="GO274">
            <v>108</v>
          </cell>
          <cell r="GP274">
            <v>108</v>
          </cell>
          <cell r="GQ274">
            <v>108</v>
          </cell>
          <cell r="GR274">
            <v>108</v>
          </cell>
          <cell r="GS274">
            <v>108</v>
          </cell>
          <cell r="GW274">
            <v>900124</v>
          </cell>
          <cell r="GX274" t="e">
            <v>#DIV/0!</v>
          </cell>
          <cell r="GY274" t="e">
            <v>#DIV/0!</v>
          </cell>
          <cell r="GZ274" t="e">
            <v>#DIV/0!</v>
          </cell>
        </row>
        <row r="275">
          <cell r="A275">
            <v>900125</v>
          </cell>
          <cell r="B275">
            <v>11</v>
          </cell>
          <cell r="C275" t="str">
            <v>UTILCORP @ EDWARDS</v>
          </cell>
          <cell r="D275">
            <v>19009</v>
          </cell>
          <cell r="E275" t="str">
            <v>D</v>
          </cell>
          <cell r="F275">
            <v>0</v>
          </cell>
          <cell r="G275">
            <v>0</v>
          </cell>
          <cell r="H275">
            <v>0</v>
          </cell>
          <cell r="I275">
            <v>0</v>
          </cell>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cell r="AD275">
            <v>0</v>
          </cell>
          <cell r="AE275">
            <v>0</v>
          </cell>
          <cell r="AF275">
            <v>0</v>
          </cell>
          <cell r="AG275">
            <v>0</v>
          </cell>
          <cell r="AH275">
            <v>0</v>
          </cell>
          <cell r="AI275">
            <v>0</v>
          </cell>
          <cell r="AJ275">
            <v>0</v>
          </cell>
          <cell r="AK275">
            <v>0</v>
          </cell>
          <cell r="AL275">
            <v>0</v>
          </cell>
          <cell r="AM275">
            <v>0</v>
          </cell>
          <cell r="AN275">
            <v>0</v>
          </cell>
          <cell r="AO275">
            <v>0</v>
          </cell>
          <cell r="AP275">
            <v>0</v>
          </cell>
          <cell r="AQ275">
            <v>0</v>
          </cell>
          <cell r="AR275">
            <v>0</v>
          </cell>
          <cell r="AS275">
            <v>0</v>
          </cell>
          <cell r="AT275">
            <v>0</v>
          </cell>
          <cell r="AU275">
            <v>0</v>
          </cell>
          <cell r="AV275">
            <v>0</v>
          </cell>
          <cell r="AW275">
            <v>0</v>
          </cell>
          <cell r="AX275">
            <v>0</v>
          </cell>
          <cell r="AY275">
            <v>0</v>
          </cell>
          <cell r="AZ275">
            <v>0</v>
          </cell>
          <cell r="BA275">
            <v>0</v>
          </cell>
          <cell r="BB275">
            <v>0</v>
          </cell>
          <cell r="BC275">
            <v>0</v>
          </cell>
          <cell r="BD275">
            <v>0</v>
          </cell>
          <cell r="BE275">
            <v>0</v>
          </cell>
          <cell r="BF275">
            <v>0</v>
          </cell>
          <cell r="BG275">
            <v>0</v>
          </cell>
          <cell r="BH275">
            <v>0</v>
          </cell>
          <cell r="BI275">
            <v>0</v>
          </cell>
          <cell r="BJ275">
            <v>0</v>
          </cell>
          <cell r="BK275">
            <v>0</v>
          </cell>
          <cell r="BL275">
            <v>0</v>
          </cell>
          <cell r="BM275">
            <v>0</v>
          </cell>
          <cell r="BN275">
            <v>0</v>
          </cell>
          <cell r="BO275">
            <v>0</v>
          </cell>
          <cell r="BP275">
            <v>0</v>
          </cell>
          <cell r="BQ275">
            <v>0</v>
          </cell>
          <cell r="BR275">
            <v>0</v>
          </cell>
          <cell r="BS275">
            <v>0</v>
          </cell>
          <cell r="BT275">
            <v>0</v>
          </cell>
          <cell r="BU275">
            <v>0</v>
          </cell>
          <cell r="BV275">
            <v>0</v>
          </cell>
          <cell r="BW275">
            <v>0</v>
          </cell>
          <cell r="BX275">
            <v>0</v>
          </cell>
          <cell r="BY275">
            <v>0</v>
          </cell>
          <cell r="BZ275">
            <v>0</v>
          </cell>
          <cell r="CA275">
            <v>0</v>
          </cell>
          <cell r="CB275">
            <v>0</v>
          </cell>
          <cell r="CC275">
            <v>0</v>
          </cell>
          <cell r="CD275">
            <v>0</v>
          </cell>
          <cell r="CE275">
            <v>0</v>
          </cell>
          <cell r="CF275">
            <v>0</v>
          </cell>
          <cell r="CG275">
            <v>0</v>
          </cell>
          <cell r="CH275">
            <v>0</v>
          </cell>
          <cell r="CI275">
            <v>0</v>
          </cell>
          <cell r="CJ275">
            <v>0</v>
          </cell>
          <cell r="CK275">
            <v>0</v>
          </cell>
          <cell r="CL275">
            <v>0</v>
          </cell>
          <cell r="CM275">
            <v>0</v>
          </cell>
          <cell r="CN275">
            <v>0</v>
          </cell>
          <cell r="CO275">
            <v>0</v>
          </cell>
          <cell r="CP275">
            <v>0</v>
          </cell>
          <cell r="CQ275">
            <v>0</v>
          </cell>
          <cell r="CR275">
            <v>0</v>
          </cell>
          <cell r="CS275">
            <v>0</v>
          </cell>
          <cell r="CT275">
            <v>0</v>
          </cell>
          <cell r="CU275">
            <v>0</v>
          </cell>
          <cell r="CV275">
            <v>0</v>
          </cell>
          <cell r="CW275">
            <v>0</v>
          </cell>
          <cell r="CX275">
            <v>0</v>
          </cell>
          <cell r="CY275">
            <v>0</v>
          </cell>
          <cell r="CZ275">
            <v>0</v>
          </cell>
          <cell r="DA275">
            <v>0</v>
          </cell>
          <cell r="DB275">
            <v>0</v>
          </cell>
          <cell r="DC275">
            <v>0</v>
          </cell>
          <cell r="DD275">
            <v>0</v>
          </cell>
          <cell r="DE275">
            <v>0</v>
          </cell>
          <cell r="DF275">
            <v>0</v>
          </cell>
          <cell r="DG275">
            <v>0</v>
          </cell>
          <cell r="DH275">
            <v>0</v>
          </cell>
          <cell r="DI275">
            <v>0</v>
          </cell>
          <cell r="DJ275">
            <v>0</v>
          </cell>
          <cell r="DK275">
            <v>0</v>
          </cell>
          <cell r="DL275">
            <v>0</v>
          </cell>
          <cell r="DM275">
            <v>0</v>
          </cell>
          <cell r="DN275">
            <v>0</v>
          </cell>
          <cell r="DO275">
            <v>0</v>
          </cell>
          <cell r="DP275">
            <v>0</v>
          </cell>
          <cell r="DQ275">
            <v>0</v>
          </cell>
          <cell r="DR275">
            <v>0</v>
          </cell>
          <cell r="DS275">
            <v>0</v>
          </cell>
          <cell r="DT275">
            <v>0</v>
          </cell>
          <cell r="DU275">
            <v>0</v>
          </cell>
          <cell r="DV275">
            <v>0</v>
          </cell>
          <cell r="DW275">
            <v>0</v>
          </cell>
          <cell r="DX275">
            <v>0</v>
          </cell>
          <cell r="DY275">
            <v>0</v>
          </cell>
          <cell r="DZ275">
            <v>0</v>
          </cell>
          <cell r="EA275">
            <v>0</v>
          </cell>
          <cell r="EB275">
            <v>0</v>
          </cell>
          <cell r="EC275">
            <v>0</v>
          </cell>
          <cell r="ED275">
            <v>0</v>
          </cell>
          <cell r="EE275">
            <v>0</v>
          </cell>
          <cell r="EF275">
            <v>0</v>
          </cell>
          <cell r="EG275">
            <v>0</v>
          </cell>
          <cell r="EH275">
            <v>0</v>
          </cell>
          <cell r="EI275">
            <v>0</v>
          </cell>
          <cell r="EJ275">
            <v>0</v>
          </cell>
          <cell r="EK275">
            <v>0</v>
          </cell>
          <cell r="EL275">
            <v>0</v>
          </cell>
          <cell r="EM275">
            <v>0</v>
          </cell>
          <cell r="EN275">
            <v>0</v>
          </cell>
          <cell r="EO275">
            <v>0</v>
          </cell>
          <cell r="EP275">
            <v>0</v>
          </cell>
          <cell r="EQ275">
            <v>0</v>
          </cell>
          <cell r="ER275">
            <v>0</v>
          </cell>
          <cell r="ES275">
            <v>0</v>
          </cell>
          <cell r="ET275">
            <v>0</v>
          </cell>
          <cell r="EU275">
            <v>0</v>
          </cell>
          <cell r="EV275">
            <v>0</v>
          </cell>
          <cell r="EW275">
            <v>0</v>
          </cell>
          <cell r="EX275">
            <v>0</v>
          </cell>
          <cell r="EY275">
            <v>0</v>
          </cell>
          <cell r="EZ275">
            <v>0</v>
          </cell>
          <cell r="FA275">
            <v>0</v>
          </cell>
          <cell r="FB275">
            <v>0</v>
          </cell>
          <cell r="FC275">
            <v>0</v>
          </cell>
          <cell r="FD275">
            <v>0</v>
          </cell>
          <cell r="FE275">
            <v>0</v>
          </cell>
          <cell r="FF275">
            <v>0</v>
          </cell>
          <cell r="FG275">
            <v>0</v>
          </cell>
          <cell r="FH275">
            <v>0</v>
          </cell>
          <cell r="FI275">
            <v>0</v>
          </cell>
          <cell r="FJ275">
            <v>0</v>
          </cell>
          <cell r="FK275">
            <v>0</v>
          </cell>
          <cell r="FL275">
            <v>0</v>
          </cell>
          <cell r="FM275">
            <v>0</v>
          </cell>
          <cell r="FN275">
            <v>0</v>
          </cell>
          <cell r="FO275">
            <v>0</v>
          </cell>
          <cell r="FP275">
            <v>0</v>
          </cell>
          <cell r="FQ275">
            <v>0</v>
          </cell>
          <cell r="FR275">
            <v>0</v>
          </cell>
          <cell r="FS275">
            <v>0</v>
          </cell>
          <cell r="FT275">
            <v>0</v>
          </cell>
          <cell r="FU275">
            <v>0</v>
          </cell>
          <cell r="FV275">
            <v>0</v>
          </cell>
          <cell r="FW275">
            <v>0</v>
          </cell>
          <cell r="FX275">
            <v>0</v>
          </cell>
          <cell r="FY275">
            <v>0</v>
          </cell>
          <cell r="FZ275">
            <v>0</v>
          </cell>
          <cell r="GA275">
            <v>0</v>
          </cell>
          <cell r="GB275">
            <v>0</v>
          </cell>
          <cell r="GC275">
            <v>0</v>
          </cell>
          <cell r="GD275">
            <v>0</v>
          </cell>
          <cell r="GE275">
            <v>0</v>
          </cell>
          <cell r="GF275">
            <v>0</v>
          </cell>
          <cell r="GG275">
            <v>0</v>
          </cell>
          <cell r="GH275">
            <v>0</v>
          </cell>
          <cell r="GI275">
            <v>0</v>
          </cell>
          <cell r="GJ275">
            <v>0</v>
          </cell>
          <cell r="GK275">
            <v>0</v>
          </cell>
          <cell r="GL275">
            <v>0</v>
          </cell>
          <cell r="GM275">
            <v>0</v>
          </cell>
          <cell r="GN275">
            <v>0</v>
          </cell>
          <cell r="GO275">
            <v>0</v>
          </cell>
          <cell r="GP275">
            <v>0</v>
          </cell>
          <cell r="GQ275">
            <v>0</v>
          </cell>
          <cell r="GR275">
            <v>0</v>
          </cell>
          <cell r="GS275">
            <v>0</v>
          </cell>
          <cell r="GW275">
            <v>900125</v>
          </cell>
          <cell r="GX275" t="e">
            <v>#DIV/0!</v>
          </cell>
          <cell r="GY275" t="e">
            <v>#DIV/0!</v>
          </cell>
          <cell r="GZ275" t="e">
            <v>#DIV/0!</v>
          </cell>
        </row>
        <row r="276">
          <cell r="A276">
            <v>900126</v>
          </cell>
          <cell r="B276">
            <v>11</v>
          </cell>
          <cell r="C276" t="str">
            <v>SPEARVIL @ FORD</v>
          </cell>
          <cell r="D276">
            <v>1234</v>
          </cell>
          <cell r="E276" t="str">
            <v>D</v>
          </cell>
          <cell r="F276">
            <v>9</v>
          </cell>
          <cell r="G276">
            <v>9</v>
          </cell>
          <cell r="H276">
            <v>27</v>
          </cell>
          <cell r="I276">
            <v>27</v>
          </cell>
          <cell r="J276">
            <v>27</v>
          </cell>
          <cell r="K276">
            <v>27</v>
          </cell>
          <cell r="L276">
            <v>27</v>
          </cell>
          <cell r="M276">
            <v>27</v>
          </cell>
          <cell r="N276">
            <v>27</v>
          </cell>
          <cell r="O276">
            <v>27</v>
          </cell>
          <cell r="P276">
            <v>27</v>
          </cell>
          <cell r="Q276">
            <v>27</v>
          </cell>
          <cell r="R276">
            <v>27</v>
          </cell>
          <cell r="S276">
            <v>27</v>
          </cell>
          <cell r="T276">
            <v>13</v>
          </cell>
          <cell r="U276">
            <v>13</v>
          </cell>
          <cell r="V276">
            <v>13</v>
          </cell>
          <cell r="W276">
            <v>13</v>
          </cell>
          <cell r="X276">
            <v>13</v>
          </cell>
          <cell r="Y276">
            <v>13</v>
          </cell>
          <cell r="Z276">
            <v>13</v>
          </cell>
          <cell r="AA276">
            <v>13</v>
          </cell>
          <cell r="AB276">
            <v>13</v>
          </cell>
          <cell r="AC276">
            <v>13</v>
          </cell>
          <cell r="AD276">
            <v>13</v>
          </cell>
          <cell r="AE276">
            <v>13</v>
          </cell>
          <cell r="AF276">
            <v>13</v>
          </cell>
          <cell r="AG276">
            <v>19</v>
          </cell>
          <cell r="AH276">
            <v>19</v>
          </cell>
          <cell r="AI276">
            <v>19</v>
          </cell>
          <cell r="AJ276">
            <v>19</v>
          </cell>
          <cell r="AK276">
            <v>19</v>
          </cell>
          <cell r="AL276">
            <v>19</v>
          </cell>
          <cell r="AM276">
            <v>19</v>
          </cell>
          <cell r="AN276">
            <v>19</v>
          </cell>
          <cell r="AO276">
            <v>19</v>
          </cell>
          <cell r="AP276">
            <v>55</v>
          </cell>
          <cell r="AQ276">
            <v>55</v>
          </cell>
          <cell r="AR276">
            <v>55</v>
          </cell>
          <cell r="AS276">
            <v>55</v>
          </cell>
          <cell r="AT276">
            <v>55</v>
          </cell>
          <cell r="AU276">
            <v>55</v>
          </cell>
          <cell r="AV276">
            <v>55</v>
          </cell>
          <cell r="AW276">
            <v>55</v>
          </cell>
          <cell r="AX276">
            <v>55</v>
          </cell>
          <cell r="AY276">
            <v>15</v>
          </cell>
          <cell r="AZ276">
            <v>15</v>
          </cell>
          <cell r="BA276">
            <v>15</v>
          </cell>
          <cell r="BB276">
            <v>15</v>
          </cell>
          <cell r="BC276">
            <v>15</v>
          </cell>
          <cell r="BD276">
            <v>15</v>
          </cell>
          <cell r="BE276">
            <v>15</v>
          </cell>
          <cell r="BF276">
            <v>8</v>
          </cell>
          <cell r="BG276">
            <v>8</v>
          </cell>
          <cell r="BH276">
            <v>8</v>
          </cell>
          <cell r="BI276">
            <v>8</v>
          </cell>
          <cell r="BJ276">
            <v>8</v>
          </cell>
          <cell r="BK276">
            <v>8</v>
          </cell>
          <cell r="BL276">
            <v>10</v>
          </cell>
          <cell r="BM276">
            <v>10</v>
          </cell>
          <cell r="BN276">
            <v>10</v>
          </cell>
          <cell r="BO276">
            <v>10</v>
          </cell>
          <cell r="BP276">
            <v>10</v>
          </cell>
          <cell r="BQ276">
            <v>10</v>
          </cell>
          <cell r="BR276">
            <v>10</v>
          </cell>
          <cell r="BS276">
            <v>141</v>
          </cell>
          <cell r="BT276">
            <v>141</v>
          </cell>
          <cell r="BU276">
            <v>141</v>
          </cell>
          <cell r="BV276">
            <v>141</v>
          </cell>
          <cell r="BW276">
            <v>141</v>
          </cell>
          <cell r="BX276">
            <v>141</v>
          </cell>
          <cell r="BY276">
            <v>141</v>
          </cell>
          <cell r="BZ276">
            <v>141</v>
          </cell>
          <cell r="CA276">
            <v>141</v>
          </cell>
          <cell r="CB276">
            <v>141</v>
          </cell>
          <cell r="CC276">
            <v>35</v>
          </cell>
          <cell r="CD276">
            <v>35</v>
          </cell>
          <cell r="CE276">
            <v>35</v>
          </cell>
          <cell r="CF276">
            <v>35</v>
          </cell>
          <cell r="CG276">
            <v>35</v>
          </cell>
          <cell r="CH276">
            <v>85</v>
          </cell>
          <cell r="CI276">
            <v>85</v>
          </cell>
          <cell r="CJ276">
            <v>85</v>
          </cell>
          <cell r="CK276">
            <v>85</v>
          </cell>
          <cell r="CL276">
            <v>85</v>
          </cell>
          <cell r="CM276">
            <v>75</v>
          </cell>
          <cell r="CN276">
            <v>75</v>
          </cell>
          <cell r="CO276">
            <v>75</v>
          </cell>
          <cell r="CP276">
            <v>75</v>
          </cell>
          <cell r="CQ276">
            <v>75</v>
          </cell>
          <cell r="CR276">
            <v>75</v>
          </cell>
          <cell r="CS276">
            <v>75</v>
          </cell>
          <cell r="CT276">
            <v>75</v>
          </cell>
          <cell r="CU276">
            <v>250</v>
          </cell>
          <cell r="CV276">
            <v>250</v>
          </cell>
          <cell r="CW276">
            <v>250</v>
          </cell>
          <cell r="CX276">
            <v>250</v>
          </cell>
          <cell r="CY276">
            <v>250</v>
          </cell>
          <cell r="CZ276">
            <v>250</v>
          </cell>
          <cell r="DA276">
            <v>250</v>
          </cell>
          <cell r="DB276">
            <v>250</v>
          </cell>
          <cell r="DC276">
            <v>250</v>
          </cell>
          <cell r="DD276">
            <v>250</v>
          </cell>
          <cell r="DE276">
            <v>250</v>
          </cell>
          <cell r="DF276">
            <v>250</v>
          </cell>
          <cell r="DG276">
            <v>250</v>
          </cell>
          <cell r="DH276">
            <v>300</v>
          </cell>
          <cell r="DI276">
            <v>300</v>
          </cell>
          <cell r="DJ276">
            <v>300</v>
          </cell>
          <cell r="DK276">
            <v>300</v>
          </cell>
          <cell r="DL276">
            <v>300</v>
          </cell>
          <cell r="DM276">
            <v>300</v>
          </cell>
          <cell r="DN276">
            <v>300</v>
          </cell>
          <cell r="DO276">
            <v>270</v>
          </cell>
          <cell r="DP276">
            <v>270</v>
          </cell>
          <cell r="DQ276">
            <v>270</v>
          </cell>
          <cell r="DR276">
            <v>270</v>
          </cell>
          <cell r="DS276">
            <v>270</v>
          </cell>
          <cell r="DT276">
            <v>270</v>
          </cell>
          <cell r="DU276">
            <v>270</v>
          </cell>
          <cell r="DV276">
            <v>200</v>
          </cell>
          <cell r="DW276">
            <v>200</v>
          </cell>
          <cell r="DX276">
            <v>200</v>
          </cell>
          <cell r="DY276">
            <v>200</v>
          </cell>
          <cell r="DZ276">
            <v>200</v>
          </cell>
          <cell r="EA276">
            <v>200</v>
          </cell>
          <cell r="EB276">
            <v>232</v>
          </cell>
          <cell r="EC276">
            <v>232</v>
          </cell>
          <cell r="ED276">
            <v>232</v>
          </cell>
          <cell r="EE276">
            <v>232</v>
          </cell>
          <cell r="EF276">
            <v>232</v>
          </cell>
          <cell r="EG276">
            <v>232</v>
          </cell>
          <cell r="EH276">
            <v>232</v>
          </cell>
          <cell r="EI276">
            <v>232</v>
          </cell>
          <cell r="EJ276">
            <v>235</v>
          </cell>
          <cell r="EK276">
            <v>235</v>
          </cell>
          <cell r="EL276">
            <v>235</v>
          </cell>
          <cell r="EM276">
            <v>235</v>
          </cell>
          <cell r="EN276">
            <v>235</v>
          </cell>
          <cell r="EO276">
            <v>235</v>
          </cell>
          <cell r="EP276">
            <v>235</v>
          </cell>
          <cell r="EQ276">
            <v>175</v>
          </cell>
          <cell r="ER276">
            <v>175</v>
          </cell>
          <cell r="ES276">
            <v>175</v>
          </cell>
          <cell r="ET276">
            <v>175</v>
          </cell>
          <cell r="EU276">
            <v>175</v>
          </cell>
          <cell r="EV276">
            <v>175</v>
          </cell>
          <cell r="EW276">
            <v>175</v>
          </cell>
          <cell r="EX276">
            <v>175</v>
          </cell>
          <cell r="EY276">
            <v>175</v>
          </cell>
          <cell r="EZ276">
            <v>175</v>
          </cell>
          <cell r="FA276">
            <v>175</v>
          </cell>
          <cell r="FB276">
            <v>175</v>
          </cell>
          <cell r="FC276">
            <v>175</v>
          </cell>
          <cell r="FD276">
            <v>310</v>
          </cell>
          <cell r="FE276">
            <v>310</v>
          </cell>
          <cell r="FF276">
            <v>310</v>
          </cell>
          <cell r="FG276">
            <v>310</v>
          </cell>
          <cell r="FH276">
            <v>310</v>
          </cell>
          <cell r="FI276">
            <v>310</v>
          </cell>
          <cell r="FJ276">
            <v>310</v>
          </cell>
          <cell r="FK276">
            <v>275</v>
          </cell>
          <cell r="FL276">
            <v>275</v>
          </cell>
          <cell r="FM276">
            <v>275</v>
          </cell>
          <cell r="FN276">
            <v>275</v>
          </cell>
          <cell r="FO276">
            <v>425</v>
          </cell>
          <cell r="FP276">
            <v>425</v>
          </cell>
          <cell r="FQ276">
            <v>425</v>
          </cell>
          <cell r="FR276">
            <v>425</v>
          </cell>
          <cell r="FS276">
            <v>425</v>
          </cell>
          <cell r="FT276">
            <v>425</v>
          </cell>
          <cell r="FU276">
            <v>425</v>
          </cell>
          <cell r="FV276">
            <v>425</v>
          </cell>
          <cell r="FW276">
            <v>425</v>
          </cell>
          <cell r="FX276">
            <v>425</v>
          </cell>
          <cell r="FY276">
            <v>225</v>
          </cell>
          <cell r="FZ276">
            <v>225</v>
          </cell>
          <cell r="GA276">
            <v>225</v>
          </cell>
          <cell r="GB276">
            <v>225</v>
          </cell>
          <cell r="GC276">
            <v>225</v>
          </cell>
          <cell r="GD276">
            <v>225</v>
          </cell>
          <cell r="GE276">
            <v>225</v>
          </cell>
          <cell r="GF276">
            <v>225</v>
          </cell>
          <cell r="GG276">
            <v>225</v>
          </cell>
          <cell r="GH276">
            <v>188</v>
          </cell>
          <cell r="GI276">
            <v>188</v>
          </cell>
          <cell r="GJ276">
            <v>188</v>
          </cell>
          <cell r="GK276">
            <v>188</v>
          </cell>
          <cell r="GL276">
            <v>188</v>
          </cell>
          <cell r="GM276">
            <v>188</v>
          </cell>
          <cell r="GN276">
            <v>188</v>
          </cell>
          <cell r="GO276">
            <v>188</v>
          </cell>
          <cell r="GP276">
            <v>188</v>
          </cell>
          <cell r="GQ276">
            <v>188</v>
          </cell>
          <cell r="GR276">
            <v>188</v>
          </cell>
          <cell r="GS276">
            <v>188</v>
          </cell>
          <cell r="GW276">
            <v>900126</v>
          </cell>
          <cell r="GX276" t="e">
            <v>#DIV/0!</v>
          </cell>
          <cell r="GY276" t="e">
            <v>#DIV/0!</v>
          </cell>
          <cell r="GZ276" t="e">
            <v>#DIV/0!</v>
          </cell>
        </row>
        <row r="277">
          <cell r="A277">
            <v>900127</v>
          </cell>
          <cell r="B277">
            <v>3</v>
          </cell>
          <cell r="C277" t="str">
            <v>CORN @ WASHITA</v>
          </cell>
          <cell r="D277">
            <v>521</v>
          </cell>
          <cell r="E277" t="str">
            <v>D</v>
          </cell>
          <cell r="F277">
            <v>13</v>
          </cell>
          <cell r="G277">
            <v>13</v>
          </cell>
          <cell r="H277">
            <v>18</v>
          </cell>
          <cell r="I277">
            <v>18</v>
          </cell>
          <cell r="J277">
            <v>18</v>
          </cell>
          <cell r="K277">
            <v>18</v>
          </cell>
          <cell r="L277">
            <v>18</v>
          </cell>
          <cell r="M277">
            <v>18</v>
          </cell>
          <cell r="N277">
            <v>18</v>
          </cell>
          <cell r="O277">
            <v>18</v>
          </cell>
          <cell r="P277">
            <v>18</v>
          </cell>
          <cell r="Q277">
            <v>18</v>
          </cell>
          <cell r="R277">
            <v>18</v>
          </cell>
          <cell r="S277">
            <v>18</v>
          </cell>
          <cell r="T277">
            <v>11</v>
          </cell>
          <cell r="U277">
            <v>11</v>
          </cell>
          <cell r="V277">
            <v>11</v>
          </cell>
          <cell r="W277">
            <v>11</v>
          </cell>
          <cell r="X277">
            <v>11</v>
          </cell>
          <cell r="Y277">
            <v>11</v>
          </cell>
          <cell r="Z277">
            <v>11</v>
          </cell>
          <cell r="AA277">
            <v>11</v>
          </cell>
          <cell r="AB277">
            <v>11</v>
          </cell>
          <cell r="AC277">
            <v>11</v>
          </cell>
          <cell r="AD277">
            <v>11</v>
          </cell>
          <cell r="AE277">
            <v>11</v>
          </cell>
          <cell r="AF277">
            <v>11</v>
          </cell>
          <cell r="AG277">
            <v>15</v>
          </cell>
          <cell r="AH277">
            <v>15</v>
          </cell>
          <cell r="AI277">
            <v>15</v>
          </cell>
          <cell r="AJ277">
            <v>15</v>
          </cell>
          <cell r="AK277">
            <v>15</v>
          </cell>
          <cell r="AL277">
            <v>15</v>
          </cell>
          <cell r="AM277">
            <v>15</v>
          </cell>
          <cell r="AN277">
            <v>15</v>
          </cell>
          <cell r="AO277">
            <v>15</v>
          </cell>
          <cell r="AP277">
            <v>30</v>
          </cell>
          <cell r="AQ277">
            <v>30</v>
          </cell>
          <cell r="AR277">
            <v>30</v>
          </cell>
          <cell r="AS277">
            <v>30</v>
          </cell>
          <cell r="AT277">
            <v>30</v>
          </cell>
          <cell r="AU277">
            <v>30</v>
          </cell>
          <cell r="AV277">
            <v>30</v>
          </cell>
          <cell r="AW277">
            <v>30</v>
          </cell>
          <cell r="AX277">
            <v>30</v>
          </cell>
          <cell r="AY277">
            <v>1</v>
          </cell>
          <cell r="AZ277">
            <v>1</v>
          </cell>
          <cell r="BA277">
            <v>1</v>
          </cell>
          <cell r="BB277">
            <v>1</v>
          </cell>
          <cell r="BC277">
            <v>1</v>
          </cell>
          <cell r="BD277">
            <v>1</v>
          </cell>
          <cell r="BE277">
            <v>1</v>
          </cell>
          <cell r="BF277">
            <v>1</v>
          </cell>
          <cell r="BG277">
            <v>1</v>
          </cell>
          <cell r="BH277">
            <v>1</v>
          </cell>
          <cell r="BI277">
            <v>1</v>
          </cell>
          <cell r="BJ277">
            <v>1</v>
          </cell>
          <cell r="BK277">
            <v>1</v>
          </cell>
          <cell r="BL277">
            <v>1</v>
          </cell>
          <cell r="BM277">
            <v>1</v>
          </cell>
          <cell r="BN277">
            <v>1</v>
          </cell>
          <cell r="BO277">
            <v>1</v>
          </cell>
          <cell r="BP277">
            <v>1</v>
          </cell>
          <cell r="BQ277">
            <v>1</v>
          </cell>
          <cell r="BR277">
            <v>1</v>
          </cell>
          <cell r="BS277">
            <v>86</v>
          </cell>
          <cell r="BT277">
            <v>86</v>
          </cell>
          <cell r="BU277">
            <v>86</v>
          </cell>
          <cell r="BV277">
            <v>86</v>
          </cell>
          <cell r="BW277">
            <v>86</v>
          </cell>
          <cell r="BX277">
            <v>86</v>
          </cell>
          <cell r="BY277">
            <v>86</v>
          </cell>
          <cell r="BZ277">
            <v>86</v>
          </cell>
          <cell r="CA277">
            <v>86</v>
          </cell>
          <cell r="CB277">
            <v>86</v>
          </cell>
          <cell r="CC277">
            <v>45</v>
          </cell>
          <cell r="CD277">
            <v>45</v>
          </cell>
          <cell r="CE277">
            <v>45</v>
          </cell>
          <cell r="CF277">
            <v>45</v>
          </cell>
          <cell r="CG277">
            <v>45</v>
          </cell>
          <cell r="CH277">
            <v>65</v>
          </cell>
          <cell r="CI277">
            <v>65</v>
          </cell>
          <cell r="CJ277">
            <v>65</v>
          </cell>
          <cell r="CK277">
            <v>65</v>
          </cell>
          <cell r="CL277">
            <v>65</v>
          </cell>
          <cell r="CM277">
            <v>70</v>
          </cell>
          <cell r="CN277">
            <v>70</v>
          </cell>
          <cell r="CO277">
            <v>70</v>
          </cell>
          <cell r="CP277">
            <v>70</v>
          </cell>
          <cell r="CQ277">
            <v>70</v>
          </cell>
          <cell r="CR277">
            <v>70</v>
          </cell>
          <cell r="CS277">
            <v>70</v>
          </cell>
          <cell r="CT277">
            <v>70</v>
          </cell>
          <cell r="CU277">
            <v>125</v>
          </cell>
          <cell r="CV277">
            <v>125</v>
          </cell>
          <cell r="CW277">
            <v>125</v>
          </cell>
          <cell r="CX277">
            <v>125</v>
          </cell>
          <cell r="CY277">
            <v>125</v>
          </cell>
          <cell r="CZ277">
            <v>125</v>
          </cell>
          <cell r="DA277">
            <v>125</v>
          </cell>
          <cell r="DB277">
            <v>125</v>
          </cell>
          <cell r="DC277">
            <v>125</v>
          </cell>
          <cell r="DD277">
            <v>125</v>
          </cell>
          <cell r="DE277">
            <v>125</v>
          </cell>
          <cell r="DF277">
            <v>125</v>
          </cell>
          <cell r="DG277">
            <v>125</v>
          </cell>
          <cell r="DH277">
            <v>105</v>
          </cell>
          <cell r="DI277">
            <v>105</v>
          </cell>
          <cell r="DJ277">
            <v>150</v>
          </cell>
          <cell r="DK277">
            <v>150</v>
          </cell>
          <cell r="DL277">
            <v>150</v>
          </cell>
          <cell r="DM277">
            <v>150</v>
          </cell>
          <cell r="DN277">
            <v>150</v>
          </cell>
          <cell r="DO277">
            <v>120</v>
          </cell>
          <cell r="DP277">
            <v>120</v>
          </cell>
          <cell r="DQ277">
            <v>120</v>
          </cell>
          <cell r="DR277">
            <v>120</v>
          </cell>
          <cell r="DS277">
            <v>120</v>
          </cell>
          <cell r="DT277">
            <v>120</v>
          </cell>
          <cell r="DU277">
            <v>120</v>
          </cell>
          <cell r="DV277">
            <v>120</v>
          </cell>
          <cell r="DW277">
            <v>120</v>
          </cell>
          <cell r="DX277">
            <v>120</v>
          </cell>
          <cell r="DY277">
            <v>120</v>
          </cell>
          <cell r="DZ277">
            <v>120</v>
          </cell>
          <cell r="EA277">
            <v>120</v>
          </cell>
          <cell r="EB277">
            <v>137</v>
          </cell>
          <cell r="EC277">
            <v>137</v>
          </cell>
          <cell r="ED277">
            <v>137</v>
          </cell>
          <cell r="EE277">
            <v>137</v>
          </cell>
          <cell r="EF277">
            <v>137</v>
          </cell>
          <cell r="EG277">
            <v>137</v>
          </cell>
          <cell r="EH277">
            <v>137</v>
          </cell>
          <cell r="EI277">
            <v>137</v>
          </cell>
          <cell r="EJ277">
            <v>80</v>
          </cell>
          <cell r="EK277">
            <v>80</v>
          </cell>
          <cell r="EL277">
            <v>110</v>
          </cell>
          <cell r="EM277">
            <v>110</v>
          </cell>
          <cell r="EN277">
            <v>110</v>
          </cell>
          <cell r="EO277">
            <v>110</v>
          </cell>
          <cell r="EP277">
            <v>110</v>
          </cell>
          <cell r="EQ277">
            <v>120</v>
          </cell>
          <cell r="ER277">
            <v>120</v>
          </cell>
          <cell r="ES277">
            <v>120</v>
          </cell>
          <cell r="ET277">
            <v>120</v>
          </cell>
          <cell r="EU277">
            <v>120</v>
          </cell>
          <cell r="EV277">
            <v>120</v>
          </cell>
          <cell r="EW277">
            <v>120</v>
          </cell>
          <cell r="EX277">
            <v>120</v>
          </cell>
          <cell r="EY277">
            <v>120</v>
          </cell>
          <cell r="EZ277">
            <v>120</v>
          </cell>
          <cell r="FA277">
            <v>120</v>
          </cell>
          <cell r="FB277">
            <v>120</v>
          </cell>
          <cell r="FC277">
            <v>120</v>
          </cell>
          <cell r="FD277">
            <v>195</v>
          </cell>
          <cell r="FE277">
            <v>195</v>
          </cell>
          <cell r="FF277">
            <v>195</v>
          </cell>
          <cell r="FG277">
            <v>195</v>
          </cell>
          <cell r="FH277">
            <v>195</v>
          </cell>
          <cell r="FI277">
            <v>195</v>
          </cell>
          <cell r="FJ277">
            <v>195</v>
          </cell>
          <cell r="FK277">
            <v>156</v>
          </cell>
          <cell r="FL277">
            <v>156</v>
          </cell>
          <cell r="FM277">
            <v>156</v>
          </cell>
          <cell r="FN277">
            <v>156</v>
          </cell>
          <cell r="FO277">
            <v>225</v>
          </cell>
          <cell r="FP277">
            <v>225</v>
          </cell>
          <cell r="FQ277">
            <v>225</v>
          </cell>
          <cell r="FR277">
            <v>225</v>
          </cell>
          <cell r="FS277">
            <v>225</v>
          </cell>
          <cell r="FT277">
            <v>225</v>
          </cell>
          <cell r="FU277">
            <v>225</v>
          </cell>
          <cell r="FV277">
            <v>225</v>
          </cell>
          <cell r="FW277">
            <v>225</v>
          </cell>
          <cell r="FX277">
            <v>225</v>
          </cell>
          <cell r="FY277">
            <v>145</v>
          </cell>
          <cell r="FZ277">
            <v>145</v>
          </cell>
          <cell r="GA277">
            <v>145</v>
          </cell>
          <cell r="GB277">
            <v>145</v>
          </cell>
          <cell r="GC277">
            <v>145</v>
          </cell>
          <cell r="GD277">
            <v>145</v>
          </cell>
          <cell r="GE277">
            <v>145</v>
          </cell>
          <cell r="GF277">
            <v>145</v>
          </cell>
          <cell r="GG277">
            <v>145</v>
          </cell>
          <cell r="GH277">
            <v>106</v>
          </cell>
          <cell r="GI277">
            <v>106</v>
          </cell>
          <cell r="GJ277">
            <v>106</v>
          </cell>
          <cell r="GK277">
            <v>106</v>
          </cell>
          <cell r="GL277">
            <v>106</v>
          </cell>
          <cell r="GM277">
            <v>106</v>
          </cell>
          <cell r="GN277">
            <v>106</v>
          </cell>
          <cell r="GO277">
            <v>106</v>
          </cell>
          <cell r="GP277">
            <v>106</v>
          </cell>
          <cell r="GQ277">
            <v>106</v>
          </cell>
          <cell r="GR277">
            <v>106</v>
          </cell>
          <cell r="GS277">
            <v>106</v>
          </cell>
          <cell r="GW277">
            <v>900127</v>
          </cell>
          <cell r="GX277" t="e">
            <v>#DIV/0!</v>
          </cell>
          <cell r="GY277" t="e">
            <v>#DIV/0!</v>
          </cell>
          <cell r="GZ277" t="e">
            <v>#DIV/0!</v>
          </cell>
        </row>
        <row r="278">
          <cell r="A278">
            <v>900155</v>
          </cell>
          <cell r="B278">
            <v>28</v>
          </cell>
          <cell r="C278" t="str">
            <v>SULLIVAN @ MOULTRIE</v>
          </cell>
          <cell r="D278">
            <v>17890</v>
          </cell>
          <cell r="E278" t="str">
            <v>D</v>
          </cell>
          <cell r="F278">
            <v>500</v>
          </cell>
          <cell r="G278">
            <v>500</v>
          </cell>
          <cell r="H278">
            <v>500</v>
          </cell>
          <cell r="I278">
            <v>500</v>
          </cell>
          <cell r="J278">
            <v>500</v>
          </cell>
          <cell r="K278">
            <v>500</v>
          </cell>
          <cell r="L278">
            <v>500</v>
          </cell>
          <cell r="M278">
            <v>500</v>
          </cell>
          <cell r="N278">
            <v>500</v>
          </cell>
          <cell r="O278">
            <v>500</v>
          </cell>
          <cell r="P278">
            <v>500</v>
          </cell>
          <cell r="Q278">
            <v>500</v>
          </cell>
          <cell r="R278">
            <v>500</v>
          </cell>
          <cell r="S278">
            <v>500</v>
          </cell>
          <cell r="T278">
            <v>500</v>
          </cell>
          <cell r="U278">
            <v>500</v>
          </cell>
          <cell r="V278">
            <v>150</v>
          </cell>
          <cell r="W278">
            <v>150</v>
          </cell>
          <cell r="X278">
            <v>150</v>
          </cell>
          <cell r="Y278">
            <v>150</v>
          </cell>
          <cell r="Z278">
            <v>500</v>
          </cell>
          <cell r="AA278">
            <v>500</v>
          </cell>
          <cell r="AB278">
            <v>500</v>
          </cell>
          <cell r="AC278">
            <v>500</v>
          </cell>
          <cell r="AD278">
            <v>500</v>
          </cell>
          <cell r="AE278">
            <v>500</v>
          </cell>
          <cell r="AF278">
            <v>500</v>
          </cell>
          <cell r="AG278">
            <v>150</v>
          </cell>
          <cell r="AH278">
            <v>150</v>
          </cell>
          <cell r="AI278">
            <v>150</v>
          </cell>
          <cell r="AJ278">
            <v>150</v>
          </cell>
          <cell r="AK278">
            <v>500</v>
          </cell>
          <cell r="AL278">
            <v>500</v>
          </cell>
          <cell r="AM278">
            <v>500</v>
          </cell>
          <cell r="AN278">
            <v>500</v>
          </cell>
          <cell r="AO278">
            <v>500</v>
          </cell>
          <cell r="AP278">
            <v>500</v>
          </cell>
          <cell r="AQ278">
            <v>500</v>
          </cell>
          <cell r="AR278">
            <v>500</v>
          </cell>
          <cell r="AS278">
            <v>500</v>
          </cell>
          <cell r="AT278">
            <v>500</v>
          </cell>
          <cell r="AU278">
            <v>500</v>
          </cell>
          <cell r="AV278">
            <v>500</v>
          </cell>
          <cell r="AW278">
            <v>500</v>
          </cell>
          <cell r="AX278">
            <v>500</v>
          </cell>
          <cell r="AY278">
            <v>1</v>
          </cell>
          <cell r="AZ278">
            <v>1</v>
          </cell>
          <cell r="BA278">
            <v>1</v>
          </cell>
          <cell r="BB278">
            <v>1</v>
          </cell>
          <cell r="BC278">
            <v>1</v>
          </cell>
          <cell r="BD278">
            <v>1</v>
          </cell>
          <cell r="BE278">
            <v>300</v>
          </cell>
          <cell r="BF278">
            <v>300</v>
          </cell>
          <cell r="BG278">
            <v>300</v>
          </cell>
          <cell r="BH278">
            <v>300</v>
          </cell>
          <cell r="BI278">
            <v>300</v>
          </cell>
          <cell r="BJ278">
            <v>930</v>
          </cell>
          <cell r="BK278">
            <v>930</v>
          </cell>
          <cell r="BL278">
            <v>930</v>
          </cell>
          <cell r="BM278">
            <v>930</v>
          </cell>
          <cell r="BN278">
            <v>930</v>
          </cell>
          <cell r="BO278">
            <v>930</v>
          </cell>
          <cell r="BP278">
            <v>930</v>
          </cell>
          <cell r="BQ278">
            <v>930</v>
          </cell>
          <cell r="BR278">
            <v>930</v>
          </cell>
          <cell r="BS278">
            <v>930</v>
          </cell>
          <cell r="BT278">
            <v>930</v>
          </cell>
          <cell r="BU278">
            <v>930</v>
          </cell>
          <cell r="BV278">
            <v>930</v>
          </cell>
          <cell r="BW278">
            <v>930</v>
          </cell>
          <cell r="BX278">
            <v>930</v>
          </cell>
          <cell r="BY278">
            <v>930</v>
          </cell>
          <cell r="BZ278">
            <v>930</v>
          </cell>
          <cell r="CA278">
            <v>930</v>
          </cell>
          <cell r="CB278">
            <v>930</v>
          </cell>
          <cell r="CC278">
            <v>1700</v>
          </cell>
          <cell r="CD278">
            <v>1800</v>
          </cell>
          <cell r="CE278">
            <v>1800</v>
          </cell>
          <cell r="CF278">
            <v>1800</v>
          </cell>
          <cell r="CG278">
            <v>1500</v>
          </cell>
          <cell r="CH278">
            <v>1500</v>
          </cell>
          <cell r="CI278">
            <v>1500</v>
          </cell>
          <cell r="CJ278">
            <v>1500</v>
          </cell>
          <cell r="CK278">
            <v>1500</v>
          </cell>
          <cell r="CL278">
            <v>1500</v>
          </cell>
          <cell r="CM278">
            <v>1500</v>
          </cell>
          <cell r="CN278">
            <v>1800</v>
          </cell>
          <cell r="CO278">
            <v>1800</v>
          </cell>
          <cell r="CP278">
            <v>1800</v>
          </cell>
          <cell r="CQ278">
            <v>1800</v>
          </cell>
          <cell r="CR278">
            <v>1800</v>
          </cell>
          <cell r="CS278">
            <v>1800</v>
          </cell>
          <cell r="CT278">
            <v>1500</v>
          </cell>
          <cell r="CU278">
            <v>1500</v>
          </cell>
          <cell r="CV278">
            <v>1500</v>
          </cell>
          <cell r="CW278">
            <v>1500</v>
          </cell>
          <cell r="CX278">
            <v>1500</v>
          </cell>
          <cell r="CY278">
            <v>1500</v>
          </cell>
          <cell r="CZ278">
            <v>1500</v>
          </cell>
          <cell r="DA278">
            <v>1500</v>
          </cell>
          <cell r="DB278">
            <v>1500</v>
          </cell>
          <cell r="DC278">
            <v>1500</v>
          </cell>
          <cell r="DD278">
            <v>1500</v>
          </cell>
          <cell r="DE278">
            <v>1500</v>
          </cell>
          <cell r="DF278">
            <v>1500</v>
          </cell>
          <cell r="DG278">
            <v>1500</v>
          </cell>
          <cell r="DH278">
            <v>1925</v>
          </cell>
          <cell r="DI278">
            <v>1925</v>
          </cell>
          <cell r="DJ278">
            <v>1925</v>
          </cell>
          <cell r="DK278">
            <v>1925</v>
          </cell>
          <cell r="DL278">
            <v>1925</v>
          </cell>
          <cell r="DM278">
            <v>1925</v>
          </cell>
          <cell r="DN278">
            <v>1925</v>
          </cell>
          <cell r="DO278">
            <v>1925</v>
          </cell>
          <cell r="DP278">
            <v>1925</v>
          </cell>
          <cell r="DQ278">
            <v>1925</v>
          </cell>
          <cell r="DR278">
            <v>1925</v>
          </cell>
          <cell r="DS278">
            <v>1925</v>
          </cell>
          <cell r="DT278">
            <v>1925</v>
          </cell>
          <cell r="DU278">
            <v>1425</v>
          </cell>
          <cell r="DV278">
            <v>1425</v>
          </cell>
          <cell r="DW278">
            <v>1925</v>
          </cell>
          <cell r="DX278">
            <v>1925</v>
          </cell>
          <cell r="DY278">
            <v>1925</v>
          </cell>
          <cell r="DZ278">
            <v>1925</v>
          </cell>
          <cell r="EA278">
            <v>1925</v>
          </cell>
          <cell r="EB278">
            <v>1925</v>
          </cell>
          <cell r="EC278">
            <v>1925</v>
          </cell>
          <cell r="ED278">
            <v>1925</v>
          </cell>
          <cell r="EE278">
            <v>1925</v>
          </cell>
          <cell r="EF278">
            <v>1925</v>
          </cell>
          <cell r="EG278">
            <v>1925</v>
          </cell>
          <cell r="EH278">
            <v>2625</v>
          </cell>
          <cell r="EI278">
            <v>1925</v>
          </cell>
          <cell r="EJ278">
            <v>1800</v>
          </cell>
          <cell r="EK278">
            <v>1750</v>
          </cell>
          <cell r="EL278">
            <v>1750</v>
          </cell>
          <cell r="EM278">
            <v>1750</v>
          </cell>
          <cell r="EN278">
            <v>1750</v>
          </cell>
          <cell r="EO278">
            <v>2275</v>
          </cell>
          <cell r="EP278">
            <v>2275</v>
          </cell>
          <cell r="EQ278">
            <v>2275</v>
          </cell>
          <cell r="ER278">
            <v>2275</v>
          </cell>
          <cell r="ES278">
            <v>2275</v>
          </cell>
          <cell r="ET278">
            <v>2275</v>
          </cell>
          <cell r="EU278">
            <v>2275</v>
          </cell>
          <cell r="EV278">
            <v>2700</v>
          </cell>
          <cell r="EW278">
            <v>2275</v>
          </cell>
          <cell r="EX278">
            <v>2275</v>
          </cell>
          <cell r="EY278">
            <v>1675</v>
          </cell>
          <cell r="EZ278">
            <v>1675</v>
          </cell>
          <cell r="FA278">
            <v>1675</v>
          </cell>
          <cell r="FB278">
            <v>1675</v>
          </cell>
          <cell r="FC278">
            <v>1775</v>
          </cell>
          <cell r="FD278">
            <v>1775</v>
          </cell>
          <cell r="FE278">
            <v>1775</v>
          </cell>
          <cell r="FF278">
            <v>2275</v>
          </cell>
          <cell r="FG278">
            <v>2275</v>
          </cell>
          <cell r="FH278">
            <v>2275</v>
          </cell>
          <cell r="FI278">
            <v>2275</v>
          </cell>
          <cell r="FJ278">
            <v>2275</v>
          </cell>
          <cell r="FK278">
            <v>2275</v>
          </cell>
          <cell r="FL278">
            <v>2275</v>
          </cell>
          <cell r="FM278">
            <v>3475</v>
          </cell>
          <cell r="FN278">
            <v>3475</v>
          </cell>
          <cell r="FO278">
            <v>3500</v>
          </cell>
          <cell r="FP278">
            <v>3500</v>
          </cell>
          <cell r="FQ278">
            <v>3000</v>
          </cell>
          <cell r="FR278">
            <v>3000</v>
          </cell>
          <cell r="FS278">
            <v>3200</v>
          </cell>
          <cell r="FT278">
            <v>3500</v>
          </cell>
          <cell r="FU278">
            <v>3500</v>
          </cell>
          <cell r="FV278">
            <v>3500</v>
          </cell>
          <cell r="FW278">
            <v>3500</v>
          </cell>
          <cell r="FX278">
            <v>3500</v>
          </cell>
          <cell r="FY278">
            <v>3500</v>
          </cell>
          <cell r="FZ278">
            <v>3500</v>
          </cell>
          <cell r="GA278">
            <v>3000</v>
          </cell>
          <cell r="GB278">
            <v>2500</v>
          </cell>
          <cell r="GC278">
            <v>2500</v>
          </cell>
          <cell r="GD278">
            <v>2500</v>
          </cell>
          <cell r="GE278">
            <v>2400</v>
          </cell>
          <cell r="GF278">
            <v>2700</v>
          </cell>
          <cell r="GG278">
            <v>2600</v>
          </cell>
          <cell r="GH278">
            <v>3000</v>
          </cell>
          <cell r="GI278">
            <v>2000</v>
          </cell>
          <cell r="GJ278">
            <v>2000</v>
          </cell>
          <cell r="GK278">
            <v>2000</v>
          </cell>
          <cell r="GL278">
            <v>2500</v>
          </cell>
          <cell r="GM278">
            <v>2500</v>
          </cell>
          <cell r="GN278">
            <v>2500</v>
          </cell>
          <cell r="GO278">
            <v>2000</v>
          </cell>
          <cell r="GP278">
            <v>2000</v>
          </cell>
          <cell r="GQ278">
            <v>2000</v>
          </cell>
          <cell r="GR278">
            <v>2000</v>
          </cell>
          <cell r="GS278">
            <v>2000</v>
          </cell>
          <cell r="GW278">
            <v>900155</v>
          </cell>
          <cell r="GX278" t="e">
            <v>#DIV/0!</v>
          </cell>
          <cell r="GY278" t="e">
            <v>#DIV/0!</v>
          </cell>
          <cell r="GZ278" t="e">
            <v>#DIV/0!</v>
          </cell>
        </row>
        <row r="279">
          <cell r="A279">
            <v>900156</v>
          </cell>
          <cell r="B279">
            <v>28</v>
          </cell>
          <cell r="C279" t="str">
            <v>FINDLAY @ MOULTRIE</v>
          </cell>
          <cell r="D279">
            <v>5750</v>
          </cell>
          <cell r="E279" t="str">
            <v>D</v>
          </cell>
          <cell r="F279">
            <v>40</v>
          </cell>
          <cell r="G279">
            <v>40</v>
          </cell>
          <cell r="H279">
            <v>40</v>
          </cell>
          <cell r="I279">
            <v>40</v>
          </cell>
          <cell r="J279">
            <v>40</v>
          </cell>
          <cell r="K279">
            <v>40</v>
          </cell>
          <cell r="L279">
            <v>40</v>
          </cell>
          <cell r="M279">
            <v>40</v>
          </cell>
          <cell r="N279">
            <v>40</v>
          </cell>
          <cell r="O279">
            <v>40</v>
          </cell>
          <cell r="P279">
            <v>40</v>
          </cell>
          <cell r="Q279">
            <v>40</v>
          </cell>
          <cell r="R279">
            <v>40</v>
          </cell>
          <cell r="S279">
            <v>40</v>
          </cell>
          <cell r="T279">
            <v>50</v>
          </cell>
          <cell r="U279">
            <v>50</v>
          </cell>
          <cell r="V279">
            <v>50</v>
          </cell>
          <cell r="W279">
            <v>50</v>
          </cell>
          <cell r="X279">
            <v>50</v>
          </cell>
          <cell r="Y279">
            <v>50</v>
          </cell>
          <cell r="Z279">
            <v>50</v>
          </cell>
          <cell r="AA279">
            <v>50</v>
          </cell>
          <cell r="AB279">
            <v>50</v>
          </cell>
          <cell r="AC279">
            <v>50</v>
          </cell>
          <cell r="AD279">
            <v>50</v>
          </cell>
          <cell r="AE279">
            <v>50</v>
          </cell>
          <cell r="AF279">
            <v>50</v>
          </cell>
          <cell r="AG279">
            <v>50</v>
          </cell>
          <cell r="AH279">
            <v>50</v>
          </cell>
          <cell r="AI279">
            <v>50</v>
          </cell>
          <cell r="AJ279">
            <v>50</v>
          </cell>
          <cell r="AK279">
            <v>50</v>
          </cell>
          <cell r="AL279">
            <v>50</v>
          </cell>
          <cell r="AM279">
            <v>50</v>
          </cell>
          <cell r="AN279">
            <v>50</v>
          </cell>
          <cell r="AO279">
            <v>50</v>
          </cell>
          <cell r="AP279">
            <v>50</v>
          </cell>
          <cell r="AQ279">
            <v>50</v>
          </cell>
          <cell r="AR279">
            <v>50</v>
          </cell>
          <cell r="AS279">
            <v>50</v>
          </cell>
          <cell r="AT279">
            <v>50</v>
          </cell>
          <cell r="AU279">
            <v>50</v>
          </cell>
          <cell r="AV279">
            <v>50</v>
          </cell>
          <cell r="AW279">
            <v>50</v>
          </cell>
          <cell r="AX279">
            <v>50</v>
          </cell>
          <cell r="AY279">
            <v>1</v>
          </cell>
          <cell r="AZ279">
            <v>1</v>
          </cell>
          <cell r="BA279">
            <v>1</v>
          </cell>
          <cell r="BB279">
            <v>1</v>
          </cell>
          <cell r="BC279">
            <v>1</v>
          </cell>
          <cell r="BD279">
            <v>1</v>
          </cell>
          <cell r="BE279">
            <v>125</v>
          </cell>
          <cell r="BF279">
            <v>125</v>
          </cell>
          <cell r="BG279">
            <v>125</v>
          </cell>
          <cell r="BH279">
            <v>125</v>
          </cell>
          <cell r="BI279">
            <v>125</v>
          </cell>
          <cell r="BJ279">
            <v>125</v>
          </cell>
          <cell r="BK279">
            <v>125</v>
          </cell>
          <cell r="BL279">
            <v>125</v>
          </cell>
          <cell r="BM279">
            <v>125</v>
          </cell>
          <cell r="BN279">
            <v>125</v>
          </cell>
          <cell r="BO279">
            <v>125</v>
          </cell>
          <cell r="BP279">
            <v>125</v>
          </cell>
          <cell r="BQ279">
            <v>125</v>
          </cell>
          <cell r="BR279">
            <v>125</v>
          </cell>
          <cell r="BS279">
            <v>125</v>
          </cell>
          <cell r="BT279">
            <v>125</v>
          </cell>
          <cell r="BU279">
            <v>125</v>
          </cell>
          <cell r="BV279">
            <v>125</v>
          </cell>
          <cell r="BW279">
            <v>125</v>
          </cell>
          <cell r="BX279">
            <v>125</v>
          </cell>
          <cell r="BY279">
            <v>125</v>
          </cell>
          <cell r="BZ279">
            <v>125</v>
          </cell>
          <cell r="CA279">
            <v>125</v>
          </cell>
          <cell r="CB279">
            <v>125</v>
          </cell>
          <cell r="CC279">
            <v>250</v>
          </cell>
          <cell r="CD279">
            <v>250</v>
          </cell>
          <cell r="CE279">
            <v>250</v>
          </cell>
          <cell r="CF279">
            <v>250</v>
          </cell>
          <cell r="CG279">
            <v>250</v>
          </cell>
          <cell r="CH279">
            <v>250</v>
          </cell>
          <cell r="CI279">
            <v>250</v>
          </cell>
          <cell r="CJ279">
            <v>250</v>
          </cell>
          <cell r="CK279">
            <v>250</v>
          </cell>
          <cell r="CL279">
            <v>250</v>
          </cell>
          <cell r="CM279">
            <v>250</v>
          </cell>
          <cell r="CN279">
            <v>250</v>
          </cell>
          <cell r="CO279">
            <v>250</v>
          </cell>
          <cell r="CP279">
            <v>250</v>
          </cell>
          <cell r="CQ279">
            <v>250</v>
          </cell>
          <cell r="CR279">
            <v>250</v>
          </cell>
          <cell r="CS279">
            <v>250</v>
          </cell>
          <cell r="CT279">
            <v>250</v>
          </cell>
          <cell r="CU279">
            <v>250</v>
          </cell>
          <cell r="CV279">
            <v>250</v>
          </cell>
          <cell r="CW279">
            <v>250</v>
          </cell>
          <cell r="CX279">
            <v>250</v>
          </cell>
          <cell r="CY279">
            <v>250</v>
          </cell>
          <cell r="CZ279">
            <v>250</v>
          </cell>
          <cell r="DA279">
            <v>250</v>
          </cell>
          <cell r="DB279">
            <v>250</v>
          </cell>
          <cell r="DC279">
            <v>250</v>
          </cell>
          <cell r="DD279">
            <v>250</v>
          </cell>
          <cell r="DE279">
            <v>250</v>
          </cell>
          <cell r="DF279">
            <v>250</v>
          </cell>
          <cell r="DG279">
            <v>250</v>
          </cell>
          <cell r="DH279">
            <v>550</v>
          </cell>
          <cell r="DI279">
            <v>550</v>
          </cell>
          <cell r="DJ279">
            <v>300</v>
          </cell>
          <cell r="DK279">
            <v>300</v>
          </cell>
          <cell r="DL279">
            <v>300</v>
          </cell>
          <cell r="DM279">
            <v>300</v>
          </cell>
          <cell r="DN279">
            <v>300</v>
          </cell>
          <cell r="DO279">
            <v>300</v>
          </cell>
          <cell r="DP279">
            <v>300</v>
          </cell>
          <cell r="DQ279">
            <v>300</v>
          </cell>
          <cell r="DR279">
            <v>300</v>
          </cell>
          <cell r="DS279">
            <v>300</v>
          </cell>
          <cell r="DT279">
            <v>300</v>
          </cell>
          <cell r="DU279">
            <v>300</v>
          </cell>
          <cell r="DV279">
            <v>300</v>
          </cell>
          <cell r="DW279">
            <v>300</v>
          </cell>
          <cell r="DX279">
            <v>300</v>
          </cell>
          <cell r="DY279">
            <v>300</v>
          </cell>
          <cell r="DZ279">
            <v>300</v>
          </cell>
          <cell r="EA279">
            <v>300</v>
          </cell>
          <cell r="EB279">
            <v>300</v>
          </cell>
          <cell r="EC279">
            <v>300</v>
          </cell>
          <cell r="ED279">
            <v>300</v>
          </cell>
          <cell r="EE279">
            <v>300</v>
          </cell>
          <cell r="EF279">
            <v>300</v>
          </cell>
          <cell r="EG279">
            <v>300</v>
          </cell>
          <cell r="EH279">
            <v>300</v>
          </cell>
          <cell r="EI279">
            <v>300</v>
          </cell>
          <cell r="EJ279">
            <v>400</v>
          </cell>
          <cell r="EK279">
            <v>150</v>
          </cell>
          <cell r="EL279">
            <v>150</v>
          </cell>
          <cell r="EM279">
            <v>150</v>
          </cell>
          <cell r="EN279">
            <v>150</v>
          </cell>
          <cell r="EO279">
            <v>400</v>
          </cell>
          <cell r="EP279">
            <v>400</v>
          </cell>
          <cell r="EQ279">
            <v>400</v>
          </cell>
          <cell r="ER279">
            <v>400</v>
          </cell>
          <cell r="ES279">
            <v>400</v>
          </cell>
          <cell r="ET279">
            <v>400</v>
          </cell>
          <cell r="EU279">
            <v>400</v>
          </cell>
          <cell r="EV279">
            <v>400</v>
          </cell>
          <cell r="EW279">
            <v>400</v>
          </cell>
          <cell r="EX279">
            <v>400</v>
          </cell>
          <cell r="EY279">
            <v>400</v>
          </cell>
          <cell r="EZ279">
            <v>400</v>
          </cell>
          <cell r="FA279">
            <v>400</v>
          </cell>
          <cell r="FB279">
            <v>400</v>
          </cell>
          <cell r="FC279">
            <v>400</v>
          </cell>
          <cell r="FD279">
            <v>400</v>
          </cell>
          <cell r="FE279">
            <v>400</v>
          </cell>
          <cell r="FF279">
            <v>400</v>
          </cell>
          <cell r="FG279">
            <v>400</v>
          </cell>
          <cell r="FH279">
            <v>400</v>
          </cell>
          <cell r="FI279">
            <v>400</v>
          </cell>
          <cell r="FJ279">
            <v>400</v>
          </cell>
          <cell r="FK279">
            <v>400</v>
          </cell>
          <cell r="FL279">
            <v>400</v>
          </cell>
          <cell r="FM279">
            <v>400</v>
          </cell>
          <cell r="FN279">
            <v>400</v>
          </cell>
          <cell r="FO279">
            <v>700</v>
          </cell>
          <cell r="FP279">
            <v>700</v>
          </cell>
          <cell r="FQ279">
            <v>700</v>
          </cell>
          <cell r="FR279">
            <v>700</v>
          </cell>
          <cell r="FS279">
            <v>700</v>
          </cell>
          <cell r="FT279">
            <v>700</v>
          </cell>
          <cell r="FU279">
            <v>700</v>
          </cell>
          <cell r="FV279">
            <v>700</v>
          </cell>
          <cell r="FW279">
            <v>700</v>
          </cell>
          <cell r="FX279">
            <v>700</v>
          </cell>
          <cell r="FY279">
            <v>700</v>
          </cell>
          <cell r="FZ279">
            <v>700</v>
          </cell>
          <cell r="GA279">
            <v>300</v>
          </cell>
          <cell r="GB279">
            <v>300</v>
          </cell>
          <cell r="GC279">
            <v>300</v>
          </cell>
          <cell r="GD279">
            <v>300</v>
          </cell>
          <cell r="GE279">
            <v>300</v>
          </cell>
          <cell r="GF279">
            <v>300</v>
          </cell>
          <cell r="GG279">
            <v>300</v>
          </cell>
          <cell r="GH279">
            <v>300</v>
          </cell>
          <cell r="GI279">
            <v>300</v>
          </cell>
          <cell r="GJ279">
            <v>300</v>
          </cell>
          <cell r="GK279">
            <v>300</v>
          </cell>
          <cell r="GL279">
            <v>300</v>
          </cell>
          <cell r="GM279">
            <v>300</v>
          </cell>
          <cell r="GN279">
            <v>300</v>
          </cell>
          <cell r="GO279">
            <v>300</v>
          </cell>
          <cell r="GP279">
            <v>300</v>
          </cell>
          <cell r="GQ279">
            <v>300</v>
          </cell>
          <cell r="GR279">
            <v>300</v>
          </cell>
          <cell r="GS279">
            <v>300</v>
          </cell>
          <cell r="GW279">
            <v>900156</v>
          </cell>
          <cell r="GX279" t="e">
            <v>#DIV/0!</v>
          </cell>
          <cell r="GY279" t="e">
            <v>#DIV/0!</v>
          </cell>
          <cell r="GZ279" t="e">
            <v>#DIV/0!</v>
          </cell>
        </row>
        <row r="280">
          <cell r="A280">
            <v>900159</v>
          </cell>
          <cell r="B280">
            <v>28</v>
          </cell>
          <cell r="C280" t="str">
            <v>UCGC @ SHELBY</v>
          </cell>
          <cell r="D280">
            <v>3650</v>
          </cell>
          <cell r="E280" t="str">
            <v>D</v>
          </cell>
          <cell r="F280">
            <v>0</v>
          </cell>
          <cell r="G280">
            <v>0</v>
          </cell>
          <cell r="H280">
            <v>0</v>
          </cell>
          <cell r="I280">
            <v>0</v>
          </cell>
          <cell r="J280">
            <v>0</v>
          </cell>
          <cell r="K280">
            <v>0</v>
          </cell>
          <cell r="L280">
            <v>0</v>
          </cell>
          <cell r="M280">
            <v>0</v>
          </cell>
          <cell r="N280">
            <v>0</v>
          </cell>
          <cell r="O280">
            <v>0</v>
          </cell>
          <cell r="P280">
            <v>0</v>
          </cell>
          <cell r="Q280">
            <v>0</v>
          </cell>
          <cell r="R280">
            <v>0</v>
          </cell>
          <cell r="S280">
            <v>0</v>
          </cell>
          <cell r="T280">
            <v>0</v>
          </cell>
          <cell r="U280">
            <v>0</v>
          </cell>
          <cell r="V280">
            <v>0</v>
          </cell>
          <cell r="W280">
            <v>0</v>
          </cell>
          <cell r="X280">
            <v>0</v>
          </cell>
          <cell r="Y280">
            <v>0</v>
          </cell>
          <cell r="Z280">
            <v>0</v>
          </cell>
          <cell r="AA280">
            <v>0</v>
          </cell>
          <cell r="AB280">
            <v>0</v>
          </cell>
          <cell r="AC280">
            <v>0</v>
          </cell>
          <cell r="AD280">
            <v>0</v>
          </cell>
          <cell r="AE280">
            <v>0</v>
          </cell>
          <cell r="AF280">
            <v>0</v>
          </cell>
          <cell r="AG280">
            <v>0</v>
          </cell>
          <cell r="AH280">
            <v>0</v>
          </cell>
          <cell r="AI280">
            <v>0</v>
          </cell>
          <cell r="AJ280">
            <v>0</v>
          </cell>
          <cell r="AK280">
            <v>0</v>
          </cell>
          <cell r="AL280">
            <v>0</v>
          </cell>
          <cell r="AM280">
            <v>0</v>
          </cell>
          <cell r="AN280">
            <v>0</v>
          </cell>
          <cell r="AO280">
            <v>0</v>
          </cell>
          <cell r="AP280">
            <v>0</v>
          </cell>
          <cell r="AQ280">
            <v>0</v>
          </cell>
          <cell r="AR280">
            <v>0</v>
          </cell>
          <cell r="AS280">
            <v>0</v>
          </cell>
          <cell r="AT280">
            <v>0</v>
          </cell>
          <cell r="AU280">
            <v>0</v>
          </cell>
          <cell r="AV280">
            <v>0</v>
          </cell>
          <cell r="AW280">
            <v>0</v>
          </cell>
          <cell r="AX280">
            <v>0</v>
          </cell>
          <cell r="AY280">
            <v>0</v>
          </cell>
          <cell r="AZ280">
            <v>0</v>
          </cell>
          <cell r="BA280">
            <v>0</v>
          </cell>
          <cell r="BB280">
            <v>0</v>
          </cell>
          <cell r="BC280">
            <v>0</v>
          </cell>
          <cell r="BD280">
            <v>0</v>
          </cell>
          <cell r="BE280">
            <v>0</v>
          </cell>
          <cell r="BF280">
            <v>0</v>
          </cell>
          <cell r="BG280">
            <v>0</v>
          </cell>
          <cell r="BH280">
            <v>0</v>
          </cell>
          <cell r="BI280">
            <v>0</v>
          </cell>
          <cell r="BJ280">
            <v>0</v>
          </cell>
          <cell r="BK280">
            <v>0</v>
          </cell>
          <cell r="BL280">
            <v>0</v>
          </cell>
          <cell r="BM280">
            <v>0</v>
          </cell>
          <cell r="BN280">
            <v>0</v>
          </cell>
          <cell r="BO280">
            <v>0</v>
          </cell>
          <cell r="BP280">
            <v>0</v>
          </cell>
          <cell r="BQ280">
            <v>0</v>
          </cell>
          <cell r="BR280">
            <v>0</v>
          </cell>
          <cell r="BS280">
            <v>0</v>
          </cell>
          <cell r="BT280">
            <v>0</v>
          </cell>
          <cell r="BU280">
            <v>0</v>
          </cell>
          <cell r="BV280">
            <v>0</v>
          </cell>
          <cell r="BW280">
            <v>0</v>
          </cell>
          <cell r="BX280">
            <v>0</v>
          </cell>
          <cell r="BY280">
            <v>0</v>
          </cell>
          <cell r="BZ280">
            <v>0</v>
          </cell>
          <cell r="CA280">
            <v>0</v>
          </cell>
          <cell r="CB280">
            <v>0</v>
          </cell>
          <cell r="CC280">
            <v>0</v>
          </cell>
          <cell r="CD280">
            <v>0</v>
          </cell>
          <cell r="CE280">
            <v>0</v>
          </cell>
          <cell r="CF280">
            <v>0</v>
          </cell>
          <cell r="CG280">
            <v>0</v>
          </cell>
          <cell r="CH280">
            <v>0</v>
          </cell>
          <cell r="CI280">
            <v>0</v>
          </cell>
          <cell r="CJ280">
            <v>0</v>
          </cell>
          <cell r="CK280">
            <v>0</v>
          </cell>
          <cell r="CL280">
            <v>0</v>
          </cell>
          <cell r="CM280">
            <v>0</v>
          </cell>
          <cell r="CN280">
            <v>0</v>
          </cell>
          <cell r="CO280">
            <v>0</v>
          </cell>
          <cell r="CP280">
            <v>0</v>
          </cell>
          <cell r="CQ280">
            <v>0</v>
          </cell>
          <cell r="CR280">
            <v>0</v>
          </cell>
          <cell r="CS280">
            <v>0</v>
          </cell>
          <cell r="CT280">
            <v>0</v>
          </cell>
          <cell r="CU280">
            <v>0</v>
          </cell>
          <cell r="CV280">
            <v>0</v>
          </cell>
          <cell r="CW280">
            <v>0</v>
          </cell>
          <cell r="CX280">
            <v>0</v>
          </cell>
          <cell r="CY280">
            <v>0</v>
          </cell>
          <cell r="CZ280">
            <v>0</v>
          </cell>
          <cell r="DA280">
            <v>0</v>
          </cell>
          <cell r="DB280">
            <v>0</v>
          </cell>
          <cell r="DC280">
            <v>0</v>
          </cell>
          <cell r="DD280">
            <v>0</v>
          </cell>
          <cell r="DE280">
            <v>0</v>
          </cell>
          <cell r="DF280">
            <v>0</v>
          </cell>
          <cell r="DG280">
            <v>0</v>
          </cell>
          <cell r="DH280">
            <v>0</v>
          </cell>
          <cell r="DI280">
            <v>0</v>
          </cell>
          <cell r="DJ280">
            <v>0</v>
          </cell>
          <cell r="DK280">
            <v>0</v>
          </cell>
          <cell r="DL280">
            <v>0</v>
          </cell>
          <cell r="DM280">
            <v>0</v>
          </cell>
          <cell r="DN280">
            <v>0</v>
          </cell>
          <cell r="DO280">
            <v>0</v>
          </cell>
          <cell r="DP280">
            <v>0</v>
          </cell>
          <cell r="DQ280">
            <v>0</v>
          </cell>
          <cell r="DR280">
            <v>0</v>
          </cell>
          <cell r="DS280">
            <v>0</v>
          </cell>
          <cell r="DT280">
            <v>0</v>
          </cell>
          <cell r="DU280">
            <v>0</v>
          </cell>
          <cell r="DV280">
            <v>0</v>
          </cell>
          <cell r="DW280">
            <v>0</v>
          </cell>
          <cell r="DX280">
            <v>0</v>
          </cell>
          <cell r="DY280">
            <v>0</v>
          </cell>
          <cell r="DZ280">
            <v>0</v>
          </cell>
          <cell r="EA280">
            <v>0</v>
          </cell>
          <cell r="EB280">
            <v>0</v>
          </cell>
          <cell r="EC280">
            <v>0</v>
          </cell>
          <cell r="ED280">
            <v>0</v>
          </cell>
          <cell r="EE280">
            <v>0</v>
          </cell>
          <cell r="EF280">
            <v>0</v>
          </cell>
          <cell r="EG280">
            <v>0</v>
          </cell>
          <cell r="EH280">
            <v>0</v>
          </cell>
          <cell r="EI280">
            <v>0</v>
          </cell>
          <cell r="EJ280">
            <v>0</v>
          </cell>
          <cell r="EK280">
            <v>0</v>
          </cell>
          <cell r="EL280">
            <v>0</v>
          </cell>
          <cell r="EM280">
            <v>0</v>
          </cell>
          <cell r="EN280">
            <v>0</v>
          </cell>
          <cell r="EO280">
            <v>0</v>
          </cell>
          <cell r="EP280">
            <v>0</v>
          </cell>
          <cell r="EQ280">
            <v>0</v>
          </cell>
          <cell r="ER280">
            <v>0</v>
          </cell>
          <cell r="ES280">
            <v>0</v>
          </cell>
          <cell r="ET280">
            <v>0</v>
          </cell>
          <cell r="EU280">
            <v>0</v>
          </cell>
          <cell r="EV280">
            <v>0</v>
          </cell>
          <cell r="EW280">
            <v>0</v>
          </cell>
          <cell r="EX280">
            <v>0</v>
          </cell>
          <cell r="EY280">
            <v>0</v>
          </cell>
          <cell r="EZ280">
            <v>0</v>
          </cell>
          <cell r="FA280">
            <v>0</v>
          </cell>
          <cell r="FB280">
            <v>0</v>
          </cell>
          <cell r="FC280">
            <v>0</v>
          </cell>
          <cell r="FD280">
            <v>0</v>
          </cell>
          <cell r="FE280">
            <v>0</v>
          </cell>
          <cell r="FF280">
            <v>0</v>
          </cell>
          <cell r="FG280">
            <v>0</v>
          </cell>
          <cell r="FH280">
            <v>0</v>
          </cell>
          <cell r="FI280">
            <v>0</v>
          </cell>
          <cell r="FJ280">
            <v>0</v>
          </cell>
          <cell r="FK280">
            <v>0</v>
          </cell>
          <cell r="FL280">
            <v>0</v>
          </cell>
          <cell r="FM280">
            <v>0</v>
          </cell>
          <cell r="FN280">
            <v>0</v>
          </cell>
          <cell r="FO280">
            <v>0</v>
          </cell>
          <cell r="FP280">
            <v>0</v>
          </cell>
          <cell r="FQ280">
            <v>0</v>
          </cell>
          <cell r="FR280">
            <v>0</v>
          </cell>
          <cell r="FS280">
            <v>0</v>
          </cell>
          <cell r="FT280">
            <v>0</v>
          </cell>
          <cell r="FU280">
            <v>0</v>
          </cell>
          <cell r="FV280">
            <v>0</v>
          </cell>
          <cell r="FW280">
            <v>0</v>
          </cell>
          <cell r="FX280">
            <v>0</v>
          </cell>
          <cell r="FY280">
            <v>0</v>
          </cell>
          <cell r="FZ280">
            <v>0</v>
          </cell>
          <cell r="GA280">
            <v>0</v>
          </cell>
          <cell r="GB280">
            <v>0</v>
          </cell>
          <cell r="GC280">
            <v>0</v>
          </cell>
          <cell r="GD280">
            <v>0</v>
          </cell>
          <cell r="GE280">
            <v>0</v>
          </cell>
          <cell r="GF280">
            <v>0</v>
          </cell>
          <cell r="GG280">
            <v>0</v>
          </cell>
          <cell r="GH280">
            <v>0</v>
          </cell>
          <cell r="GI280">
            <v>0</v>
          </cell>
          <cell r="GJ280">
            <v>0</v>
          </cell>
          <cell r="GK280">
            <v>0</v>
          </cell>
          <cell r="GL280">
            <v>0</v>
          </cell>
          <cell r="GM280">
            <v>0</v>
          </cell>
          <cell r="GN280">
            <v>0</v>
          </cell>
          <cell r="GO280">
            <v>0</v>
          </cell>
          <cell r="GP280">
            <v>0</v>
          </cell>
          <cell r="GQ280">
            <v>0</v>
          </cell>
          <cell r="GR280">
            <v>0</v>
          </cell>
          <cell r="GS280">
            <v>0</v>
          </cell>
          <cell r="GW280">
            <v>900159</v>
          </cell>
          <cell r="GX280" t="e">
            <v>#DIV/0!</v>
          </cell>
          <cell r="GY280" t="e">
            <v>#DIV/0!</v>
          </cell>
          <cell r="GZ280" t="e">
            <v>#DIV/0!</v>
          </cell>
        </row>
        <row r="281">
          <cell r="A281">
            <v>900160</v>
          </cell>
          <cell r="B281">
            <v>28</v>
          </cell>
          <cell r="C281" t="str">
            <v>UCGC @ EFFINGHAM</v>
          </cell>
          <cell r="D281">
            <v>330</v>
          </cell>
          <cell r="E281" t="str">
            <v>D</v>
          </cell>
          <cell r="F281">
            <v>0</v>
          </cell>
          <cell r="G281">
            <v>0</v>
          </cell>
          <cell r="H281">
            <v>0</v>
          </cell>
          <cell r="I281">
            <v>0</v>
          </cell>
          <cell r="J281">
            <v>0</v>
          </cell>
          <cell r="K281">
            <v>0</v>
          </cell>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0</v>
          </cell>
          <cell r="AL281">
            <v>0</v>
          </cell>
          <cell r="AM281">
            <v>0</v>
          </cell>
          <cell r="AN281">
            <v>0</v>
          </cell>
          <cell r="AO281">
            <v>0</v>
          </cell>
          <cell r="AP281">
            <v>0</v>
          </cell>
          <cell r="AQ281">
            <v>0</v>
          </cell>
          <cell r="AR281">
            <v>0</v>
          </cell>
          <cell r="AS281">
            <v>0</v>
          </cell>
          <cell r="AT281">
            <v>0</v>
          </cell>
          <cell r="AU281">
            <v>0</v>
          </cell>
          <cell r="AV281">
            <v>0</v>
          </cell>
          <cell r="AW281">
            <v>0</v>
          </cell>
          <cell r="AX281">
            <v>0</v>
          </cell>
          <cell r="AY281">
            <v>0</v>
          </cell>
          <cell r="AZ281">
            <v>0</v>
          </cell>
          <cell r="BA281">
            <v>0</v>
          </cell>
          <cell r="BB281">
            <v>0</v>
          </cell>
          <cell r="BC281">
            <v>0</v>
          </cell>
          <cell r="BD281">
            <v>0</v>
          </cell>
          <cell r="BE281">
            <v>0</v>
          </cell>
          <cell r="BF281">
            <v>0</v>
          </cell>
          <cell r="BG281">
            <v>0</v>
          </cell>
          <cell r="BH281">
            <v>0</v>
          </cell>
          <cell r="BI281">
            <v>0</v>
          </cell>
          <cell r="BJ281">
            <v>0</v>
          </cell>
          <cell r="BK281">
            <v>0</v>
          </cell>
          <cell r="BL281">
            <v>0</v>
          </cell>
          <cell r="BM281">
            <v>0</v>
          </cell>
          <cell r="BN281">
            <v>0</v>
          </cell>
          <cell r="BO281">
            <v>0</v>
          </cell>
          <cell r="BP281">
            <v>0</v>
          </cell>
          <cell r="BQ281">
            <v>0</v>
          </cell>
          <cell r="BR281">
            <v>0</v>
          </cell>
          <cell r="BS281">
            <v>0</v>
          </cell>
          <cell r="BT281">
            <v>0</v>
          </cell>
          <cell r="BU281">
            <v>0</v>
          </cell>
          <cell r="BV281">
            <v>0</v>
          </cell>
          <cell r="BW281">
            <v>0</v>
          </cell>
          <cell r="BX281">
            <v>0</v>
          </cell>
          <cell r="BY281">
            <v>0</v>
          </cell>
          <cell r="BZ281">
            <v>0</v>
          </cell>
          <cell r="CA281">
            <v>0</v>
          </cell>
          <cell r="CB281">
            <v>0</v>
          </cell>
          <cell r="CC281">
            <v>0</v>
          </cell>
          <cell r="CD281">
            <v>0</v>
          </cell>
          <cell r="CE281">
            <v>0</v>
          </cell>
          <cell r="CF281">
            <v>0</v>
          </cell>
          <cell r="CG281">
            <v>0</v>
          </cell>
          <cell r="CH281">
            <v>0</v>
          </cell>
          <cell r="CI281">
            <v>0</v>
          </cell>
          <cell r="CJ281">
            <v>0</v>
          </cell>
          <cell r="CK281">
            <v>0</v>
          </cell>
          <cell r="CL281">
            <v>0</v>
          </cell>
          <cell r="CM281">
            <v>0</v>
          </cell>
          <cell r="CN281">
            <v>0</v>
          </cell>
          <cell r="CO281">
            <v>0</v>
          </cell>
          <cell r="CP281">
            <v>0</v>
          </cell>
          <cell r="CQ281">
            <v>0</v>
          </cell>
          <cell r="CR281">
            <v>0</v>
          </cell>
          <cell r="CS281">
            <v>0</v>
          </cell>
          <cell r="CT281">
            <v>0</v>
          </cell>
          <cell r="CU281">
            <v>0</v>
          </cell>
          <cell r="CV281">
            <v>0</v>
          </cell>
          <cell r="CW281">
            <v>0</v>
          </cell>
          <cell r="CX281">
            <v>0</v>
          </cell>
          <cell r="CY281">
            <v>0</v>
          </cell>
          <cell r="CZ281">
            <v>0</v>
          </cell>
          <cell r="DA281">
            <v>0</v>
          </cell>
          <cell r="DB281">
            <v>0</v>
          </cell>
          <cell r="DC281">
            <v>0</v>
          </cell>
          <cell r="DD281">
            <v>0</v>
          </cell>
          <cell r="DE281">
            <v>0</v>
          </cell>
          <cell r="DF281">
            <v>0</v>
          </cell>
          <cell r="DG281">
            <v>0</v>
          </cell>
          <cell r="DH281">
            <v>0</v>
          </cell>
          <cell r="DI281">
            <v>0</v>
          </cell>
          <cell r="DJ281">
            <v>0</v>
          </cell>
          <cell r="DK281">
            <v>0</v>
          </cell>
          <cell r="DL281">
            <v>0</v>
          </cell>
          <cell r="DM281">
            <v>0</v>
          </cell>
          <cell r="DN281">
            <v>0</v>
          </cell>
          <cell r="DO281">
            <v>0</v>
          </cell>
          <cell r="DP281">
            <v>0</v>
          </cell>
          <cell r="DQ281">
            <v>0</v>
          </cell>
          <cell r="DR281">
            <v>0</v>
          </cell>
          <cell r="DS281">
            <v>0</v>
          </cell>
          <cell r="DT281">
            <v>0</v>
          </cell>
          <cell r="DU281">
            <v>0</v>
          </cell>
          <cell r="DV281">
            <v>0</v>
          </cell>
          <cell r="DW281">
            <v>0</v>
          </cell>
          <cell r="DX281">
            <v>0</v>
          </cell>
          <cell r="DY281">
            <v>0</v>
          </cell>
          <cell r="DZ281">
            <v>0</v>
          </cell>
          <cell r="EA281">
            <v>0</v>
          </cell>
          <cell r="EB281">
            <v>0</v>
          </cell>
          <cell r="EC281">
            <v>0</v>
          </cell>
          <cell r="ED281">
            <v>0</v>
          </cell>
          <cell r="EE281">
            <v>0</v>
          </cell>
          <cell r="EF281">
            <v>0</v>
          </cell>
          <cell r="EG281">
            <v>0</v>
          </cell>
          <cell r="EH281">
            <v>0</v>
          </cell>
          <cell r="EI281">
            <v>0</v>
          </cell>
          <cell r="EJ281">
            <v>0</v>
          </cell>
          <cell r="EK281">
            <v>0</v>
          </cell>
          <cell r="EL281">
            <v>0</v>
          </cell>
          <cell r="EM281">
            <v>0</v>
          </cell>
          <cell r="EN281">
            <v>0</v>
          </cell>
          <cell r="EO281">
            <v>0</v>
          </cell>
          <cell r="EP281">
            <v>0</v>
          </cell>
          <cell r="EQ281">
            <v>0</v>
          </cell>
          <cell r="ER281">
            <v>0</v>
          </cell>
          <cell r="ES281">
            <v>0</v>
          </cell>
          <cell r="ET281">
            <v>0</v>
          </cell>
          <cell r="EU281">
            <v>0</v>
          </cell>
          <cell r="EV281">
            <v>0</v>
          </cell>
          <cell r="EW281">
            <v>0</v>
          </cell>
          <cell r="EX281">
            <v>0</v>
          </cell>
          <cell r="EY281">
            <v>0</v>
          </cell>
          <cell r="EZ281">
            <v>0</v>
          </cell>
          <cell r="FA281">
            <v>0</v>
          </cell>
          <cell r="FB281">
            <v>0</v>
          </cell>
          <cell r="FC281">
            <v>0</v>
          </cell>
          <cell r="FD281">
            <v>0</v>
          </cell>
          <cell r="FE281">
            <v>0</v>
          </cell>
          <cell r="FF281">
            <v>0</v>
          </cell>
          <cell r="FG281">
            <v>0</v>
          </cell>
          <cell r="FH281">
            <v>0</v>
          </cell>
          <cell r="FI281">
            <v>0</v>
          </cell>
          <cell r="FJ281">
            <v>0</v>
          </cell>
          <cell r="FK281">
            <v>0</v>
          </cell>
          <cell r="FL281">
            <v>0</v>
          </cell>
          <cell r="FM281">
            <v>0</v>
          </cell>
          <cell r="FN281">
            <v>0</v>
          </cell>
          <cell r="FO281">
            <v>0</v>
          </cell>
          <cell r="FP281">
            <v>0</v>
          </cell>
          <cell r="FQ281">
            <v>0</v>
          </cell>
          <cell r="FR281">
            <v>0</v>
          </cell>
          <cell r="FS281">
            <v>0</v>
          </cell>
          <cell r="FT281">
            <v>0</v>
          </cell>
          <cell r="FU281">
            <v>0</v>
          </cell>
          <cell r="FV281">
            <v>0</v>
          </cell>
          <cell r="FW281">
            <v>0</v>
          </cell>
          <cell r="FX281">
            <v>0</v>
          </cell>
          <cell r="FY281">
            <v>0</v>
          </cell>
          <cell r="FZ281">
            <v>0</v>
          </cell>
          <cell r="GA281">
            <v>0</v>
          </cell>
          <cell r="GB281">
            <v>0</v>
          </cell>
          <cell r="GC281">
            <v>0</v>
          </cell>
          <cell r="GD281">
            <v>0</v>
          </cell>
          <cell r="GE281">
            <v>0</v>
          </cell>
          <cell r="GF281">
            <v>0</v>
          </cell>
          <cell r="GG281">
            <v>0</v>
          </cell>
          <cell r="GH281">
            <v>0</v>
          </cell>
          <cell r="GI281">
            <v>0</v>
          </cell>
          <cell r="GJ281">
            <v>0</v>
          </cell>
          <cell r="GK281">
            <v>0</v>
          </cell>
          <cell r="GL281">
            <v>0</v>
          </cell>
          <cell r="GM281">
            <v>0</v>
          </cell>
          <cell r="GN281">
            <v>0</v>
          </cell>
          <cell r="GO281">
            <v>0</v>
          </cell>
          <cell r="GP281">
            <v>0</v>
          </cell>
          <cell r="GQ281">
            <v>0</v>
          </cell>
          <cell r="GR281">
            <v>0</v>
          </cell>
          <cell r="GS281">
            <v>0</v>
          </cell>
          <cell r="GW281">
            <v>900160</v>
          </cell>
          <cell r="GX281" t="e">
            <v>#DIV/0!</v>
          </cell>
          <cell r="GY281" t="e">
            <v>#DIV/0!</v>
          </cell>
          <cell r="GZ281" t="e">
            <v>#DIV/0!</v>
          </cell>
        </row>
        <row r="282">
          <cell r="A282">
            <v>900161</v>
          </cell>
          <cell r="B282">
            <v>28</v>
          </cell>
          <cell r="C282" t="str">
            <v>UCGC @ EFFINGHAM</v>
          </cell>
          <cell r="D282">
            <v>710</v>
          </cell>
          <cell r="E282" t="str">
            <v>D</v>
          </cell>
          <cell r="F282">
            <v>0</v>
          </cell>
          <cell r="G282">
            <v>0</v>
          </cell>
          <cell r="H282">
            <v>0</v>
          </cell>
          <cell r="I282">
            <v>0</v>
          </cell>
          <cell r="J282">
            <v>0</v>
          </cell>
          <cell r="K282">
            <v>0</v>
          </cell>
          <cell r="L282">
            <v>0</v>
          </cell>
          <cell r="M282">
            <v>0</v>
          </cell>
          <cell r="N282">
            <v>0</v>
          </cell>
          <cell r="O282">
            <v>0</v>
          </cell>
          <cell r="P282">
            <v>0</v>
          </cell>
          <cell r="Q282">
            <v>0</v>
          </cell>
          <cell r="R282">
            <v>0</v>
          </cell>
          <cell r="S282">
            <v>0</v>
          </cell>
          <cell r="T282">
            <v>0</v>
          </cell>
          <cell r="U282">
            <v>0</v>
          </cell>
          <cell r="V282">
            <v>0</v>
          </cell>
          <cell r="W282">
            <v>0</v>
          </cell>
          <cell r="X282">
            <v>0</v>
          </cell>
          <cell r="Y282">
            <v>0</v>
          </cell>
          <cell r="Z282">
            <v>0</v>
          </cell>
          <cell r="AA282">
            <v>0</v>
          </cell>
          <cell r="AB282">
            <v>0</v>
          </cell>
          <cell r="AC282">
            <v>0</v>
          </cell>
          <cell r="AD282">
            <v>0</v>
          </cell>
          <cell r="AE282">
            <v>0</v>
          </cell>
          <cell r="AF282">
            <v>0</v>
          </cell>
          <cell r="AG282">
            <v>0</v>
          </cell>
          <cell r="AH282">
            <v>0</v>
          </cell>
          <cell r="AI282">
            <v>0</v>
          </cell>
          <cell r="AJ282">
            <v>0</v>
          </cell>
          <cell r="AK282">
            <v>0</v>
          </cell>
          <cell r="AL282">
            <v>0</v>
          </cell>
          <cell r="AM282">
            <v>0</v>
          </cell>
          <cell r="AN282">
            <v>0</v>
          </cell>
          <cell r="AO282">
            <v>0</v>
          </cell>
          <cell r="AP282">
            <v>0</v>
          </cell>
          <cell r="AQ282">
            <v>0</v>
          </cell>
          <cell r="AR282">
            <v>0</v>
          </cell>
          <cell r="AS282">
            <v>0</v>
          </cell>
          <cell r="AT282">
            <v>0</v>
          </cell>
          <cell r="AU282">
            <v>0</v>
          </cell>
          <cell r="AV282">
            <v>0</v>
          </cell>
          <cell r="AW282">
            <v>0</v>
          </cell>
          <cell r="AX282">
            <v>0</v>
          </cell>
          <cell r="AY282">
            <v>0</v>
          </cell>
          <cell r="AZ282">
            <v>0</v>
          </cell>
          <cell r="BA282">
            <v>0</v>
          </cell>
          <cell r="BB282">
            <v>0</v>
          </cell>
          <cell r="BC282">
            <v>0</v>
          </cell>
          <cell r="BD282">
            <v>0</v>
          </cell>
          <cell r="BE282">
            <v>0</v>
          </cell>
          <cell r="BF282">
            <v>0</v>
          </cell>
          <cell r="BG282">
            <v>0</v>
          </cell>
          <cell r="BH282">
            <v>0</v>
          </cell>
          <cell r="BI282">
            <v>0</v>
          </cell>
          <cell r="BJ282">
            <v>0</v>
          </cell>
          <cell r="BK282">
            <v>0</v>
          </cell>
          <cell r="BL282">
            <v>0</v>
          </cell>
          <cell r="BM282">
            <v>0</v>
          </cell>
          <cell r="BN282">
            <v>0</v>
          </cell>
          <cell r="BO282">
            <v>0</v>
          </cell>
          <cell r="BP282">
            <v>0</v>
          </cell>
          <cell r="BQ282">
            <v>0</v>
          </cell>
          <cell r="BR282">
            <v>0</v>
          </cell>
          <cell r="BS282">
            <v>0</v>
          </cell>
          <cell r="BT282">
            <v>0</v>
          </cell>
          <cell r="BU282">
            <v>0</v>
          </cell>
          <cell r="BV282">
            <v>0</v>
          </cell>
          <cell r="BW282">
            <v>0</v>
          </cell>
          <cell r="BX282">
            <v>0</v>
          </cell>
          <cell r="BY282">
            <v>0</v>
          </cell>
          <cell r="BZ282">
            <v>0</v>
          </cell>
          <cell r="CA282">
            <v>0</v>
          </cell>
          <cell r="CB282">
            <v>0</v>
          </cell>
          <cell r="CC282">
            <v>0</v>
          </cell>
          <cell r="CD282">
            <v>0</v>
          </cell>
          <cell r="CE282">
            <v>0</v>
          </cell>
          <cell r="CF282">
            <v>0</v>
          </cell>
          <cell r="CG282">
            <v>0</v>
          </cell>
          <cell r="CH282">
            <v>0</v>
          </cell>
          <cell r="CI282">
            <v>0</v>
          </cell>
          <cell r="CJ282">
            <v>0</v>
          </cell>
          <cell r="CK282">
            <v>0</v>
          </cell>
          <cell r="CL282">
            <v>0</v>
          </cell>
          <cell r="CM282">
            <v>0</v>
          </cell>
          <cell r="CN282">
            <v>0</v>
          </cell>
          <cell r="CO282">
            <v>0</v>
          </cell>
          <cell r="CP282">
            <v>0</v>
          </cell>
          <cell r="CQ282">
            <v>0</v>
          </cell>
          <cell r="CR282">
            <v>0</v>
          </cell>
          <cell r="CS282">
            <v>0</v>
          </cell>
          <cell r="CT282">
            <v>0</v>
          </cell>
          <cell r="CU282">
            <v>0</v>
          </cell>
          <cell r="CV282">
            <v>0</v>
          </cell>
          <cell r="CW282">
            <v>0</v>
          </cell>
          <cell r="CX282">
            <v>0</v>
          </cell>
          <cell r="CY282">
            <v>0</v>
          </cell>
          <cell r="CZ282">
            <v>0</v>
          </cell>
          <cell r="DA282">
            <v>0</v>
          </cell>
          <cell r="DB282">
            <v>0</v>
          </cell>
          <cell r="DC282">
            <v>0</v>
          </cell>
          <cell r="DD282">
            <v>0</v>
          </cell>
          <cell r="DE282">
            <v>0</v>
          </cell>
          <cell r="DF282">
            <v>0</v>
          </cell>
          <cell r="DG282">
            <v>0</v>
          </cell>
          <cell r="DH282">
            <v>0</v>
          </cell>
          <cell r="DI282">
            <v>0</v>
          </cell>
          <cell r="DJ282">
            <v>0</v>
          </cell>
          <cell r="DK282">
            <v>0</v>
          </cell>
          <cell r="DL282">
            <v>0</v>
          </cell>
          <cell r="DM282">
            <v>0</v>
          </cell>
          <cell r="DN282">
            <v>0</v>
          </cell>
          <cell r="DO282">
            <v>0</v>
          </cell>
          <cell r="DP282">
            <v>0</v>
          </cell>
          <cell r="DQ282">
            <v>0</v>
          </cell>
          <cell r="DR282">
            <v>0</v>
          </cell>
          <cell r="DS282">
            <v>0</v>
          </cell>
          <cell r="DT282">
            <v>0</v>
          </cell>
          <cell r="DU282">
            <v>0</v>
          </cell>
          <cell r="DV282">
            <v>0</v>
          </cell>
          <cell r="DW282">
            <v>0</v>
          </cell>
          <cell r="DX282">
            <v>0</v>
          </cell>
          <cell r="DY282">
            <v>0</v>
          </cell>
          <cell r="DZ282">
            <v>0</v>
          </cell>
          <cell r="EA282">
            <v>0</v>
          </cell>
          <cell r="EB282">
            <v>0</v>
          </cell>
          <cell r="EC282">
            <v>0</v>
          </cell>
          <cell r="ED282">
            <v>0</v>
          </cell>
          <cell r="EE282">
            <v>0</v>
          </cell>
          <cell r="EF282">
            <v>0</v>
          </cell>
          <cell r="EG282">
            <v>0</v>
          </cell>
          <cell r="EH282">
            <v>0</v>
          </cell>
          <cell r="EI282">
            <v>0</v>
          </cell>
          <cell r="EJ282">
            <v>0</v>
          </cell>
          <cell r="EK282">
            <v>0</v>
          </cell>
          <cell r="EL282">
            <v>0</v>
          </cell>
          <cell r="EM282">
            <v>0</v>
          </cell>
          <cell r="EN282">
            <v>0</v>
          </cell>
          <cell r="EO282">
            <v>0</v>
          </cell>
          <cell r="EP282">
            <v>0</v>
          </cell>
          <cell r="EQ282">
            <v>0</v>
          </cell>
          <cell r="ER282">
            <v>0</v>
          </cell>
          <cell r="ES282">
            <v>0</v>
          </cell>
          <cell r="ET282">
            <v>0</v>
          </cell>
          <cell r="EU282">
            <v>0</v>
          </cell>
          <cell r="EV282">
            <v>0</v>
          </cell>
          <cell r="EW282">
            <v>0</v>
          </cell>
          <cell r="EX282">
            <v>0</v>
          </cell>
          <cell r="EY282">
            <v>0</v>
          </cell>
          <cell r="EZ282">
            <v>0</v>
          </cell>
          <cell r="FA282">
            <v>0</v>
          </cell>
          <cell r="FB282">
            <v>0</v>
          </cell>
          <cell r="FC282">
            <v>0</v>
          </cell>
          <cell r="FD282">
            <v>0</v>
          </cell>
          <cell r="FE282">
            <v>0</v>
          </cell>
          <cell r="FF282">
            <v>0</v>
          </cell>
          <cell r="FG282">
            <v>0</v>
          </cell>
          <cell r="FH282">
            <v>0</v>
          </cell>
          <cell r="FI282">
            <v>0</v>
          </cell>
          <cell r="FJ282">
            <v>0</v>
          </cell>
          <cell r="FK282">
            <v>0</v>
          </cell>
          <cell r="FL282">
            <v>0</v>
          </cell>
          <cell r="FM282">
            <v>0</v>
          </cell>
          <cell r="FN282">
            <v>0</v>
          </cell>
          <cell r="FO282">
            <v>0</v>
          </cell>
          <cell r="FP282">
            <v>0</v>
          </cell>
          <cell r="FQ282">
            <v>0</v>
          </cell>
          <cell r="FR282">
            <v>0</v>
          </cell>
          <cell r="FS282">
            <v>0</v>
          </cell>
          <cell r="FT282">
            <v>0</v>
          </cell>
          <cell r="FU282">
            <v>0</v>
          </cell>
          <cell r="FV282">
            <v>0</v>
          </cell>
          <cell r="FW282">
            <v>0</v>
          </cell>
          <cell r="FX282">
            <v>0</v>
          </cell>
          <cell r="FY282">
            <v>0</v>
          </cell>
          <cell r="FZ282">
            <v>0</v>
          </cell>
          <cell r="GA282">
            <v>0</v>
          </cell>
          <cell r="GB282">
            <v>0</v>
          </cell>
          <cell r="GC282">
            <v>0</v>
          </cell>
          <cell r="GD282">
            <v>0</v>
          </cell>
          <cell r="GE282">
            <v>0</v>
          </cell>
          <cell r="GF282">
            <v>0</v>
          </cell>
          <cell r="GG282">
            <v>0</v>
          </cell>
          <cell r="GH282">
            <v>0</v>
          </cell>
          <cell r="GI282">
            <v>0</v>
          </cell>
          <cell r="GJ282">
            <v>0</v>
          </cell>
          <cell r="GK282">
            <v>0</v>
          </cell>
          <cell r="GL282">
            <v>0</v>
          </cell>
          <cell r="GM282">
            <v>0</v>
          </cell>
          <cell r="GN282">
            <v>0</v>
          </cell>
          <cell r="GO282">
            <v>0</v>
          </cell>
          <cell r="GP282">
            <v>0</v>
          </cell>
          <cell r="GQ282">
            <v>0</v>
          </cell>
          <cell r="GR282">
            <v>0</v>
          </cell>
          <cell r="GS282">
            <v>0</v>
          </cell>
          <cell r="GW282">
            <v>900161</v>
          </cell>
          <cell r="GX282" t="e">
            <v>#DIV/0!</v>
          </cell>
          <cell r="GY282" t="e">
            <v>#DIV/0!</v>
          </cell>
          <cell r="GZ282" t="e">
            <v>#DIV/0!</v>
          </cell>
        </row>
        <row r="283">
          <cell r="A283">
            <v>900162</v>
          </cell>
          <cell r="B283">
            <v>28</v>
          </cell>
          <cell r="C283" t="str">
            <v>UCGC @ FAYETTE</v>
          </cell>
          <cell r="D283">
            <v>19750</v>
          </cell>
          <cell r="E283" t="str">
            <v>D</v>
          </cell>
          <cell r="F283">
            <v>0</v>
          </cell>
          <cell r="G283">
            <v>0</v>
          </cell>
          <cell r="H283">
            <v>0</v>
          </cell>
          <cell r="I283">
            <v>0</v>
          </cell>
          <cell r="J283">
            <v>0</v>
          </cell>
          <cell r="K283">
            <v>0</v>
          </cell>
          <cell r="L283">
            <v>0</v>
          </cell>
          <cell r="M283">
            <v>0</v>
          </cell>
          <cell r="N283">
            <v>0</v>
          </cell>
          <cell r="O283">
            <v>0</v>
          </cell>
          <cell r="P283">
            <v>0</v>
          </cell>
          <cell r="Q283">
            <v>0</v>
          </cell>
          <cell r="R283">
            <v>0</v>
          </cell>
          <cell r="S283">
            <v>0</v>
          </cell>
          <cell r="T283">
            <v>0</v>
          </cell>
          <cell r="U283">
            <v>0</v>
          </cell>
          <cell r="V283">
            <v>0</v>
          </cell>
          <cell r="W283">
            <v>0</v>
          </cell>
          <cell r="X283">
            <v>0</v>
          </cell>
          <cell r="Y283">
            <v>0</v>
          </cell>
          <cell r="Z283">
            <v>0</v>
          </cell>
          <cell r="AA283">
            <v>0</v>
          </cell>
          <cell r="AB283">
            <v>0</v>
          </cell>
          <cell r="AC283">
            <v>0</v>
          </cell>
          <cell r="AD283">
            <v>0</v>
          </cell>
          <cell r="AE283">
            <v>0</v>
          </cell>
          <cell r="AF283">
            <v>0</v>
          </cell>
          <cell r="AG283">
            <v>0</v>
          </cell>
          <cell r="AH283">
            <v>0</v>
          </cell>
          <cell r="AI283">
            <v>0</v>
          </cell>
          <cell r="AJ283">
            <v>0</v>
          </cell>
          <cell r="AK283">
            <v>0</v>
          </cell>
          <cell r="AL283">
            <v>0</v>
          </cell>
          <cell r="AM283">
            <v>0</v>
          </cell>
          <cell r="AN283">
            <v>0</v>
          </cell>
          <cell r="AO283">
            <v>0</v>
          </cell>
          <cell r="AP283">
            <v>0</v>
          </cell>
          <cell r="AQ283">
            <v>0</v>
          </cell>
          <cell r="AR283">
            <v>0</v>
          </cell>
          <cell r="AS283">
            <v>0</v>
          </cell>
          <cell r="AT283">
            <v>0</v>
          </cell>
          <cell r="AU283">
            <v>0</v>
          </cell>
          <cell r="AV283">
            <v>0</v>
          </cell>
          <cell r="AW283">
            <v>0</v>
          </cell>
          <cell r="AX283">
            <v>0</v>
          </cell>
          <cell r="AY283">
            <v>0</v>
          </cell>
          <cell r="AZ283">
            <v>0</v>
          </cell>
          <cell r="BA283">
            <v>0</v>
          </cell>
          <cell r="BB283">
            <v>0</v>
          </cell>
          <cell r="BC283">
            <v>0</v>
          </cell>
          <cell r="BD283">
            <v>0</v>
          </cell>
          <cell r="BE283">
            <v>0</v>
          </cell>
          <cell r="BF283">
            <v>0</v>
          </cell>
          <cell r="BG283">
            <v>0</v>
          </cell>
          <cell r="BH283">
            <v>0</v>
          </cell>
          <cell r="BI283">
            <v>0</v>
          </cell>
          <cell r="BJ283">
            <v>0</v>
          </cell>
          <cell r="BK283">
            <v>0</v>
          </cell>
          <cell r="BL283">
            <v>0</v>
          </cell>
          <cell r="BM283">
            <v>0</v>
          </cell>
          <cell r="BN283">
            <v>0</v>
          </cell>
          <cell r="BO283">
            <v>0</v>
          </cell>
          <cell r="BP283">
            <v>0</v>
          </cell>
          <cell r="BQ283">
            <v>0</v>
          </cell>
          <cell r="BR283">
            <v>0</v>
          </cell>
          <cell r="BS283">
            <v>0</v>
          </cell>
          <cell r="BT283">
            <v>0</v>
          </cell>
          <cell r="BU283">
            <v>0</v>
          </cell>
          <cell r="BV283">
            <v>0</v>
          </cell>
          <cell r="BW283">
            <v>0</v>
          </cell>
          <cell r="BX283">
            <v>0</v>
          </cell>
          <cell r="BY283">
            <v>0</v>
          </cell>
          <cell r="BZ283">
            <v>0</v>
          </cell>
          <cell r="CA283">
            <v>0</v>
          </cell>
          <cell r="CB283">
            <v>0</v>
          </cell>
          <cell r="CC283">
            <v>0</v>
          </cell>
          <cell r="CD283">
            <v>0</v>
          </cell>
          <cell r="CE283">
            <v>0</v>
          </cell>
          <cell r="CF283">
            <v>0</v>
          </cell>
          <cell r="CG283">
            <v>0</v>
          </cell>
          <cell r="CH283">
            <v>0</v>
          </cell>
          <cell r="CI283">
            <v>0</v>
          </cell>
          <cell r="CJ283">
            <v>0</v>
          </cell>
          <cell r="CK283">
            <v>0</v>
          </cell>
          <cell r="CL283">
            <v>0</v>
          </cell>
          <cell r="CM283">
            <v>0</v>
          </cell>
          <cell r="CN283">
            <v>0</v>
          </cell>
          <cell r="CO283">
            <v>0</v>
          </cell>
          <cell r="CP283">
            <v>0</v>
          </cell>
          <cell r="CQ283">
            <v>0</v>
          </cell>
          <cell r="CR283">
            <v>0</v>
          </cell>
          <cell r="CS283">
            <v>0</v>
          </cell>
          <cell r="CT283">
            <v>0</v>
          </cell>
          <cell r="CU283">
            <v>0</v>
          </cell>
          <cell r="CV283">
            <v>0</v>
          </cell>
          <cell r="CW283">
            <v>0</v>
          </cell>
          <cell r="CX283">
            <v>0</v>
          </cell>
          <cell r="CY283">
            <v>0</v>
          </cell>
          <cell r="CZ283">
            <v>0</v>
          </cell>
          <cell r="DA283">
            <v>0</v>
          </cell>
          <cell r="DB283">
            <v>0</v>
          </cell>
          <cell r="DC283">
            <v>0</v>
          </cell>
          <cell r="DD283">
            <v>0</v>
          </cell>
          <cell r="DE283">
            <v>0</v>
          </cell>
          <cell r="DF283">
            <v>0</v>
          </cell>
          <cell r="DG283">
            <v>0</v>
          </cell>
          <cell r="DH283">
            <v>0</v>
          </cell>
          <cell r="DI283">
            <v>0</v>
          </cell>
          <cell r="DJ283">
            <v>0</v>
          </cell>
          <cell r="DK283">
            <v>0</v>
          </cell>
          <cell r="DL283">
            <v>0</v>
          </cell>
          <cell r="DM283">
            <v>0</v>
          </cell>
          <cell r="DN283">
            <v>0</v>
          </cell>
          <cell r="DO283">
            <v>0</v>
          </cell>
          <cell r="DP283">
            <v>0</v>
          </cell>
          <cell r="DQ283">
            <v>0</v>
          </cell>
          <cell r="DR283">
            <v>0</v>
          </cell>
          <cell r="DS283">
            <v>0</v>
          </cell>
          <cell r="DT283">
            <v>0</v>
          </cell>
          <cell r="DU283">
            <v>0</v>
          </cell>
          <cell r="DV283">
            <v>0</v>
          </cell>
          <cell r="DW283">
            <v>0</v>
          </cell>
          <cell r="DX283">
            <v>0</v>
          </cell>
          <cell r="DY283">
            <v>0</v>
          </cell>
          <cell r="DZ283">
            <v>0</v>
          </cell>
          <cell r="EA283">
            <v>0</v>
          </cell>
          <cell r="EB283">
            <v>0</v>
          </cell>
          <cell r="EC283">
            <v>0</v>
          </cell>
          <cell r="ED283">
            <v>0</v>
          </cell>
          <cell r="EE283">
            <v>0</v>
          </cell>
          <cell r="EF283">
            <v>0</v>
          </cell>
          <cell r="EG283">
            <v>0</v>
          </cell>
          <cell r="EH283">
            <v>0</v>
          </cell>
          <cell r="EI283">
            <v>0</v>
          </cell>
          <cell r="EJ283">
            <v>0</v>
          </cell>
          <cell r="EK283">
            <v>0</v>
          </cell>
          <cell r="EL283">
            <v>0</v>
          </cell>
          <cell r="EM283">
            <v>0</v>
          </cell>
          <cell r="EN283">
            <v>0</v>
          </cell>
          <cell r="EO283">
            <v>0</v>
          </cell>
          <cell r="EP283">
            <v>0</v>
          </cell>
          <cell r="EQ283">
            <v>0</v>
          </cell>
          <cell r="ER283">
            <v>0</v>
          </cell>
          <cell r="ES283">
            <v>0</v>
          </cell>
          <cell r="ET283">
            <v>0</v>
          </cell>
          <cell r="EU283">
            <v>0</v>
          </cell>
          <cell r="EV283">
            <v>0</v>
          </cell>
          <cell r="EW283">
            <v>0</v>
          </cell>
          <cell r="EX283">
            <v>0</v>
          </cell>
          <cell r="EY283">
            <v>0</v>
          </cell>
          <cell r="EZ283">
            <v>0</v>
          </cell>
          <cell r="FA283">
            <v>0</v>
          </cell>
          <cell r="FB283">
            <v>0</v>
          </cell>
          <cell r="FC283">
            <v>0</v>
          </cell>
          <cell r="FD283">
            <v>0</v>
          </cell>
          <cell r="FE283">
            <v>0</v>
          </cell>
          <cell r="FF283">
            <v>0</v>
          </cell>
          <cell r="FG283">
            <v>0</v>
          </cell>
          <cell r="FH283">
            <v>0</v>
          </cell>
          <cell r="FI283">
            <v>0</v>
          </cell>
          <cell r="FJ283">
            <v>0</v>
          </cell>
          <cell r="FK283">
            <v>0</v>
          </cell>
          <cell r="FL283">
            <v>0</v>
          </cell>
          <cell r="FM283">
            <v>0</v>
          </cell>
          <cell r="FN283">
            <v>0</v>
          </cell>
          <cell r="FO283">
            <v>0</v>
          </cell>
          <cell r="FP283">
            <v>0</v>
          </cell>
          <cell r="FQ283">
            <v>0</v>
          </cell>
          <cell r="FR283">
            <v>0</v>
          </cell>
          <cell r="FS283">
            <v>0</v>
          </cell>
          <cell r="FT283">
            <v>0</v>
          </cell>
          <cell r="FU283">
            <v>0</v>
          </cell>
          <cell r="FV283">
            <v>0</v>
          </cell>
          <cell r="FW283">
            <v>0</v>
          </cell>
          <cell r="FX283">
            <v>0</v>
          </cell>
          <cell r="FY283">
            <v>0</v>
          </cell>
          <cell r="FZ283">
            <v>0</v>
          </cell>
          <cell r="GA283">
            <v>0</v>
          </cell>
          <cell r="GB283">
            <v>0</v>
          </cell>
          <cell r="GC283">
            <v>0</v>
          </cell>
          <cell r="GD283">
            <v>0</v>
          </cell>
          <cell r="GE283">
            <v>0</v>
          </cell>
          <cell r="GF283">
            <v>0</v>
          </cell>
          <cell r="GG283">
            <v>0</v>
          </cell>
          <cell r="GH283">
            <v>0</v>
          </cell>
          <cell r="GI283">
            <v>0</v>
          </cell>
          <cell r="GJ283">
            <v>0</v>
          </cell>
          <cell r="GK283">
            <v>0</v>
          </cell>
          <cell r="GL283">
            <v>0</v>
          </cell>
          <cell r="GM283">
            <v>0</v>
          </cell>
          <cell r="GN283">
            <v>0</v>
          </cell>
          <cell r="GO283">
            <v>0</v>
          </cell>
          <cell r="GP283">
            <v>0</v>
          </cell>
          <cell r="GQ283">
            <v>0</v>
          </cell>
          <cell r="GR283">
            <v>0</v>
          </cell>
          <cell r="GS283">
            <v>0</v>
          </cell>
          <cell r="GW283">
            <v>900162</v>
          </cell>
          <cell r="GX283" t="e">
            <v>#DIV/0!</v>
          </cell>
          <cell r="GY283" t="e">
            <v>#DIV/0!</v>
          </cell>
          <cell r="GZ283" t="e">
            <v>#DIV/0!</v>
          </cell>
        </row>
        <row r="284">
          <cell r="A284">
            <v>900164</v>
          </cell>
          <cell r="B284">
            <v>28</v>
          </cell>
          <cell r="C284" t="str">
            <v>UCGC @ FAYETTE</v>
          </cell>
          <cell r="D284">
            <v>1440</v>
          </cell>
          <cell r="E284" t="str">
            <v>D</v>
          </cell>
          <cell r="F284">
            <v>0</v>
          </cell>
          <cell r="G284">
            <v>0</v>
          </cell>
          <cell r="H284">
            <v>0</v>
          </cell>
          <cell r="I284">
            <v>0</v>
          </cell>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0</v>
          </cell>
          <cell r="AD284">
            <v>0</v>
          </cell>
          <cell r="AE284">
            <v>0</v>
          </cell>
          <cell r="AF284">
            <v>0</v>
          </cell>
          <cell r="AG284">
            <v>0</v>
          </cell>
          <cell r="AH284">
            <v>0</v>
          </cell>
          <cell r="AI284">
            <v>0</v>
          </cell>
          <cell r="AJ284">
            <v>0</v>
          </cell>
          <cell r="AK284">
            <v>0</v>
          </cell>
          <cell r="AL284">
            <v>0</v>
          </cell>
          <cell r="AM284">
            <v>0</v>
          </cell>
          <cell r="AN284">
            <v>0</v>
          </cell>
          <cell r="AO284">
            <v>0</v>
          </cell>
          <cell r="AP284">
            <v>0</v>
          </cell>
          <cell r="AQ284">
            <v>0</v>
          </cell>
          <cell r="AR284">
            <v>0</v>
          </cell>
          <cell r="AS284">
            <v>0</v>
          </cell>
          <cell r="AT284">
            <v>0</v>
          </cell>
          <cell r="AU284">
            <v>0</v>
          </cell>
          <cell r="AV284">
            <v>0</v>
          </cell>
          <cell r="AW284">
            <v>0</v>
          </cell>
          <cell r="AX284">
            <v>0</v>
          </cell>
          <cell r="AY284">
            <v>0</v>
          </cell>
          <cell r="AZ284">
            <v>0</v>
          </cell>
          <cell r="BA284">
            <v>0</v>
          </cell>
          <cell r="BB284">
            <v>0</v>
          </cell>
          <cell r="BC284">
            <v>0</v>
          </cell>
          <cell r="BD284">
            <v>0</v>
          </cell>
          <cell r="BE284">
            <v>0</v>
          </cell>
          <cell r="BF284">
            <v>0</v>
          </cell>
          <cell r="BG284">
            <v>0</v>
          </cell>
          <cell r="BH284">
            <v>0</v>
          </cell>
          <cell r="BI284">
            <v>0</v>
          </cell>
          <cell r="BJ284">
            <v>0</v>
          </cell>
          <cell r="BK284">
            <v>0</v>
          </cell>
          <cell r="BL284">
            <v>0</v>
          </cell>
          <cell r="BM284">
            <v>0</v>
          </cell>
          <cell r="BN284">
            <v>0</v>
          </cell>
          <cell r="BO284">
            <v>0</v>
          </cell>
          <cell r="BP284">
            <v>0</v>
          </cell>
          <cell r="BQ284">
            <v>0</v>
          </cell>
          <cell r="BR284">
            <v>0</v>
          </cell>
          <cell r="BS284">
            <v>0</v>
          </cell>
          <cell r="BT284">
            <v>0</v>
          </cell>
          <cell r="BU284">
            <v>0</v>
          </cell>
          <cell r="BV284">
            <v>0</v>
          </cell>
          <cell r="BW284">
            <v>0</v>
          </cell>
          <cell r="BX284">
            <v>0</v>
          </cell>
          <cell r="BY284">
            <v>0</v>
          </cell>
          <cell r="BZ284">
            <v>0</v>
          </cell>
          <cell r="CA284">
            <v>0</v>
          </cell>
          <cell r="CB284">
            <v>0</v>
          </cell>
          <cell r="CC284">
            <v>0</v>
          </cell>
          <cell r="CD284">
            <v>0</v>
          </cell>
          <cell r="CE284">
            <v>0</v>
          </cell>
          <cell r="CF284">
            <v>0</v>
          </cell>
          <cell r="CG284">
            <v>0</v>
          </cell>
          <cell r="CH284">
            <v>0</v>
          </cell>
          <cell r="CI284">
            <v>0</v>
          </cell>
          <cell r="CJ284">
            <v>0</v>
          </cell>
          <cell r="CK284">
            <v>0</v>
          </cell>
          <cell r="CL284">
            <v>0</v>
          </cell>
          <cell r="CM284">
            <v>0</v>
          </cell>
          <cell r="CN284">
            <v>0</v>
          </cell>
          <cell r="CO284">
            <v>0</v>
          </cell>
          <cell r="CP284">
            <v>0</v>
          </cell>
          <cell r="CQ284">
            <v>0</v>
          </cell>
          <cell r="CR284">
            <v>0</v>
          </cell>
          <cell r="CS284">
            <v>0</v>
          </cell>
          <cell r="CT284">
            <v>0</v>
          </cell>
          <cell r="CU284">
            <v>0</v>
          </cell>
          <cell r="CV284">
            <v>0</v>
          </cell>
          <cell r="CW284">
            <v>0</v>
          </cell>
          <cell r="CX284">
            <v>0</v>
          </cell>
          <cell r="CY284">
            <v>0</v>
          </cell>
          <cell r="CZ284">
            <v>0</v>
          </cell>
          <cell r="DA284">
            <v>0</v>
          </cell>
          <cell r="DB284">
            <v>0</v>
          </cell>
          <cell r="DC284">
            <v>0</v>
          </cell>
          <cell r="DD284">
            <v>0</v>
          </cell>
          <cell r="DE284">
            <v>0</v>
          </cell>
          <cell r="DF284">
            <v>0</v>
          </cell>
          <cell r="DG284">
            <v>0</v>
          </cell>
          <cell r="DH284">
            <v>0</v>
          </cell>
          <cell r="DI284">
            <v>0</v>
          </cell>
          <cell r="DJ284">
            <v>0</v>
          </cell>
          <cell r="DK284">
            <v>0</v>
          </cell>
          <cell r="DL284">
            <v>0</v>
          </cell>
          <cell r="DM284">
            <v>0</v>
          </cell>
          <cell r="DN284">
            <v>0</v>
          </cell>
          <cell r="DO284">
            <v>0</v>
          </cell>
          <cell r="DP284">
            <v>0</v>
          </cell>
          <cell r="DQ284">
            <v>0</v>
          </cell>
          <cell r="DR284">
            <v>0</v>
          </cell>
          <cell r="DS284">
            <v>0</v>
          </cell>
          <cell r="DT284">
            <v>0</v>
          </cell>
          <cell r="DU284">
            <v>0</v>
          </cell>
          <cell r="DV284">
            <v>0</v>
          </cell>
          <cell r="DW284">
            <v>0</v>
          </cell>
          <cell r="DX284">
            <v>0</v>
          </cell>
          <cell r="DY284">
            <v>0</v>
          </cell>
          <cell r="DZ284">
            <v>0</v>
          </cell>
          <cell r="EA284">
            <v>0</v>
          </cell>
          <cell r="EB284">
            <v>0</v>
          </cell>
          <cell r="EC284">
            <v>0</v>
          </cell>
          <cell r="ED284">
            <v>0</v>
          </cell>
          <cell r="EE284">
            <v>0</v>
          </cell>
          <cell r="EF284">
            <v>0</v>
          </cell>
          <cell r="EG284">
            <v>0</v>
          </cell>
          <cell r="EH284">
            <v>0</v>
          </cell>
          <cell r="EI284">
            <v>0</v>
          </cell>
          <cell r="EJ284">
            <v>0</v>
          </cell>
          <cell r="EK284">
            <v>0</v>
          </cell>
          <cell r="EL284">
            <v>0</v>
          </cell>
          <cell r="EM284">
            <v>0</v>
          </cell>
          <cell r="EN284">
            <v>0</v>
          </cell>
          <cell r="EO284">
            <v>0</v>
          </cell>
          <cell r="EP284">
            <v>0</v>
          </cell>
          <cell r="EQ284">
            <v>0</v>
          </cell>
          <cell r="ER284">
            <v>0</v>
          </cell>
          <cell r="ES284">
            <v>0</v>
          </cell>
          <cell r="ET284">
            <v>0</v>
          </cell>
          <cell r="EU284">
            <v>0</v>
          </cell>
          <cell r="EV284">
            <v>0</v>
          </cell>
          <cell r="EW284">
            <v>0</v>
          </cell>
          <cell r="EX284">
            <v>0</v>
          </cell>
          <cell r="EY284">
            <v>0</v>
          </cell>
          <cell r="EZ284">
            <v>0</v>
          </cell>
          <cell r="FA284">
            <v>0</v>
          </cell>
          <cell r="FB284">
            <v>0</v>
          </cell>
          <cell r="FC284">
            <v>0</v>
          </cell>
          <cell r="FD284">
            <v>0</v>
          </cell>
          <cell r="FE284">
            <v>0</v>
          </cell>
          <cell r="FF284">
            <v>0</v>
          </cell>
          <cell r="FG284">
            <v>0</v>
          </cell>
          <cell r="FH284">
            <v>0</v>
          </cell>
          <cell r="FI284">
            <v>0</v>
          </cell>
          <cell r="FJ284">
            <v>0</v>
          </cell>
          <cell r="FK284">
            <v>0</v>
          </cell>
          <cell r="FL284">
            <v>0</v>
          </cell>
          <cell r="FM284">
            <v>0</v>
          </cell>
          <cell r="FN284">
            <v>0</v>
          </cell>
          <cell r="FO284">
            <v>0</v>
          </cell>
          <cell r="FP284">
            <v>0</v>
          </cell>
          <cell r="FQ284">
            <v>0</v>
          </cell>
          <cell r="FR284">
            <v>0</v>
          </cell>
          <cell r="FS284">
            <v>0</v>
          </cell>
          <cell r="FT284">
            <v>0</v>
          </cell>
          <cell r="FU284">
            <v>0</v>
          </cell>
          <cell r="FV284">
            <v>0</v>
          </cell>
          <cell r="FW284">
            <v>0</v>
          </cell>
          <cell r="FX284">
            <v>0</v>
          </cell>
          <cell r="FY284">
            <v>0</v>
          </cell>
          <cell r="FZ284">
            <v>0</v>
          </cell>
          <cell r="GA284">
            <v>0</v>
          </cell>
          <cell r="GB284">
            <v>0</v>
          </cell>
          <cell r="GC284">
            <v>0</v>
          </cell>
          <cell r="GD284">
            <v>0</v>
          </cell>
          <cell r="GE284">
            <v>0</v>
          </cell>
          <cell r="GF284">
            <v>0</v>
          </cell>
          <cell r="GG284">
            <v>0</v>
          </cell>
          <cell r="GH284">
            <v>0</v>
          </cell>
          <cell r="GI284">
            <v>0</v>
          </cell>
          <cell r="GJ284">
            <v>0</v>
          </cell>
          <cell r="GK284">
            <v>0</v>
          </cell>
          <cell r="GL284">
            <v>0</v>
          </cell>
          <cell r="GM284">
            <v>0</v>
          </cell>
          <cell r="GN284">
            <v>0</v>
          </cell>
          <cell r="GO284">
            <v>0</v>
          </cell>
          <cell r="GP284">
            <v>0</v>
          </cell>
          <cell r="GQ284">
            <v>0</v>
          </cell>
          <cell r="GR284">
            <v>0</v>
          </cell>
          <cell r="GS284">
            <v>0</v>
          </cell>
          <cell r="GW284">
            <v>900164</v>
          </cell>
          <cell r="GX284" t="e">
            <v>#DIV/0!</v>
          </cell>
          <cell r="GY284" t="e">
            <v>#DIV/0!</v>
          </cell>
          <cell r="GZ284" t="e">
            <v>#DIV/0!</v>
          </cell>
        </row>
        <row r="285">
          <cell r="A285">
            <v>900165</v>
          </cell>
          <cell r="B285">
            <v>28</v>
          </cell>
          <cell r="C285" t="str">
            <v>UCGC @ FAYETTE</v>
          </cell>
          <cell r="D285">
            <v>3830</v>
          </cell>
          <cell r="E285" t="str">
            <v>D</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0</v>
          </cell>
          <cell r="AE285">
            <v>0</v>
          </cell>
          <cell r="AF285">
            <v>0</v>
          </cell>
          <cell r="AG285">
            <v>0</v>
          </cell>
          <cell r="AH285">
            <v>0</v>
          </cell>
          <cell r="AI285">
            <v>0</v>
          </cell>
          <cell r="AJ285">
            <v>0</v>
          </cell>
          <cell r="AK285">
            <v>0</v>
          </cell>
          <cell r="AL285">
            <v>0</v>
          </cell>
          <cell r="AM285">
            <v>0</v>
          </cell>
          <cell r="AN285">
            <v>0</v>
          </cell>
          <cell r="AO285">
            <v>0</v>
          </cell>
          <cell r="AP285">
            <v>0</v>
          </cell>
          <cell r="AQ285">
            <v>0</v>
          </cell>
          <cell r="AR285">
            <v>0</v>
          </cell>
          <cell r="AS285">
            <v>0</v>
          </cell>
          <cell r="AT285">
            <v>0</v>
          </cell>
          <cell r="AU285">
            <v>0</v>
          </cell>
          <cell r="AV285">
            <v>0</v>
          </cell>
          <cell r="AW285">
            <v>0</v>
          </cell>
          <cell r="AX285">
            <v>0</v>
          </cell>
          <cell r="AY285">
            <v>0</v>
          </cell>
          <cell r="AZ285">
            <v>0</v>
          </cell>
          <cell r="BA285">
            <v>0</v>
          </cell>
          <cell r="BB285">
            <v>0</v>
          </cell>
          <cell r="BC285">
            <v>0</v>
          </cell>
          <cell r="BD285">
            <v>0</v>
          </cell>
          <cell r="BE285">
            <v>0</v>
          </cell>
          <cell r="BF285">
            <v>0</v>
          </cell>
          <cell r="BG285">
            <v>0</v>
          </cell>
          <cell r="BH285">
            <v>0</v>
          </cell>
          <cell r="BI285">
            <v>0</v>
          </cell>
          <cell r="BJ285">
            <v>0</v>
          </cell>
          <cell r="BK285">
            <v>0</v>
          </cell>
          <cell r="BL285">
            <v>0</v>
          </cell>
          <cell r="BM285">
            <v>0</v>
          </cell>
          <cell r="BN285">
            <v>0</v>
          </cell>
          <cell r="BO285">
            <v>0</v>
          </cell>
          <cell r="BP285">
            <v>0</v>
          </cell>
          <cell r="BQ285">
            <v>0</v>
          </cell>
          <cell r="BR285">
            <v>0</v>
          </cell>
          <cell r="BS285">
            <v>0</v>
          </cell>
          <cell r="BT285">
            <v>0</v>
          </cell>
          <cell r="BU285">
            <v>0</v>
          </cell>
          <cell r="BV285">
            <v>0</v>
          </cell>
          <cell r="BW285">
            <v>0</v>
          </cell>
          <cell r="BX285">
            <v>0</v>
          </cell>
          <cell r="BY285">
            <v>0</v>
          </cell>
          <cell r="BZ285">
            <v>0</v>
          </cell>
          <cell r="CA285">
            <v>0</v>
          </cell>
          <cell r="CB285">
            <v>0</v>
          </cell>
          <cell r="CC285">
            <v>0</v>
          </cell>
          <cell r="CD285">
            <v>0</v>
          </cell>
          <cell r="CE285">
            <v>0</v>
          </cell>
          <cell r="CF285">
            <v>0</v>
          </cell>
          <cell r="CG285">
            <v>0</v>
          </cell>
          <cell r="CH285">
            <v>0</v>
          </cell>
          <cell r="CI285">
            <v>0</v>
          </cell>
          <cell r="CJ285">
            <v>0</v>
          </cell>
          <cell r="CK285">
            <v>0</v>
          </cell>
          <cell r="CL285">
            <v>0</v>
          </cell>
          <cell r="CM285">
            <v>0</v>
          </cell>
          <cell r="CN285">
            <v>0</v>
          </cell>
          <cell r="CO285">
            <v>0</v>
          </cell>
          <cell r="CP285">
            <v>0</v>
          </cell>
          <cell r="CQ285">
            <v>0</v>
          </cell>
          <cell r="CR285">
            <v>0</v>
          </cell>
          <cell r="CS285">
            <v>0</v>
          </cell>
          <cell r="CT285">
            <v>0</v>
          </cell>
          <cell r="CU285">
            <v>0</v>
          </cell>
          <cell r="CV285">
            <v>0</v>
          </cell>
          <cell r="CW285">
            <v>0</v>
          </cell>
          <cell r="CX285">
            <v>0</v>
          </cell>
          <cell r="CY285">
            <v>0</v>
          </cell>
          <cell r="CZ285">
            <v>0</v>
          </cell>
          <cell r="DA285">
            <v>0</v>
          </cell>
          <cell r="DB285">
            <v>0</v>
          </cell>
          <cell r="DC285">
            <v>0</v>
          </cell>
          <cell r="DD285">
            <v>0</v>
          </cell>
          <cell r="DE285">
            <v>0</v>
          </cell>
          <cell r="DF285">
            <v>0</v>
          </cell>
          <cell r="DG285">
            <v>0</v>
          </cell>
          <cell r="DH285">
            <v>0</v>
          </cell>
          <cell r="DI285">
            <v>0</v>
          </cell>
          <cell r="DJ285">
            <v>0</v>
          </cell>
          <cell r="DK285">
            <v>0</v>
          </cell>
          <cell r="DL285">
            <v>0</v>
          </cell>
          <cell r="DM285">
            <v>0</v>
          </cell>
          <cell r="DN285">
            <v>0</v>
          </cell>
          <cell r="DO285">
            <v>0</v>
          </cell>
          <cell r="DP285">
            <v>0</v>
          </cell>
          <cell r="DQ285">
            <v>0</v>
          </cell>
          <cell r="DR285">
            <v>0</v>
          </cell>
          <cell r="DS285">
            <v>0</v>
          </cell>
          <cell r="DT285">
            <v>0</v>
          </cell>
          <cell r="DU285">
            <v>0</v>
          </cell>
          <cell r="DV285">
            <v>0</v>
          </cell>
          <cell r="DW285">
            <v>0</v>
          </cell>
          <cell r="DX285">
            <v>0</v>
          </cell>
          <cell r="DY285">
            <v>0</v>
          </cell>
          <cell r="DZ285">
            <v>0</v>
          </cell>
          <cell r="EA285">
            <v>0</v>
          </cell>
          <cell r="EB285">
            <v>0</v>
          </cell>
          <cell r="EC285">
            <v>0</v>
          </cell>
          <cell r="ED285">
            <v>0</v>
          </cell>
          <cell r="EE285">
            <v>0</v>
          </cell>
          <cell r="EF285">
            <v>0</v>
          </cell>
          <cell r="EG285">
            <v>0</v>
          </cell>
          <cell r="EH285">
            <v>0</v>
          </cell>
          <cell r="EI285">
            <v>0</v>
          </cell>
          <cell r="EJ285">
            <v>0</v>
          </cell>
          <cell r="EK285">
            <v>0</v>
          </cell>
          <cell r="EL285">
            <v>0</v>
          </cell>
          <cell r="EM285">
            <v>0</v>
          </cell>
          <cell r="EN285">
            <v>0</v>
          </cell>
          <cell r="EO285">
            <v>0</v>
          </cell>
          <cell r="EP285">
            <v>0</v>
          </cell>
          <cell r="EQ285">
            <v>0</v>
          </cell>
          <cell r="ER285">
            <v>0</v>
          </cell>
          <cell r="ES285">
            <v>0</v>
          </cell>
          <cell r="ET285">
            <v>0</v>
          </cell>
          <cell r="EU285">
            <v>0</v>
          </cell>
          <cell r="EV285">
            <v>0</v>
          </cell>
          <cell r="EW285">
            <v>0</v>
          </cell>
          <cell r="EX285">
            <v>0</v>
          </cell>
          <cell r="EY285">
            <v>0</v>
          </cell>
          <cell r="EZ285">
            <v>0</v>
          </cell>
          <cell r="FA285">
            <v>0</v>
          </cell>
          <cell r="FB285">
            <v>0</v>
          </cell>
          <cell r="FC285">
            <v>0</v>
          </cell>
          <cell r="FD285">
            <v>0</v>
          </cell>
          <cell r="FE285">
            <v>0</v>
          </cell>
          <cell r="FF285">
            <v>0</v>
          </cell>
          <cell r="FG285">
            <v>0</v>
          </cell>
          <cell r="FH285">
            <v>0</v>
          </cell>
          <cell r="FI285">
            <v>0</v>
          </cell>
          <cell r="FJ285">
            <v>0</v>
          </cell>
          <cell r="FK285">
            <v>0</v>
          </cell>
          <cell r="FL285">
            <v>0</v>
          </cell>
          <cell r="FM285">
            <v>0</v>
          </cell>
          <cell r="FN285">
            <v>0</v>
          </cell>
          <cell r="FO285">
            <v>0</v>
          </cell>
          <cell r="FP285">
            <v>0</v>
          </cell>
          <cell r="FQ285">
            <v>0</v>
          </cell>
          <cell r="FR285">
            <v>0</v>
          </cell>
          <cell r="FS285">
            <v>0</v>
          </cell>
          <cell r="FT285">
            <v>0</v>
          </cell>
          <cell r="FU285">
            <v>0</v>
          </cell>
          <cell r="FV285">
            <v>0</v>
          </cell>
          <cell r="FW285">
            <v>0</v>
          </cell>
          <cell r="FX285">
            <v>0</v>
          </cell>
          <cell r="FY285">
            <v>0</v>
          </cell>
          <cell r="FZ285">
            <v>0</v>
          </cell>
          <cell r="GA285">
            <v>0</v>
          </cell>
          <cell r="GB285">
            <v>0</v>
          </cell>
          <cell r="GC285">
            <v>0</v>
          </cell>
          <cell r="GD285">
            <v>0</v>
          </cell>
          <cell r="GE285">
            <v>0</v>
          </cell>
          <cell r="GF285">
            <v>0</v>
          </cell>
          <cell r="GG285">
            <v>0</v>
          </cell>
          <cell r="GH285">
            <v>0</v>
          </cell>
          <cell r="GI285">
            <v>0</v>
          </cell>
          <cell r="GJ285">
            <v>0</v>
          </cell>
          <cell r="GK285">
            <v>0</v>
          </cell>
          <cell r="GL285">
            <v>0</v>
          </cell>
          <cell r="GM285">
            <v>0</v>
          </cell>
          <cell r="GN285">
            <v>0</v>
          </cell>
          <cell r="GO285">
            <v>0</v>
          </cell>
          <cell r="GP285">
            <v>0</v>
          </cell>
          <cell r="GQ285">
            <v>0</v>
          </cell>
          <cell r="GR285">
            <v>0</v>
          </cell>
          <cell r="GS285">
            <v>0</v>
          </cell>
          <cell r="GW285">
            <v>900165</v>
          </cell>
          <cell r="GX285" t="e">
            <v>#DIV/0!</v>
          </cell>
          <cell r="GY285" t="e">
            <v>#DIV/0!</v>
          </cell>
          <cell r="GZ285" t="e">
            <v>#DIV/0!</v>
          </cell>
        </row>
        <row r="286">
          <cell r="A286">
            <v>900169</v>
          </cell>
          <cell r="B286">
            <v>28</v>
          </cell>
          <cell r="C286" t="str">
            <v>MRT @ CLINTON</v>
          </cell>
          <cell r="D286">
            <v>287700</v>
          </cell>
          <cell r="E286" t="str">
            <v>D</v>
          </cell>
          <cell r="F286">
            <v>67593</v>
          </cell>
          <cell r="G286">
            <v>72611</v>
          </cell>
          <cell r="H286">
            <v>58611</v>
          </cell>
          <cell r="I286">
            <v>58611</v>
          </cell>
          <cell r="J286">
            <v>58611</v>
          </cell>
          <cell r="K286">
            <v>58611</v>
          </cell>
          <cell r="L286">
            <v>58611</v>
          </cell>
          <cell r="M286">
            <v>58611</v>
          </cell>
          <cell r="N286">
            <v>58611</v>
          </cell>
          <cell r="O286">
            <v>38761</v>
          </cell>
          <cell r="P286">
            <v>58636</v>
          </cell>
          <cell r="Q286">
            <v>58636</v>
          </cell>
          <cell r="R286">
            <v>58636</v>
          </cell>
          <cell r="S286">
            <v>58636</v>
          </cell>
          <cell r="T286">
            <v>9817</v>
          </cell>
          <cell r="U286">
            <v>9817</v>
          </cell>
          <cell r="V286">
            <v>9833</v>
          </cell>
          <cell r="W286">
            <v>9833</v>
          </cell>
          <cell r="X286">
            <v>9833</v>
          </cell>
          <cell r="Y286">
            <v>9833</v>
          </cell>
          <cell r="Z286">
            <v>9833</v>
          </cell>
          <cell r="AA286">
            <v>9833</v>
          </cell>
          <cell r="AB286">
            <v>9869</v>
          </cell>
          <cell r="AC286">
            <v>9869</v>
          </cell>
          <cell r="AD286">
            <v>9869</v>
          </cell>
          <cell r="AE286">
            <v>9869</v>
          </cell>
          <cell r="AF286">
            <v>9869</v>
          </cell>
          <cell r="AG286">
            <v>9710</v>
          </cell>
          <cell r="AH286">
            <v>19710</v>
          </cell>
          <cell r="AI286">
            <v>14936</v>
          </cell>
          <cell r="AJ286">
            <v>4936</v>
          </cell>
          <cell r="AK286">
            <v>4936</v>
          </cell>
          <cell r="AL286">
            <v>4936</v>
          </cell>
          <cell r="AM286">
            <v>4936</v>
          </cell>
          <cell r="AN286">
            <v>4972</v>
          </cell>
          <cell r="AO286">
            <v>4972</v>
          </cell>
          <cell r="AP286">
            <v>4972</v>
          </cell>
          <cell r="AQ286">
            <v>4972</v>
          </cell>
          <cell r="AR286">
            <v>5031</v>
          </cell>
          <cell r="AS286">
            <v>5031</v>
          </cell>
          <cell r="AT286">
            <v>5031</v>
          </cell>
          <cell r="AU286">
            <v>5031</v>
          </cell>
          <cell r="AV286">
            <v>19359</v>
          </cell>
          <cell r="AW286">
            <v>19359</v>
          </cell>
          <cell r="AX286">
            <v>19359</v>
          </cell>
          <cell r="AY286">
            <v>532</v>
          </cell>
          <cell r="AZ286">
            <v>552</v>
          </cell>
          <cell r="BA286">
            <v>552</v>
          </cell>
          <cell r="BB286">
            <v>32</v>
          </cell>
          <cell r="BC286">
            <v>32</v>
          </cell>
          <cell r="BD286">
            <v>32</v>
          </cell>
          <cell r="BE286">
            <v>32</v>
          </cell>
          <cell r="BF286">
            <v>9586</v>
          </cell>
          <cell r="BG286">
            <v>9606</v>
          </cell>
          <cell r="BH286">
            <v>9606</v>
          </cell>
          <cell r="BI286">
            <v>9586</v>
          </cell>
          <cell r="BJ286">
            <v>9820</v>
          </cell>
          <cell r="BK286">
            <v>9820</v>
          </cell>
          <cell r="BL286">
            <v>9820</v>
          </cell>
          <cell r="BM286">
            <v>10019</v>
          </cell>
          <cell r="BN286">
            <v>10039</v>
          </cell>
          <cell r="BO286">
            <v>10039</v>
          </cell>
          <cell r="BP286">
            <v>10039</v>
          </cell>
          <cell r="BQ286">
            <v>519</v>
          </cell>
          <cell r="BR286">
            <v>519</v>
          </cell>
          <cell r="BS286">
            <v>86</v>
          </cell>
          <cell r="BT286">
            <v>19586</v>
          </cell>
          <cell r="BU286">
            <v>19606</v>
          </cell>
          <cell r="BV286">
            <v>19606</v>
          </cell>
          <cell r="BW286">
            <v>19586</v>
          </cell>
          <cell r="BX286">
            <v>19586</v>
          </cell>
          <cell r="BY286">
            <v>19586</v>
          </cell>
          <cell r="BZ286">
            <v>29134</v>
          </cell>
          <cell r="CA286">
            <v>43682</v>
          </cell>
          <cell r="CB286">
            <v>43682</v>
          </cell>
          <cell r="CC286">
            <v>74457</v>
          </cell>
          <cell r="CD286">
            <v>62568</v>
          </cell>
          <cell r="CE286">
            <v>62568</v>
          </cell>
          <cell r="CF286">
            <v>74957</v>
          </cell>
          <cell r="CG286">
            <v>73282</v>
          </cell>
          <cell r="CH286">
            <v>73282</v>
          </cell>
          <cell r="CI286">
            <v>73282</v>
          </cell>
          <cell r="CJ286">
            <v>73282</v>
          </cell>
          <cell r="CK286">
            <v>73282</v>
          </cell>
          <cell r="CL286">
            <v>73282</v>
          </cell>
          <cell r="CM286">
            <v>73282</v>
          </cell>
          <cell r="CN286">
            <v>73282</v>
          </cell>
          <cell r="CO286">
            <v>49782</v>
          </cell>
          <cell r="CP286">
            <v>49782</v>
          </cell>
          <cell r="CQ286">
            <v>49782</v>
          </cell>
          <cell r="CR286">
            <v>49782</v>
          </cell>
          <cell r="CS286">
            <v>71743</v>
          </cell>
          <cell r="CT286">
            <v>71743</v>
          </cell>
          <cell r="CU286">
            <v>73743</v>
          </cell>
          <cell r="CV286">
            <v>74843</v>
          </cell>
          <cell r="CW286">
            <v>74843</v>
          </cell>
          <cell r="CX286">
            <v>74843</v>
          </cell>
          <cell r="CY286">
            <v>74843</v>
          </cell>
          <cell r="CZ286">
            <v>74843</v>
          </cell>
          <cell r="DA286">
            <v>68843</v>
          </cell>
          <cell r="DB286">
            <v>68843</v>
          </cell>
          <cell r="DC286">
            <v>67743</v>
          </cell>
          <cell r="DD286">
            <v>67743</v>
          </cell>
          <cell r="DE286">
            <v>67743</v>
          </cell>
          <cell r="DF286">
            <v>72743</v>
          </cell>
          <cell r="DG286">
            <v>98927</v>
          </cell>
          <cell r="DH286">
            <v>59638</v>
          </cell>
          <cell r="DI286">
            <v>59638</v>
          </cell>
          <cell r="DJ286">
            <v>29638</v>
          </cell>
          <cell r="DK286">
            <v>29638</v>
          </cell>
          <cell r="DL286">
            <v>29638</v>
          </cell>
          <cell r="DM286">
            <v>23741</v>
          </cell>
          <cell r="DN286">
            <v>80091</v>
          </cell>
          <cell r="DO286">
            <v>76591</v>
          </cell>
          <cell r="DP286">
            <v>131770</v>
          </cell>
          <cell r="DQ286">
            <v>131770</v>
          </cell>
          <cell r="DR286">
            <v>131770</v>
          </cell>
          <cell r="DS286">
            <v>131770</v>
          </cell>
          <cell r="DT286">
            <v>126770</v>
          </cell>
          <cell r="DU286">
            <v>71770</v>
          </cell>
          <cell r="DV286">
            <v>61770</v>
          </cell>
          <cell r="DW286">
            <v>102554</v>
          </cell>
          <cell r="DX286">
            <v>152554</v>
          </cell>
          <cell r="DY286">
            <v>152554</v>
          </cell>
          <cell r="DZ286">
            <v>152554</v>
          </cell>
          <cell r="EA286">
            <v>109951</v>
          </cell>
          <cell r="EB286">
            <v>87951</v>
          </cell>
          <cell r="EC286">
            <v>117951</v>
          </cell>
          <cell r="ED286">
            <v>149558</v>
          </cell>
          <cell r="EE286">
            <v>167158</v>
          </cell>
          <cell r="EF286">
            <v>167158</v>
          </cell>
          <cell r="EG286">
            <v>167158</v>
          </cell>
          <cell r="EH286">
            <v>167158</v>
          </cell>
          <cell r="EI286">
            <v>149558</v>
          </cell>
          <cell r="EJ286">
            <v>106974</v>
          </cell>
          <cell r="EK286">
            <v>76974</v>
          </cell>
          <cell r="EL286">
            <v>106974</v>
          </cell>
          <cell r="EM286">
            <v>106974</v>
          </cell>
          <cell r="EN286">
            <v>106974</v>
          </cell>
          <cell r="EO286">
            <v>112374</v>
          </cell>
          <cell r="EP286">
            <v>96620</v>
          </cell>
          <cell r="EQ286">
            <v>111397</v>
          </cell>
          <cell r="ER286">
            <v>111498</v>
          </cell>
          <cell r="ES286">
            <v>137273</v>
          </cell>
          <cell r="ET286">
            <v>137273</v>
          </cell>
          <cell r="EU286">
            <v>137273</v>
          </cell>
          <cell r="EV286">
            <v>138558</v>
          </cell>
          <cell r="EW286">
            <v>165143</v>
          </cell>
          <cell r="EX286">
            <v>156873</v>
          </cell>
          <cell r="EY286">
            <v>156873</v>
          </cell>
          <cell r="EZ286">
            <v>156873</v>
          </cell>
          <cell r="FA286">
            <v>156873</v>
          </cell>
          <cell r="FB286">
            <v>156873</v>
          </cell>
          <cell r="FC286">
            <v>158373</v>
          </cell>
          <cell r="FD286">
            <v>138373</v>
          </cell>
          <cell r="FE286">
            <v>148373</v>
          </cell>
          <cell r="FF286">
            <v>165373</v>
          </cell>
          <cell r="FG286">
            <v>170629</v>
          </cell>
          <cell r="FH286">
            <v>170629</v>
          </cell>
          <cell r="FI286">
            <v>170629</v>
          </cell>
          <cell r="FJ286">
            <v>214682</v>
          </cell>
          <cell r="FK286">
            <v>218673</v>
          </cell>
          <cell r="FL286">
            <v>213723</v>
          </cell>
          <cell r="FM286">
            <v>180673</v>
          </cell>
          <cell r="FN286">
            <v>180673</v>
          </cell>
          <cell r="FO286">
            <v>184322</v>
          </cell>
          <cell r="FP286">
            <v>184322</v>
          </cell>
          <cell r="FQ286">
            <v>184368</v>
          </cell>
          <cell r="FR286">
            <v>195868</v>
          </cell>
          <cell r="FS286">
            <v>195868</v>
          </cell>
          <cell r="FT286">
            <v>195868</v>
          </cell>
          <cell r="FU286">
            <v>195868</v>
          </cell>
          <cell r="FV286">
            <v>195868</v>
          </cell>
          <cell r="FW286">
            <v>195868</v>
          </cell>
          <cell r="FX286">
            <v>195868</v>
          </cell>
          <cell r="FY286">
            <v>195318</v>
          </cell>
          <cell r="FZ286">
            <v>195318</v>
          </cell>
          <cell r="GA286">
            <v>192449</v>
          </cell>
          <cell r="GB286">
            <v>185632</v>
          </cell>
          <cell r="GC286">
            <v>195632</v>
          </cell>
          <cell r="GD286">
            <v>185632</v>
          </cell>
          <cell r="GE286">
            <v>180632</v>
          </cell>
          <cell r="GF286">
            <v>184632</v>
          </cell>
          <cell r="GG286">
            <v>190632</v>
          </cell>
          <cell r="GH286">
            <v>188632</v>
          </cell>
          <cell r="GI286">
            <v>188632</v>
          </cell>
          <cell r="GJ286">
            <v>188632</v>
          </cell>
          <cell r="GK286">
            <v>188632</v>
          </cell>
          <cell r="GL286">
            <v>189284</v>
          </cell>
          <cell r="GM286">
            <v>131560</v>
          </cell>
          <cell r="GN286">
            <v>194543</v>
          </cell>
          <cell r="GO286">
            <v>194043</v>
          </cell>
          <cell r="GP286">
            <v>184043</v>
          </cell>
          <cell r="GQ286">
            <v>184043</v>
          </cell>
          <cell r="GR286">
            <v>184043</v>
          </cell>
          <cell r="GS286">
            <v>184043</v>
          </cell>
          <cell r="GW286">
            <v>900169</v>
          </cell>
          <cell r="GX286" t="e">
            <v>#DIV/0!</v>
          </cell>
          <cell r="GY286" t="e">
            <v>#DIV/0!</v>
          </cell>
          <cell r="GZ286" t="e">
            <v>#DIV/0!</v>
          </cell>
        </row>
        <row r="287">
          <cell r="A287">
            <v>900172</v>
          </cell>
          <cell r="B287">
            <v>28</v>
          </cell>
          <cell r="C287" t="str">
            <v>NASHVILL @ WASHINGTON</v>
          </cell>
          <cell r="D287">
            <v>4660</v>
          </cell>
          <cell r="E287" t="str">
            <v>D</v>
          </cell>
          <cell r="F287">
            <v>860</v>
          </cell>
          <cell r="G287">
            <v>1110</v>
          </cell>
          <cell r="H287">
            <v>1110</v>
          </cell>
          <cell r="I287">
            <v>1110</v>
          </cell>
          <cell r="J287">
            <v>674</v>
          </cell>
          <cell r="K287">
            <v>674</v>
          </cell>
          <cell r="L287">
            <v>674</v>
          </cell>
          <cell r="M287">
            <v>1110</v>
          </cell>
          <cell r="N287">
            <v>1110</v>
          </cell>
          <cell r="O287">
            <v>1110</v>
          </cell>
          <cell r="P287">
            <v>674</v>
          </cell>
          <cell r="Q287">
            <v>674</v>
          </cell>
          <cell r="R287">
            <v>674</v>
          </cell>
          <cell r="S287">
            <v>674</v>
          </cell>
          <cell r="T287">
            <v>860</v>
          </cell>
          <cell r="U287">
            <v>860</v>
          </cell>
          <cell r="V287">
            <v>860</v>
          </cell>
          <cell r="W287">
            <v>860</v>
          </cell>
          <cell r="X287">
            <v>860</v>
          </cell>
          <cell r="Y287">
            <v>860</v>
          </cell>
          <cell r="Z287">
            <v>1300</v>
          </cell>
          <cell r="AA287">
            <v>1300</v>
          </cell>
          <cell r="AB287">
            <v>1300</v>
          </cell>
          <cell r="AC287">
            <v>1300</v>
          </cell>
          <cell r="AD287">
            <v>860</v>
          </cell>
          <cell r="AE287">
            <v>860</v>
          </cell>
          <cell r="AF287">
            <v>860</v>
          </cell>
          <cell r="AG287">
            <v>860</v>
          </cell>
          <cell r="AH287">
            <v>1300</v>
          </cell>
          <cell r="AI287">
            <v>1300</v>
          </cell>
          <cell r="AJ287">
            <v>1300</v>
          </cell>
          <cell r="AK287">
            <v>1300</v>
          </cell>
          <cell r="AL287">
            <v>860</v>
          </cell>
          <cell r="AM287">
            <v>860</v>
          </cell>
          <cell r="AN287">
            <v>1300</v>
          </cell>
          <cell r="AO287">
            <v>1300</v>
          </cell>
          <cell r="AP287">
            <v>1300</v>
          </cell>
          <cell r="AQ287">
            <v>1110</v>
          </cell>
          <cell r="AR287">
            <v>1110</v>
          </cell>
          <cell r="AS287">
            <v>810</v>
          </cell>
          <cell r="AT287">
            <v>810</v>
          </cell>
          <cell r="AU287">
            <v>1110</v>
          </cell>
          <cell r="AV287">
            <v>1300</v>
          </cell>
          <cell r="AW287">
            <v>1300</v>
          </cell>
          <cell r="AX287">
            <v>1300</v>
          </cell>
          <cell r="AY287">
            <v>1200</v>
          </cell>
          <cell r="AZ287">
            <v>1200</v>
          </cell>
          <cell r="BA287">
            <v>1200</v>
          </cell>
          <cell r="BB287">
            <v>1300</v>
          </cell>
          <cell r="BC287">
            <v>1300</v>
          </cell>
          <cell r="BD287">
            <v>1200</v>
          </cell>
          <cell r="BE287">
            <v>860</v>
          </cell>
          <cell r="BF287">
            <v>860</v>
          </cell>
          <cell r="BG287">
            <v>766</v>
          </cell>
          <cell r="BH287">
            <v>766</v>
          </cell>
          <cell r="BI287">
            <v>766</v>
          </cell>
          <cell r="BJ287">
            <v>1300</v>
          </cell>
          <cell r="BK287">
            <v>1300</v>
          </cell>
          <cell r="BL287">
            <v>1300</v>
          </cell>
          <cell r="BM287">
            <v>860</v>
          </cell>
          <cell r="BN287">
            <v>766</v>
          </cell>
          <cell r="BO287">
            <v>766</v>
          </cell>
          <cell r="BP287">
            <v>766</v>
          </cell>
          <cell r="BQ287">
            <v>860</v>
          </cell>
          <cell r="BR287">
            <v>860</v>
          </cell>
          <cell r="BS287">
            <v>860</v>
          </cell>
          <cell r="BT287">
            <v>1300</v>
          </cell>
          <cell r="BU287">
            <v>860</v>
          </cell>
          <cell r="BV287">
            <v>860</v>
          </cell>
          <cell r="BW287">
            <v>860</v>
          </cell>
          <cell r="BX287">
            <v>1300</v>
          </cell>
          <cell r="BY287">
            <v>1300</v>
          </cell>
          <cell r="BZ287">
            <v>1950</v>
          </cell>
          <cell r="CA287">
            <v>1950</v>
          </cell>
          <cell r="CB287">
            <v>1950</v>
          </cell>
          <cell r="CC287">
            <v>2150</v>
          </cell>
          <cell r="CD287">
            <v>2750</v>
          </cell>
          <cell r="CE287">
            <v>2750</v>
          </cell>
          <cell r="CF287">
            <v>2350</v>
          </cell>
          <cell r="CG287">
            <v>2950</v>
          </cell>
          <cell r="CH287">
            <v>2150</v>
          </cell>
          <cell r="CI287">
            <v>1950</v>
          </cell>
          <cell r="CJ287">
            <v>1950</v>
          </cell>
          <cell r="CK287">
            <v>1950</v>
          </cell>
          <cell r="CL287">
            <v>1625</v>
          </cell>
          <cell r="CM287">
            <v>1625</v>
          </cell>
          <cell r="CN287">
            <v>1875</v>
          </cell>
          <cell r="CO287">
            <v>1925</v>
          </cell>
          <cell r="CP287">
            <v>1625</v>
          </cell>
          <cell r="CQ287">
            <v>1625</v>
          </cell>
          <cell r="CR287">
            <v>1950</v>
          </cell>
          <cell r="CS287">
            <v>1600</v>
          </cell>
          <cell r="CT287">
            <v>1600</v>
          </cell>
          <cell r="CU287">
            <v>2100</v>
          </cell>
          <cell r="CV287">
            <v>1600</v>
          </cell>
          <cell r="CW287">
            <v>1600</v>
          </cell>
          <cell r="CX287">
            <v>1600</v>
          </cell>
          <cell r="CY287">
            <v>1800</v>
          </cell>
          <cell r="CZ287">
            <v>2400</v>
          </cell>
          <cell r="DA287">
            <v>2400</v>
          </cell>
          <cell r="DB287">
            <v>2600</v>
          </cell>
          <cell r="DC287">
            <v>2400</v>
          </cell>
          <cell r="DD287">
            <v>1600</v>
          </cell>
          <cell r="DE287">
            <v>1600</v>
          </cell>
          <cell r="DF287">
            <v>1300</v>
          </cell>
          <cell r="DG287">
            <v>2000</v>
          </cell>
          <cell r="DH287">
            <v>2600</v>
          </cell>
          <cell r="DI287">
            <v>2400</v>
          </cell>
          <cell r="DJ287">
            <v>1900</v>
          </cell>
          <cell r="DK287">
            <v>1300</v>
          </cell>
          <cell r="DL287">
            <v>1300</v>
          </cell>
          <cell r="DM287">
            <v>1600</v>
          </cell>
          <cell r="DN287">
            <v>2100</v>
          </cell>
          <cell r="DO287">
            <v>2600</v>
          </cell>
          <cell r="DP287">
            <v>2300</v>
          </cell>
          <cell r="DQ287">
            <v>2500</v>
          </cell>
          <cell r="DR287">
            <v>1800</v>
          </cell>
          <cell r="DS287">
            <v>1800</v>
          </cell>
          <cell r="DT287">
            <v>1800</v>
          </cell>
          <cell r="DU287">
            <v>2200</v>
          </cell>
          <cell r="DV287">
            <v>1900</v>
          </cell>
          <cell r="DW287">
            <v>1600</v>
          </cell>
          <cell r="DX287">
            <v>2600</v>
          </cell>
          <cell r="DY287">
            <v>1600</v>
          </cell>
          <cell r="DZ287">
            <v>1600</v>
          </cell>
          <cell r="EA287">
            <v>1800</v>
          </cell>
          <cell r="EB287">
            <v>1600</v>
          </cell>
          <cell r="EC287">
            <v>1900</v>
          </cell>
          <cell r="ED287">
            <v>2900</v>
          </cell>
          <cell r="EE287">
            <v>3350</v>
          </cell>
          <cell r="EF287">
            <v>2300</v>
          </cell>
          <cell r="EG287">
            <v>1950</v>
          </cell>
          <cell r="EH287">
            <v>2400</v>
          </cell>
          <cell r="EI287">
            <v>2900</v>
          </cell>
          <cell r="EJ287">
            <v>2800</v>
          </cell>
          <cell r="EK287">
            <v>2800</v>
          </cell>
          <cell r="EL287">
            <v>2400</v>
          </cell>
          <cell r="EM287">
            <v>1633</v>
          </cell>
          <cell r="EN287">
            <v>1633</v>
          </cell>
          <cell r="EO287">
            <v>1633</v>
          </cell>
          <cell r="EP287">
            <v>2600</v>
          </cell>
          <cell r="EQ287">
            <v>3000</v>
          </cell>
          <cell r="ER287">
            <v>2700</v>
          </cell>
          <cell r="ES287">
            <v>2700</v>
          </cell>
          <cell r="ET287">
            <v>1633</v>
          </cell>
          <cell r="EU287">
            <v>1633</v>
          </cell>
          <cell r="EV287">
            <v>2150</v>
          </cell>
          <cell r="EW287">
            <v>3300</v>
          </cell>
          <cell r="EX287">
            <v>3500</v>
          </cell>
          <cell r="EY287">
            <v>3800</v>
          </cell>
          <cell r="EZ287">
            <v>3350</v>
          </cell>
          <cell r="FA287">
            <v>2083</v>
          </cell>
          <cell r="FB287">
            <v>2083</v>
          </cell>
          <cell r="FC287">
            <v>1800</v>
          </cell>
          <cell r="FD287">
            <v>2400</v>
          </cell>
          <cell r="FE287">
            <v>2400</v>
          </cell>
          <cell r="FF287">
            <v>3450</v>
          </cell>
          <cell r="FG287">
            <v>3450</v>
          </cell>
          <cell r="FH287">
            <v>2583</v>
          </cell>
          <cell r="FI287">
            <v>2083</v>
          </cell>
          <cell r="FJ287">
            <v>2600</v>
          </cell>
          <cell r="FK287">
            <v>2800</v>
          </cell>
          <cell r="FL287">
            <v>2900</v>
          </cell>
          <cell r="FM287">
            <v>2900</v>
          </cell>
          <cell r="FN287">
            <v>2900</v>
          </cell>
          <cell r="FO287">
            <v>2850</v>
          </cell>
          <cell r="FP287">
            <v>2850</v>
          </cell>
          <cell r="FQ287">
            <v>2616</v>
          </cell>
          <cell r="FR287">
            <v>2616</v>
          </cell>
          <cell r="FS287">
            <v>2616</v>
          </cell>
          <cell r="FT287">
            <v>2616</v>
          </cell>
          <cell r="FU287">
            <v>2616</v>
          </cell>
          <cell r="FV287">
            <v>2616</v>
          </cell>
          <cell r="FW287">
            <v>3150</v>
          </cell>
          <cell r="FX287">
            <v>3150</v>
          </cell>
          <cell r="FY287">
            <v>4050</v>
          </cell>
          <cell r="FZ287">
            <v>4050</v>
          </cell>
          <cell r="GA287">
            <v>3233</v>
          </cell>
          <cell r="GB287">
            <v>3233</v>
          </cell>
          <cell r="GC287">
            <v>2533</v>
          </cell>
          <cell r="GD287">
            <v>2233</v>
          </cell>
          <cell r="GE287">
            <v>2000</v>
          </cell>
          <cell r="GF287">
            <v>3350</v>
          </cell>
          <cell r="GG287">
            <v>3350</v>
          </cell>
          <cell r="GH287">
            <v>3350</v>
          </cell>
          <cell r="GI287">
            <v>2150</v>
          </cell>
          <cell r="GJ287">
            <v>1433</v>
          </cell>
          <cell r="GK287">
            <v>1433</v>
          </cell>
          <cell r="GL287">
            <v>1700</v>
          </cell>
          <cell r="GM287">
            <v>3050</v>
          </cell>
          <cell r="GN287">
            <v>3350</v>
          </cell>
          <cell r="GO287">
            <v>3150</v>
          </cell>
          <cell r="GP287">
            <v>2850</v>
          </cell>
          <cell r="GQ287">
            <v>1950</v>
          </cell>
          <cell r="GR287">
            <v>1950</v>
          </cell>
          <cell r="GS287">
            <v>1800</v>
          </cell>
          <cell r="GW287">
            <v>900172</v>
          </cell>
          <cell r="GX287" t="e">
            <v>#DIV/0!</v>
          </cell>
          <cell r="GY287" t="e">
            <v>#DIV/0!</v>
          </cell>
          <cell r="GZ287" t="e">
            <v>#DIV/0!</v>
          </cell>
        </row>
        <row r="288">
          <cell r="A288">
            <v>900175</v>
          </cell>
          <cell r="B288">
            <v>28</v>
          </cell>
          <cell r="C288" t="str">
            <v>PICKNEY @ PERRY</v>
          </cell>
          <cell r="D288">
            <v>6530</v>
          </cell>
          <cell r="E288" t="str">
            <v>D</v>
          </cell>
          <cell r="F288">
            <v>131</v>
          </cell>
          <cell r="G288">
            <v>131</v>
          </cell>
          <cell r="H288">
            <v>131</v>
          </cell>
          <cell r="I288">
            <v>131</v>
          </cell>
          <cell r="J288">
            <v>131</v>
          </cell>
          <cell r="K288">
            <v>131</v>
          </cell>
          <cell r="L288">
            <v>131</v>
          </cell>
          <cell r="M288">
            <v>131</v>
          </cell>
          <cell r="N288">
            <v>131</v>
          </cell>
          <cell r="O288">
            <v>131</v>
          </cell>
          <cell r="P288">
            <v>131</v>
          </cell>
          <cell r="Q288">
            <v>131</v>
          </cell>
          <cell r="R288">
            <v>131</v>
          </cell>
          <cell r="S288">
            <v>131</v>
          </cell>
          <cell r="T288">
            <v>181</v>
          </cell>
          <cell r="U288">
            <v>181</v>
          </cell>
          <cell r="V288">
            <v>181</v>
          </cell>
          <cell r="W288">
            <v>181</v>
          </cell>
          <cell r="X288">
            <v>181</v>
          </cell>
          <cell r="Y288">
            <v>181</v>
          </cell>
          <cell r="Z288">
            <v>181</v>
          </cell>
          <cell r="AA288">
            <v>181</v>
          </cell>
          <cell r="AB288">
            <v>181</v>
          </cell>
          <cell r="AC288">
            <v>181</v>
          </cell>
          <cell r="AD288">
            <v>181</v>
          </cell>
          <cell r="AE288">
            <v>181</v>
          </cell>
          <cell r="AF288">
            <v>181</v>
          </cell>
          <cell r="AG288">
            <v>181</v>
          </cell>
          <cell r="AH288">
            <v>181</v>
          </cell>
          <cell r="AI288">
            <v>181</v>
          </cell>
          <cell r="AJ288">
            <v>181</v>
          </cell>
          <cell r="AK288">
            <v>181</v>
          </cell>
          <cell r="AL288">
            <v>181</v>
          </cell>
          <cell r="AM288">
            <v>181</v>
          </cell>
          <cell r="AN288">
            <v>181</v>
          </cell>
          <cell r="AO288">
            <v>181</v>
          </cell>
          <cell r="AP288">
            <v>181</v>
          </cell>
          <cell r="AQ288">
            <v>181</v>
          </cell>
          <cell r="AR288">
            <v>181</v>
          </cell>
          <cell r="AS288">
            <v>181</v>
          </cell>
          <cell r="AT288">
            <v>181</v>
          </cell>
          <cell r="AU288">
            <v>181</v>
          </cell>
          <cell r="AV288">
            <v>181</v>
          </cell>
          <cell r="AW288">
            <v>181</v>
          </cell>
          <cell r="AX288">
            <v>181</v>
          </cell>
          <cell r="AY288">
            <v>1</v>
          </cell>
          <cell r="AZ288">
            <v>1</v>
          </cell>
          <cell r="BA288">
            <v>1</v>
          </cell>
          <cell r="BB288">
            <v>1</v>
          </cell>
          <cell r="BC288">
            <v>1</v>
          </cell>
          <cell r="BD288">
            <v>1</v>
          </cell>
          <cell r="BE288">
            <v>450</v>
          </cell>
          <cell r="BF288">
            <v>450</v>
          </cell>
          <cell r="BG288">
            <v>450</v>
          </cell>
          <cell r="BH288">
            <v>450</v>
          </cell>
          <cell r="BI288">
            <v>450</v>
          </cell>
          <cell r="BJ288">
            <v>450</v>
          </cell>
          <cell r="BK288">
            <v>450</v>
          </cell>
          <cell r="BL288">
            <v>450</v>
          </cell>
          <cell r="BM288">
            <v>450</v>
          </cell>
          <cell r="BN288">
            <v>450</v>
          </cell>
          <cell r="BO288">
            <v>450</v>
          </cell>
          <cell r="BP288">
            <v>450</v>
          </cell>
          <cell r="BQ288">
            <v>450</v>
          </cell>
          <cell r="BR288">
            <v>450</v>
          </cell>
          <cell r="BS288">
            <v>450</v>
          </cell>
          <cell r="BT288">
            <v>450</v>
          </cell>
          <cell r="BU288">
            <v>450</v>
          </cell>
          <cell r="BV288">
            <v>450</v>
          </cell>
          <cell r="BW288">
            <v>450</v>
          </cell>
          <cell r="BX288">
            <v>450</v>
          </cell>
          <cell r="BY288">
            <v>450</v>
          </cell>
          <cell r="BZ288">
            <v>450</v>
          </cell>
          <cell r="CA288">
            <v>450</v>
          </cell>
          <cell r="CB288">
            <v>450</v>
          </cell>
          <cell r="CC288">
            <v>1150</v>
          </cell>
          <cell r="CD288">
            <v>1250</v>
          </cell>
          <cell r="CE288">
            <v>1250</v>
          </cell>
          <cell r="CF288">
            <v>950</v>
          </cell>
          <cell r="CG288">
            <v>950</v>
          </cell>
          <cell r="CH288">
            <v>950</v>
          </cell>
          <cell r="CI288">
            <v>950</v>
          </cell>
          <cell r="CJ288">
            <v>950</v>
          </cell>
          <cell r="CK288">
            <v>950</v>
          </cell>
          <cell r="CL288">
            <v>950</v>
          </cell>
          <cell r="CM288">
            <v>950</v>
          </cell>
          <cell r="CN288">
            <v>950</v>
          </cell>
          <cell r="CO288">
            <v>950</v>
          </cell>
          <cell r="CP288">
            <v>950</v>
          </cell>
          <cell r="CQ288">
            <v>950</v>
          </cell>
          <cell r="CR288">
            <v>950</v>
          </cell>
          <cell r="CS288">
            <v>950</v>
          </cell>
          <cell r="CT288">
            <v>950</v>
          </cell>
          <cell r="CU288">
            <v>950</v>
          </cell>
          <cell r="CV288">
            <v>950</v>
          </cell>
          <cell r="CW288">
            <v>950</v>
          </cell>
          <cell r="CX288">
            <v>950</v>
          </cell>
          <cell r="CY288">
            <v>950</v>
          </cell>
          <cell r="CZ288">
            <v>950</v>
          </cell>
          <cell r="DA288">
            <v>950</v>
          </cell>
          <cell r="DB288">
            <v>950</v>
          </cell>
          <cell r="DC288">
            <v>950</v>
          </cell>
          <cell r="DD288">
            <v>950</v>
          </cell>
          <cell r="DE288">
            <v>950</v>
          </cell>
          <cell r="DF288">
            <v>950</v>
          </cell>
          <cell r="DG288">
            <v>950</v>
          </cell>
          <cell r="DH288">
            <v>1400</v>
          </cell>
          <cell r="DI288">
            <v>1400</v>
          </cell>
          <cell r="DJ288">
            <v>600</v>
          </cell>
          <cell r="DK288">
            <v>600</v>
          </cell>
          <cell r="DL288">
            <v>600</v>
          </cell>
          <cell r="DM288">
            <v>600</v>
          </cell>
          <cell r="DN288">
            <v>800</v>
          </cell>
          <cell r="DO288">
            <v>1400</v>
          </cell>
          <cell r="DP288">
            <v>1400</v>
          </cell>
          <cell r="DQ288">
            <v>1400</v>
          </cell>
          <cell r="DR288">
            <v>1400</v>
          </cell>
          <cell r="DS288">
            <v>1400</v>
          </cell>
          <cell r="DT288">
            <v>1400</v>
          </cell>
          <cell r="DU288">
            <v>400</v>
          </cell>
          <cell r="DV288">
            <v>400</v>
          </cell>
          <cell r="DW288">
            <v>1400</v>
          </cell>
          <cell r="DX288">
            <v>1400</v>
          </cell>
          <cell r="DY288">
            <v>1400</v>
          </cell>
          <cell r="DZ288">
            <v>1400</v>
          </cell>
          <cell r="EA288">
            <v>1400</v>
          </cell>
          <cell r="EB288">
            <v>1400</v>
          </cell>
          <cell r="EC288">
            <v>1400</v>
          </cell>
          <cell r="ED288">
            <v>1400</v>
          </cell>
          <cell r="EE288">
            <v>1400</v>
          </cell>
          <cell r="EF288">
            <v>1400</v>
          </cell>
          <cell r="EG288">
            <v>1400</v>
          </cell>
          <cell r="EH288">
            <v>1400</v>
          </cell>
          <cell r="EI288">
            <v>1400</v>
          </cell>
          <cell r="EJ288">
            <v>1600</v>
          </cell>
          <cell r="EK288">
            <v>1600</v>
          </cell>
          <cell r="EL288">
            <v>1600</v>
          </cell>
          <cell r="EM288">
            <v>1600</v>
          </cell>
          <cell r="EN288">
            <v>1600</v>
          </cell>
          <cell r="EO288">
            <v>1600</v>
          </cell>
          <cell r="EP288">
            <v>1600</v>
          </cell>
          <cell r="EQ288">
            <v>1600</v>
          </cell>
          <cell r="ER288">
            <v>1600</v>
          </cell>
          <cell r="ES288">
            <v>1600</v>
          </cell>
          <cell r="ET288">
            <v>1600</v>
          </cell>
          <cell r="EU288">
            <v>1600</v>
          </cell>
          <cell r="EV288">
            <v>1600</v>
          </cell>
          <cell r="EW288">
            <v>1600</v>
          </cell>
          <cell r="EX288">
            <v>1600</v>
          </cell>
          <cell r="EY288">
            <v>1600</v>
          </cell>
          <cell r="EZ288">
            <v>1600</v>
          </cell>
          <cell r="FA288">
            <v>1600</v>
          </cell>
          <cell r="FB288">
            <v>1600</v>
          </cell>
          <cell r="FC288">
            <v>1600</v>
          </cell>
          <cell r="FD288">
            <v>1600</v>
          </cell>
          <cell r="FE288">
            <v>1600</v>
          </cell>
          <cell r="FF288">
            <v>1600</v>
          </cell>
          <cell r="FG288">
            <v>1600</v>
          </cell>
          <cell r="FH288">
            <v>1600</v>
          </cell>
          <cell r="FI288">
            <v>1600</v>
          </cell>
          <cell r="FJ288">
            <v>1600</v>
          </cell>
          <cell r="FK288">
            <v>1600</v>
          </cell>
          <cell r="FL288">
            <v>1600</v>
          </cell>
          <cell r="FM288">
            <v>1600</v>
          </cell>
          <cell r="FN288">
            <v>1600</v>
          </cell>
          <cell r="FO288">
            <v>2600</v>
          </cell>
          <cell r="FP288">
            <v>2600</v>
          </cell>
          <cell r="FQ288">
            <v>1400</v>
          </cell>
          <cell r="FR288">
            <v>1400</v>
          </cell>
          <cell r="FS288">
            <v>1400</v>
          </cell>
          <cell r="FT288">
            <v>1400</v>
          </cell>
          <cell r="FU288">
            <v>1400</v>
          </cell>
          <cell r="FV288">
            <v>1400</v>
          </cell>
          <cell r="FW288">
            <v>2200</v>
          </cell>
          <cell r="FX288">
            <v>2200</v>
          </cell>
          <cell r="FY288">
            <v>2200</v>
          </cell>
          <cell r="FZ288">
            <v>2200</v>
          </cell>
          <cell r="GA288">
            <v>1400</v>
          </cell>
          <cell r="GB288">
            <v>1400</v>
          </cell>
          <cell r="GC288">
            <v>1400</v>
          </cell>
          <cell r="GD288">
            <v>1400</v>
          </cell>
          <cell r="GE288">
            <v>1400</v>
          </cell>
          <cell r="GF288">
            <v>2000</v>
          </cell>
          <cell r="GG288">
            <v>2000</v>
          </cell>
          <cell r="GH288">
            <v>2000</v>
          </cell>
          <cell r="GI288">
            <v>1400</v>
          </cell>
          <cell r="GJ288">
            <v>1400</v>
          </cell>
          <cell r="GK288">
            <v>1400</v>
          </cell>
          <cell r="GL288">
            <v>1800</v>
          </cell>
          <cell r="GM288">
            <v>1800</v>
          </cell>
          <cell r="GN288">
            <v>1800</v>
          </cell>
          <cell r="GO288">
            <v>1400</v>
          </cell>
          <cell r="GP288">
            <v>1400</v>
          </cell>
          <cell r="GQ288">
            <v>1400</v>
          </cell>
          <cell r="GR288">
            <v>1400</v>
          </cell>
          <cell r="GS288">
            <v>1400</v>
          </cell>
          <cell r="GW288">
            <v>900175</v>
          </cell>
          <cell r="GX288" t="e">
            <v>#DIV/0!</v>
          </cell>
          <cell r="GY288" t="e">
            <v>#DIV/0!</v>
          </cell>
          <cell r="GZ288" t="e">
            <v>#DIV/0!</v>
          </cell>
        </row>
        <row r="289">
          <cell r="A289">
            <v>900179</v>
          </cell>
          <cell r="B289">
            <v>28</v>
          </cell>
          <cell r="C289" t="str">
            <v>GR TOWER @ JACKSON</v>
          </cell>
          <cell r="D289">
            <v>770</v>
          </cell>
          <cell r="E289" t="str">
            <v>D</v>
          </cell>
          <cell r="F289">
            <v>11</v>
          </cell>
          <cell r="G289">
            <v>11</v>
          </cell>
          <cell r="H289">
            <v>11</v>
          </cell>
          <cell r="I289">
            <v>11</v>
          </cell>
          <cell r="J289">
            <v>11</v>
          </cell>
          <cell r="K289">
            <v>11</v>
          </cell>
          <cell r="L289">
            <v>11</v>
          </cell>
          <cell r="M289">
            <v>11</v>
          </cell>
          <cell r="N289">
            <v>11</v>
          </cell>
          <cell r="O289">
            <v>11</v>
          </cell>
          <cell r="P289">
            <v>11</v>
          </cell>
          <cell r="Q289">
            <v>11</v>
          </cell>
          <cell r="R289">
            <v>11</v>
          </cell>
          <cell r="S289">
            <v>11</v>
          </cell>
          <cell r="T289">
            <v>8</v>
          </cell>
          <cell r="U289">
            <v>8</v>
          </cell>
          <cell r="V289">
            <v>8</v>
          </cell>
          <cell r="W289">
            <v>8</v>
          </cell>
          <cell r="X289">
            <v>8</v>
          </cell>
          <cell r="Y289">
            <v>8</v>
          </cell>
          <cell r="Z289">
            <v>15</v>
          </cell>
          <cell r="AA289">
            <v>15</v>
          </cell>
          <cell r="AB289">
            <v>15</v>
          </cell>
          <cell r="AC289">
            <v>15</v>
          </cell>
          <cell r="AD289">
            <v>15</v>
          </cell>
          <cell r="AE289">
            <v>15</v>
          </cell>
          <cell r="AF289">
            <v>15</v>
          </cell>
          <cell r="AG289">
            <v>15</v>
          </cell>
          <cell r="AH289">
            <v>15</v>
          </cell>
          <cell r="AI289">
            <v>15</v>
          </cell>
          <cell r="AJ289">
            <v>15</v>
          </cell>
          <cell r="AK289">
            <v>15</v>
          </cell>
          <cell r="AL289">
            <v>15</v>
          </cell>
          <cell r="AM289">
            <v>15</v>
          </cell>
          <cell r="AN289">
            <v>15</v>
          </cell>
          <cell r="AO289">
            <v>15</v>
          </cell>
          <cell r="AP289">
            <v>15</v>
          </cell>
          <cell r="AQ289">
            <v>15</v>
          </cell>
          <cell r="AR289">
            <v>15</v>
          </cell>
          <cell r="AS289">
            <v>15</v>
          </cell>
          <cell r="AT289">
            <v>15</v>
          </cell>
          <cell r="AU289">
            <v>15</v>
          </cell>
          <cell r="AV289">
            <v>15</v>
          </cell>
          <cell r="AW289">
            <v>15</v>
          </cell>
          <cell r="AX289">
            <v>15</v>
          </cell>
          <cell r="AY289">
            <v>15</v>
          </cell>
          <cell r="AZ289">
            <v>15</v>
          </cell>
          <cell r="BA289">
            <v>15</v>
          </cell>
          <cell r="BB289">
            <v>15</v>
          </cell>
          <cell r="BC289">
            <v>15</v>
          </cell>
          <cell r="BD289">
            <v>15</v>
          </cell>
          <cell r="BE289">
            <v>35</v>
          </cell>
          <cell r="BF289">
            <v>35</v>
          </cell>
          <cell r="BG289">
            <v>35</v>
          </cell>
          <cell r="BH289">
            <v>35</v>
          </cell>
          <cell r="BI289">
            <v>35</v>
          </cell>
          <cell r="BJ289">
            <v>35</v>
          </cell>
          <cell r="BK289">
            <v>35</v>
          </cell>
          <cell r="BL289">
            <v>35</v>
          </cell>
          <cell r="BM289">
            <v>35</v>
          </cell>
          <cell r="BN289">
            <v>35</v>
          </cell>
          <cell r="BO289">
            <v>35</v>
          </cell>
          <cell r="BP289">
            <v>35</v>
          </cell>
          <cell r="BQ289">
            <v>35</v>
          </cell>
          <cell r="BR289">
            <v>35</v>
          </cell>
          <cell r="BS289">
            <v>35</v>
          </cell>
          <cell r="BT289">
            <v>35</v>
          </cell>
          <cell r="BU289">
            <v>35</v>
          </cell>
          <cell r="BV289">
            <v>35</v>
          </cell>
          <cell r="BW289">
            <v>35</v>
          </cell>
          <cell r="BX289">
            <v>35</v>
          </cell>
          <cell r="BY289">
            <v>35</v>
          </cell>
          <cell r="BZ289">
            <v>35</v>
          </cell>
          <cell r="CA289">
            <v>35</v>
          </cell>
          <cell r="CB289">
            <v>35</v>
          </cell>
          <cell r="CC289">
            <v>128</v>
          </cell>
          <cell r="CD289">
            <v>128</v>
          </cell>
          <cell r="CE289">
            <v>128</v>
          </cell>
          <cell r="CF289">
            <v>128</v>
          </cell>
          <cell r="CG289">
            <v>128</v>
          </cell>
          <cell r="CH289">
            <v>70</v>
          </cell>
          <cell r="CI289">
            <v>70</v>
          </cell>
          <cell r="CJ289">
            <v>70</v>
          </cell>
          <cell r="CK289">
            <v>70</v>
          </cell>
          <cell r="CL289">
            <v>70</v>
          </cell>
          <cell r="CM289">
            <v>70</v>
          </cell>
          <cell r="CN289">
            <v>70</v>
          </cell>
          <cell r="CO289">
            <v>70</v>
          </cell>
          <cell r="CP289">
            <v>70</v>
          </cell>
          <cell r="CQ289">
            <v>70</v>
          </cell>
          <cell r="CR289">
            <v>70</v>
          </cell>
          <cell r="CS289">
            <v>70</v>
          </cell>
          <cell r="CT289">
            <v>70</v>
          </cell>
          <cell r="CU289">
            <v>70</v>
          </cell>
          <cell r="CV289">
            <v>70</v>
          </cell>
          <cell r="CW289">
            <v>70</v>
          </cell>
          <cell r="CX289">
            <v>70</v>
          </cell>
          <cell r="CY289">
            <v>70</v>
          </cell>
          <cell r="CZ289">
            <v>70</v>
          </cell>
          <cell r="DA289">
            <v>70</v>
          </cell>
          <cell r="DB289">
            <v>70</v>
          </cell>
          <cell r="DC289">
            <v>70</v>
          </cell>
          <cell r="DD289">
            <v>70</v>
          </cell>
          <cell r="DE289">
            <v>70</v>
          </cell>
          <cell r="DF289">
            <v>70</v>
          </cell>
          <cell r="DG289">
            <v>70</v>
          </cell>
          <cell r="DH289">
            <v>96</v>
          </cell>
          <cell r="DI289">
            <v>96</v>
          </cell>
          <cell r="DJ289">
            <v>96</v>
          </cell>
          <cell r="DK289">
            <v>96</v>
          </cell>
          <cell r="DL289">
            <v>96</v>
          </cell>
          <cell r="DM289">
            <v>96</v>
          </cell>
          <cell r="DN289">
            <v>96</v>
          </cell>
          <cell r="DO289">
            <v>96</v>
          </cell>
          <cell r="DP289">
            <v>96</v>
          </cell>
          <cell r="DQ289">
            <v>96</v>
          </cell>
          <cell r="DR289">
            <v>96</v>
          </cell>
          <cell r="DS289">
            <v>96</v>
          </cell>
          <cell r="DT289">
            <v>96</v>
          </cell>
          <cell r="DU289">
            <v>96</v>
          </cell>
          <cell r="DV289">
            <v>96</v>
          </cell>
          <cell r="DW289">
            <v>115</v>
          </cell>
          <cell r="DX289">
            <v>115</v>
          </cell>
          <cell r="DY289">
            <v>115</v>
          </cell>
          <cell r="DZ289">
            <v>115</v>
          </cell>
          <cell r="EA289">
            <v>115</v>
          </cell>
          <cell r="EB289">
            <v>115</v>
          </cell>
          <cell r="EC289">
            <v>115</v>
          </cell>
          <cell r="ED289">
            <v>115</v>
          </cell>
          <cell r="EE289">
            <v>115</v>
          </cell>
          <cell r="EF289">
            <v>115</v>
          </cell>
          <cell r="EG289">
            <v>115</v>
          </cell>
          <cell r="EH289">
            <v>115</v>
          </cell>
          <cell r="EI289">
            <v>115</v>
          </cell>
          <cell r="EJ289">
            <v>145</v>
          </cell>
          <cell r="EK289">
            <v>145</v>
          </cell>
          <cell r="EL289">
            <v>145</v>
          </cell>
          <cell r="EM289">
            <v>145</v>
          </cell>
          <cell r="EN289">
            <v>145</v>
          </cell>
          <cell r="EO289">
            <v>145</v>
          </cell>
          <cell r="EP289">
            <v>145</v>
          </cell>
          <cell r="EQ289">
            <v>145</v>
          </cell>
          <cell r="ER289">
            <v>145</v>
          </cell>
          <cell r="ES289">
            <v>145</v>
          </cell>
          <cell r="ET289">
            <v>145</v>
          </cell>
          <cell r="EU289">
            <v>145</v>
          </cell>
          <cell r="EV289">
            <v>145</v>
          </cell>
          <cell r="EW289">
            <v>145</v>
          </cell>
          <cell r="EX289">
            <v>145</v>
          </cell>
          <cell r="EY289">
            <v>145</v>
          </cell>
          <cell r="EZ289">
            <v>145</v>
          </cell>
          <cell r="FA289">
            <v>145</v>
          </cell>
          <cell r="FB289">
            <v>145</v>
          </cell>
          <cell r="FC289">
            <v>145</v>
          </cell>
          <cell r="FD289">
            <v>145</v>
          </cell>
          <cell r="FE289">
            <v>145</v>
          </cell>
          <cell r="FF289">
            <v>145</v>
          </cell>
          <cell r="FG289">
            <v>145</v>
          </cell>
          <cell r="FH289">
            <v>145</v>
          </cell>
          <cell r="FI289">
            <v>145</v>
          </cell>
          <cell r="FJ289">
            <v>145</v>
          </cell>
          <cell r="FK289">
            <v>145</v>
          </cell>
          <cell r="FL289">
            <v>145</v>
          </cell>
          <cell r="FM289">
            <v>145</v>
          </cell>
          <cell r="FN289">
            <v>145</v>
          </cell>
          <cell r="FO289">
            <v>260</v>
          </cell>
          <cell r="FP289">
            <v>260</v>
          </cell>
          <cell r="FQ289">
            <v>260</v>
          </cell>
          <cell r="FR289">
            <v>260</v>
          </cell>
          <cell r="FS289">
            <v>260</v>
          </cell>
          <cell r="FT289">
            <v>260</v>
          </cell>
          <cell r="FU289">
            <v>260</v>
          </cell>
          <cell r="FV289">
            <v>260</v>
          </cell>
          <cell r="FW289">
            <v>169</v>
          </cell>
          <cell r="FX289">
            <v>169</v>
          </cell>
          <cell r="FY289">
            <v>169</v>
          </cell>
          <cell r="FZ289">
            <v>169</v>
          </cell>
          <cell r="GA289">
            <v>121</v>
          </cell>
          <cell r="GB289">
            <v>121</v>
          </cell>
          <cell r="GC289">
            <v>121</v>
          </cell>
          <cell r="GD289">
            <v>121</v>
          </cell>
          <cell r="GE289">
            <v>121</v>
          </cell>
          <cell r="GF289">
            <v>121</v>
          </cell>
          <cell r="GG289">
            <v>121</v>
          </cell>
          <cell r="GH289">
            <v>110</v>
          </cell>
          <cell r="GI289">
            <v>110</v>
          </cell>
          <cell r="GJ289">
            <v>110</v>
          </cell>
          <cell r="GK289">
            <v>110</v>
          </cell>
          <cell r="GL289">
            <v>110</v>
          </cell>
          <cell r="GM289">
            <v>110</v>
          </cell>
          <cell r="GN289">
            <v>110</v>
          </cell>
          <cell r="GO289">
            <v>110</v>
          </cell>
          <cell r="GP289">
            <v>110</v>
          </cell>
          <cell r="GQ289">
            <v>110</v>
          </cell>
          <cell r="GR289">
            <v>110</v>
          </cell>
          <cell r="GS289">
            <v>110</v>
          </cell>
          <cell r="GW289">
            <v>900179</v>
          </cell>
          <cell r="GX289" t="e">
            <v>#DIV/0!</v>
          </cell>
          <cell r="GY289" t="e">
            <v>#DIV/0!</v>
          </cell>
          <cell r="GZ289" t="e">
            <v>#DIV/0!</v>
          </cell>
        </row>
        <row r="290">
          <cell r="A290">
            <v>900180</v>
          </cell>
          <cell r="B290">
            <v>27</v>
          </cell>
          <cell r="C290" t="str">
            <v>FROHNA @ PERRY</v>
          </cell>
          <cell r="D290">
            <v>676</v>
          </cell>
          <cell r="E290" t="str">
            <v>D</v>
          </cell>
          <cell r="F290">
            <v>110</v>
          </cell>
          <cell r="G290">
            <v>110</v>
          </cell>
          <cell r="H290">
            <v>110</v>
          </cell>
          <cell r="I290">
            <v>110</v>
          </cell>
          <cell r="J290">
            <v>110</v>
          </cell>
          <cell r="K290">
            <v>110</v>
          </cell>
          <cell r="L290">
            <v>110</v>
          </cell>
          <cell r="M290">
            <v>110</v>
          </cell>
          <cell r="N290">
            <v>110</v>
          </cell>
          <cell r="O290">
            <v>110</v>
          </cell>
          <cell r="P290">
            <v>110</v>
          </cell>
          <cell r="Q290">
            <v>110</v>
          </cell>
          <cell r="R290">
            <v>110</v>
          </cell>
          <cell r="S290">
            <v>110</v>
          </cell>
          <cell r="T290">
            <v>129</v>
          </cell>
          <cell r="U290">
            <v>129</v>
          </cell>
          <cell r="V290">
            <v>129</v>
          </cell>
          <cell r="W290">
            <v>129</v>
          </cell>
          <cell r="X290">
            <v>129</v>
          </cell>
          <cell r="Y290">
            <v>129</v>
          </cell>
          <cell r="Z290">
            <v>115</v>
          </cell>
          <cell r="AA290">
            <v>115</v>
          </cell>
          <cell r="AB290">
            <v>115</v>
          </cell>
          <cell r="AC290">
            <v>115</v>
          </cell>
          <cell r="AD290">
            <v>115</v>
          </cell>
          <cell r="AE290">
            <v>115</v>
          </cell>
          <cell r="AF290">
            <v>115</v>
          </cell>
          <cell r="AG290">
            <v>115</v>
          </cell>
          <cell r="AH290">
            <v>115</v>
          </cell>
          <cell r="AI290">
            <v>115</v>
          </cell>
          <cell r="AJ290">
            <v>115</v>
          </cell>
          <cell r="AK290">
            <v>115</v>
          </cell>
          <cell r="AL290">
            <v>115</v>
          </cell>
          <cell r="AM290">
            <v>115</v>
          </cell>
          <cell r="AN290">
            <v>115</v>
          </cell>
          <cell r="AO290">
            <v>115</v>
          </cell>
          <cell r="AP290">
            <v>115</v>
          </cell>
          <cell r="AQ290">
            <v>115</v>
          </cell>
          <cell r="AR290">
            <v>115</v>
          </cell>
          <cell r="AS290">
            <v>115</v>
          </cell>
          <cell r="AT290">
            <v>115</v>
          </cell>
          <cell r="AU290">
            <v>115</v>
          </cell>
          <cell r="AV290">
            <v>115</v>
          </cell>
          <cell r="AW290">
            <v>115</v>
          </cell>
          <cell r="AX290">
            <v>115</v>
          </cell>
          <cell r="AY290">
            <v>119</v>
          </cell>
          <cell r="AZ290">
            <v>119</v>
          </cell>
          <cell r="BA290">
            <v>119</v>
          </cell>
          <cell r="BB290">
            <v>119</v>
          </cell>
          <cell r="BC290">
            <v>119</v>
          </cell>
          <cell r="BD290">
            <v>119</v>
          </cell>
          <cell r="BE290">
            <v>135</v>
          </cell>
          <cell r="BF290">
            <v>135</v>
          </cell>
          <cell r="BG290">
            <v>135</v>
          </cell>
          <cell r="BH290">
            <v>135</v>
          </cell>
          <cell r="BI290">
            <v>135</v>
          </cell>
          <cell r="BJ290">
            <v>135</v>
          </cell>
          <cell r="BK290">
            <v>135</v>
          </cell>
          <cell r="BL290">
            <v>135</v>
          </cell>
          <cell r="BM290">
            <v>135</v>
          </cell>
          <cell r="BN290">
            <v>135</v>
          </cell>
          <cell r="BO290">
            <v>135</v>
          </cell>
          <cell r="BP290">
            <v>135</v>
          </cell>
          <cell r="BQ290">
            <v>135</v>
          </cell>
          <cell r="BR290">
            <v>135</v>
          </cell>
          <cell r="BS290">
            <v>135</v>
          </cell>
          <cell r="BT290">
            <v>135</v>
          </cell>
          <cell r="BU290">
            <v>135</v>
          </cell>
          <cell r="BV290">
            <v>135</v>
          </cell>
          <cell r="BW290">
            <v>135</v>
          </cell>
          <cell r="BX290">
            <v>135</v>
          </cell>
          <cell r="BY290">
            <v>135</v>
          </cell>
          <cell r="BZ290">
            <v>135</v>
          </cell>
          <cell r="CA290">
            <v>135</v>
          </cell>
          <cell r="CB290">
            <v>135</v>
          </cell>
          <cell r="CC290">
            <v>317</v>
          </cell>
          <cell r="CD290">
            <v>317</v>
          </cell>
          <cell r="CE290">
            <v>317</v>
          </cell>
          <cell r="CF290">
            <v>317</v>
          </cell>
          <cell r="CG290">
            <v>317</v>
          </cell>
          <cell r="CH290">
            <v>210</v>
          </cell>
          <cell r="CI290">
            <v>210</v>
          </cell>
          <cell r="CJ290">
            <v>210</v>
          </cell>
          <cell r="CK290">
            <v>210</v>
          </cell>
          <cell r="CL290">
            <v>210</v>
          </cell>
          <cell r="CM290">
            <v>210</v>
          </cell>
          <cell r="CN290">
            <v>210</v>
          </cell>
          <cell r="CO290">
            <v>210</v>
          </cell>
          <cell r="CP290">
            <v>210</v>
          </cell>
          <cell r="CQ290">
            <v>210</v>
          </cell>
          <cell r="CR290">
            <v>210</v>
          </cell>
          <cell r="CS290">
            <v>210</v>
          </cell>
          <cell r="CT290">
            <v>210</v>
          </cell>
          <cell r="CU290">
            <v>210</v>
          </cell>
          <cell r="CV290">
            <v>210</v>
          </cell>
          <cell r="CW290">
            <v>210</v>
          </cell>
          <cell r="CX290">
            <v>210</v>
          </cell>
          <cell r="CY290">
            <v>210</v>
          </cell>
          <cell r="CZ290">
            <v>210</v>
          </cell>
          <cell r="DA290">
            <v>210</v>
          </cell>
          <cell r="DB290">
            <v>210</v>
          </cell>
          <cell r="DC290">
            <v>210</v>
          </cell>
          <cell r="DD290">
            <v>210</v>
          </cell>
          <cell r="DE290">
            <v>210</v>
          </cell>
          <cell r="DF290">
            <v>210</v>
          </cell>
          <cell r="DG290">
            <v>210</v>
          </cell>
          <cell r="DH290">
            <v>251</v>
          </cell>
          <cell r="DI290">
            <v>251</v>
          </cell>
          <cell r="DJ290">
            <v>251</v>
          </cell>
          <cell r="DK290">
            <v>251</v>
          </cell>
          <cell r="DL290">
            <v>251</v>
          </cell>
          <cell r="DM290">
            <v>251</v>
          </cell>
          <cell r="DN290">
            <v>251</v>
          </cell>
          <cell r="DO290">
            <v>251</v>
          </cell>
          <cell r="DP290">
            <v>251</v>
          </cell>
          <cell r="DQ290">
            <v>251</v>
          </cell>
          <cell r="DR290">
            <v>251</v>
          </cell>
          <cell r="DS290">
            <v>251</v>
          </cell>
          <cell r="DT290">
            <v>251</v>
          </cell>
          <cell r="DU290">
            <v>251</v>
          </cell>
          <cell r="DV290">
            <v>251</v>
          </cell>
          <cell r="DW290">
            <v>290</v>
          </cell>
          <cell r="DX290">
            <v>290</v>
          </cell>
          <cell r="DY290">
            <v>290</v>
          </cell>
          <cell r="DZ290">
            <v>290</v>
          </cell>
          <cell r="EA290">
            <v>290</v>
          </cell>
          <cell r="EB290">
            <v>290</v>
          </cell>
          <cell r="EC290">
            <v>290</v>
          </cell>
          <cell r="ED290">
            <v>290</v>
          </cell>
          <cell r="EE290">
            <v>290</v>
          </cell>
          <cell r="EF290">
            <v>290</v>
          </cell>
          <cell r="EG290">
            <v>290</v>
          </cell>
          <cell r="EH290">
            <v>290</v>
          </cell>
          <cell r="EI290">
            <v>290</v>
          </cell>
          <cell r="EJ290">
            <v>350</v>
          </cell>
          <cell r="EK290">
            <v>350</v>
          </cell>
          <cell r="EL290">
            <v>350</v>
          </cell>
          <cell r="EM290">
            <v>350</v>
          </cell>
          <cell r="EN290">
            <v>350</v>
          </cell>
          <cell r="EO290">
            <v>350</v>
          </cell>
          <cell r="EP290">
            <v>350</v>
          </cell>
          <cell r="EQ290">
            <v>350</v>
          </cell>
          <cell r="ER290">
            <v>350</v>
          </cell>
          <cell r="ES290">
            <v>350</v>
          </cell>
          <cell r="ET290">
            <v>350</v>
          </cell>
          <cell r="EU290">
            <v>350</v>
          </cell>
          <cell r="EV290">
            <v>350</v>
          </cell>
          <cell r="EW290">
            <v>350</v>
          </cell>
          <cell r="EX290">
            <v>350</v>
          </cell>
          <cell r="EY290">
            <v>350</v>
          </cell>
          <cell r="EZ290">
            <v>350</v>
          </cell>
          <cell r="FA290">
            <v>350</v>
          </cell>
          <cell r="FB290">
            <v>350</v>
          </cell>
          <cell r="FC290">
            <v>350</v>
          </cell>
          <cell r="FD290">
            <v>350</v>
          </cell>
          <cell r="FE290">
            <v>350</v>
          </cell>
          <cell r="FF290">
            <v>350</v>
          </cell>
          <cell r="FG290">
            <v>350</v>
          </cell>
          <cell r="FH290">
            <v>350</v>
          </cell>
          <cell r="FI290">
            <v>350</v>
          </cell>
          <cell r="FJ290">
            <v>350</v>
          </cell>
          <cell r="FK290">
            <v>350</v>
          </cell>
          <cell r="FL290">
            <v>350</v>
          </cell>
          <cell r="FM290">
            <v>350</v>
          </cell>
          <cell r="FN290">
            <v>350</v>
          </cell>
          <cell r="FO290">
            <v>500</v>
          </cell>
          <cell r="FP290">
            <v>500</v>
          </cell>
          <cell r="FQ290">
            <v>500</v>
          </cell>
          <cell r="FR290">
            <v>500</v>
          </cell>
          <cell r="FS290">
            <v>500</v>
          </cell>
          <cell r="FT290">
            <v>500</v>
          </cell>
          <cell r="FU290">
            <v>500</v>
          </cell>
          <cell r="FV290">
            <v>500</v>
          </cell>
          <cell r="FW290">
            <v>387</v>
          </cell>
          <cell r="FX290">
            <v>387</v>
          </cell>
          <cell r="FY290">
            <v>387</v>
          </cell>
          <cell r="FZ290">
            <v>387</v>
          </cell>
          <cell r="GA290">
            <v>319</v>
          </cell>
          <cell r="GB290">
            <v>319</v>
          </cell>
          <cell r="GC290">
            <v>319</v>
          </cell>
          <cell r="GD290">
            <v>319</v>
          </cell>
          <cell r="GE290">
            <v>319</v>
          </cell>
          <cell r="GF290">
            <v>319</v>
          </cell>
          <cell r="GG290">
            <v>319</v>
          </cell>
          <cell r="GH290">
            <v>290</v>
          </cell>
          <cell r="GI290">
            <v>290</v>
          </cell>
          <cell r="GJ290">
            <v>290</v>
          </cell>
          <cell r="GK290">
            <v>290</v>
          </cell>
          <cell r="GL290">
            <v>290</v>
          </cell>
          <cell r="GM290">
            <v>290</v>
          </cell>
          <cell r="GN290">
            <v>290</v>
          </cell>
          <cell r="GO290">
            <v>290</v>
          </cell>
          <cell r="GP290">
            <v>290</v>
          </cell>
          <cell r="GQ290">
            <v>290</v>
          </cell>
          <cell r="GR290">
            <v>290</v>
          </cell>
          <cell r="GS290">
            <v>290</v>
          </cell>
          <cell r="GW290">
            <v>900180</v>
          </cell>
          <cell r="GX290" t="e">
            <v>#DIV/0!</v>
          </cell>
          <cell r="GY290" t="e">
            <v>#DIV/0!</v>
          </cell>
          <cell r="GZ290" t="e">
            <v>#DIV/0!</v>
          </cell>
        </row>
        <row r="291">
          <cell r="A291">
            <v>900181</v>
          </cell>
          <cell r="B291">
            <v>27</v>
          </cell>
          <cell r="C291" t="str">
            <v>PERRYVLL @ GIRARDEAU</v>
          </cell>
          <cell r="D291">
            <v>42617</v>
          </cell>
          <cell r="E291" t="str">
            <v>D</v>
          </cell>
          <cell r="F291">
            <v>851</v>
          </cell>
          <cell r="G291">
            <v>851</v>
          </cell>
          <cell r="H291">
            <v>851</v>
          </cell>
          <cell r="I291">
            <v>851</v>
          </cell>
          <cell r="J291">
            <v>851</v>
          </cell>
          <cell r="K291">
            <v>851</v>
          </cell>
          <cell r="L291">
            <v>851</v>
          </cell>
          <cell r="M291">
            <v>851</v>
          </cell>
          <cell r="N291">
            <v>851</v>
          </cell>
          <cell r="O291">
            <v>851</v>
          </cell>
          <cell r="P291">
            <v>851</v>
          </cell>
          <cell r="Q291">
            <v>851</v>
          </cell>
          <cell r="R291">
            <v>851</v>
          </cell>
          <cell r="S291">
            <v>851</v>
          </cell>
          <cell r="T291">
            <v>851</v>
          </cell>
          <cell r="U291">
            <v>851</v>
          </cell>
          <cell r="V291">
            <v>1201</v>
          </cell>
          <cell r="W291">
            <v>1201</v>
          </cell>
          <cell r="X291">
            <v>1201</v>
          </cell>
          <cell r="Y291">
            <v>1201</v>
          </cell>
          <cell r="Z291">
            <v>981</v>
          </cell>
          <cell r="AA291">
            <v>981</v>
          </cell>
          <cell r="AB291">
            <v>981</v>
          </cell>
          <cell r="AC291">
            <v>851</v>
          </cell>
          <cell r="AD291">
            <v>851</v>
          </cell>
          <cell r="AE291">
            <v>851</v>
          </cell>
          <cell r="AF291">
            <v>851</v>
          </cell>
          <cell r="AG291">
            <v>851</v>
          </cell>
          <cell r="AH291">
            <v>851</v>
          </cell>
          <cell r="AI291">
            <v>851</v>
          </cell>
          <cell r="AJ291">
            <v>851</v>
          </cell>
          <cell r="AK291">
            <v>851</v>
          </cell>
          <cell r="AL291">
            <v>851</v>
          </cell>
          <cell r="AM291">
            <v>851</v>
          </cell>
          <cell r="AN291">
            <v>851</v>
          </cell>
          <cell r="AO291">
            <v>851</v>
          </cell>
          <cell r="AP291">
            <v>851</v>
          </cell>
          <cell r="AQ291">
            <v>851</v>
          </cell>
          <cell r="AR291">
            <v>851</v>
          </cell>
          <cell r="AS291">
            <v>851</v>
          </cell>
          <cell r="AT291">
            <v>851</v>
          </cell>
          <cell r="AU291">
            <v>851</v>
          </cell>
          <cell r="AV291">
            <v>851</v>
          </cell>
          <cell r="AW291">
            <v>851</v>
          </cell>
          <cell r="AX291">
            <v>851</v>
          </cell>
          <cell r="AY291">
            <v>451</v>
          </cell>
          <cell r="AZ291">
            <v>451</v>
          </cell>
          <cell r="BA291">
            <v>451</v>
          </cell>
          <cell r="BB291">
            <v>451</v>
          </cell>
          <cell r="BC291">
            <v>451</v>
          </cell>
          <cell r="BD291">
            <v>451</v>
          </cell>
          <cell r="BE291">
            <v>601</v>
          </cell>
          <cell r="BF291">
            <v>601</v>
          </cell>
          <cell r="BG291">
            <v>601</v>
          </cell>
          <cell r="BH291">
            <v>601</v>
          </cell>
          <cell r="BI291">
            <v>601</v>
          </cell>
          <cell r="BJ291">
            <v>1451</v>
          </cell>
          <cell r="BK291">
            <v>1451</v>
          </cell>
          <cell r="BL291">
            <v>1950</v>
          </cell>
          <cell r="BM291">
            <v>1451</v>
          </cell>
          <cell r="BN291">
            <v>1451</v>
          </cell>
          <cell r="BO291">
            <v>1451</v>
          </cell>
          <cell r="BP291">
            <v>1451</v>
          </cell>
          <cell r="BQ291">
            <v>1451</v>
          </cell>
          <cell r="BR291">
            <v>1451</v>
          </cell>
          <cell r="BS291">
            <v>1451</v>
          </cell>
          <cell r="BT291">
            <v>1451</v>
          </cell>
          <cell r="BU291">
            <v>1451</v>
          </cell>
          <cell r="BV291">
            <v>1451</v>
          </cell>
          <cell r="BW291">
            <v>1451</v>
          </cell>
          <cell r="BX291">
            <v>1451</v>
          </cell>
          <cell r="BY291">
            <v>1451</v>
          </cell>
          <cell r="BZ291">
            <v>1451</v>
          </cell>
          <cell r="CA291">
            <v>1451</v>
          </cell>
          <cell r="CB291">
            <v>1451</v>
          </cell>
          <cell r="CC291">
            <v>2200</v>
          </cell>
          <cell r="CD291">
            <v>2000</v>
          </cell>
          <cell r="CE291">
            <v>2000</v>
          </cell>
          <cell r="CF291">
            <v>2300</v>
          </cell>
          <cell r="CG291">
            <v>2600</v>
          </cell>
          <cell r="CH291">
            <v>2600</v>
          </cell>
          <cell r="CI291">
            <v>2600</v>
          </cell>
          <cell r="CJ291">
            <v>2600</v>
          </cell>
          <cell r="CK291">
            <v>2100</v>
          </cell>
          <cell r="CL291">
            <v>2100</v>
          </cell>
          <cell r="CM291">
            <v>2100</v>
          </cell>
          <cell r="CN291">
            <v>2100</v>
          </cell>
          <cell r="CO291">
            <v>2100</v>
          </cell>
          <cell r="CP291">
            <v>2100</v>
          </cell>
          <cell r="CQ291">
            <v>2100</v>
          </cell>
          <cell r="CR291">
            <v>2100</v>
          </cell>
          <cell r="CS291">
            <v>2100</v>
          </cell>
          <cell r="CT291">
            <v>2600</v>
          </cell>
          <cell r="CU291">
            <v>2600</v>
          </cell>
          <cell r="CV291">
            <v>2600</v>
          </cell>
          <cell r="CW291">
            <v>2600</v>
          </cell>
          <cell r="CX291">
            <v>2600</v>
          </cell>
          <cell r="CY291">
            <v>2600</v>
          </cell>
          <cell r="CZ291">
            <v>2600</v>
          </cell>
          <cell r="DA291">
            <v>2600</v>
          </cell>
          <cell r="DB291">
            <v>2600</v>
          </cell>
          <cell r="DC291">
            <v>2600</v>
          </cell>
          <cell r="DD291">
            <v>2600</v>
          </cell>
          <cell r="DE291">
            <v>2600</v>
          </cell>
          <cell r="DF291">
            <v>2600</v>
          </cell>
          <cell r="DG291">
            <v>3100</v>
          </cell>
          <cell r="DH291">
            <v>3300</v>
          </cell>
          <cell r="DI291">
            <v>3300</v>
          </cell>
          <cell r="DJ291">
            <v>2100</v>
          </cell>
          <cell r="DK291">
            <v>2100</v>
          </cell>
          <cell r="DL291">
            <v>2100</v>
          </cell>
          <cell r="DM291">
            <v>2100</v>
          </cell>
          <cell r="DN291">
            <v>2500</v>
          </cell>
          <cell r="DO291">
            <v>3300</v>
          </cell>
          <cell r="DP291">
            <v>2800</v>
          </cell>
          <cell r="DQ291">
            <v>3300</v>
          </cell>
          <cell r="DR291">
            <v>3300</v>
          </cell>
          <cell r="DS291">
            <v>3300</v>
          </cell>
          <cell r="DT291">
            <v>3300</v>
          </cell>
          <cell r="DU291">
            <v>1800</v>
          </cell>
          <cell r="DV291">
            <v>1800</v>
          </cell>
          <cell r="DW291">
            <v>3000</v>
          </cell>
          <cell r="DX291">
            <v>3000</v>
          </cell>
          <cell r="DY291">
            <v>3000</v>
          </cell>
          <cell r="DZ291">
            <v>3000</v>
          </cell>
          <cell r="EA291">
            <v>2300</v>
          </cell>
          <cell r="EB291">
            <v>2300</v>
          </cell>
          <cell r="EC291">
            <v>3300</v>
          </cell>
          <cell r="ED291">
            <v>3300</v>
          </cell>
          <cell r="EE291">
            <v>3300</v>
          </cell>
          <cell r="EF291">
            <v>3300</v>
          </cell>
          <cell r="EG291">
            <v>3300</v>
          </cell>
          <cell r="EH291">
            <v>3800</v>
          </cell>
          <cell r="EI291">
            <v>3300</v>
          </cell>
          <cell r="EJ291">
            <v>3400</v>
          </cell>
          <cell r="EK291">
            <v>3700</v>
          </cell>
          <cell r="EL291">
            <v>3700</v>
          </cell>
          <cell r="EM291">
            <v>3700</v>
          </cell>
          <cell r="EN291">
            <v>3700</v>
          </cell>
          <cell r="EO291">
            <v>3700</v>
          </cell>
          <cell r="EP291">
            <v>3700</v>
          </cell>
          <cell r="EQ291">
            <v>3700</v>
          </cell>
          <cell r="ER291">
            <v>3700</v>
          </cell>
          <cell r="ES291">
            <v>4000</v>
          </cell>
          <cell r="ET291">
            <v>4000</v>
          </cell>
          <cell r="EU291">
            <v>4000</v>
          </cell>
          <cell r="EV291">
            <v>4300</v>
          </cell>
          <cell r="EW291">
            <v>3700</v>
          </cell>
          <cell r="EX291">
            <v>3700</v>
          </cell>
          <cell r="EY291">
            <v>3200</v>
          </cell>
          <cell r="EZ291">
            <v>3200</v>
          </cell>
          <cell r="FA291">
            <v>3200</v>
          </cell>
          <cell r="FB291">
            <v>3200</v>
          </cell>
          <cell r="FC291">
            <v>3000</v>
          </cell>
          <cell r="FD291">
            <v>3000</v>
          </cell>
          <cell r="FE291">
            <v>3000</v>
          </cell>
          <cell r="FF291">
            <v>3700</v>
          </cell>
          <cell r="FG291">
            <v>3700</v>
          </cell>
          <cell r="FH291">
            <v>3700</v>
          </cell>
          <cell r="FI291">
            <v>3700</v>
          </cell>
          <cell r="FJ291">
            <v>3700</v>
          </cell>
          <cell r="FK291">
            <v>3700</v>
          </cell>
          <cell r="FL291">
            <v>3700</v>
          </cell>
          <cell r="FM291">
            <v>4200</v>
          </cell>
          <cell r="FN291">
            <v>4200</v>
          </cell>
          <cell r="FO291">
            <v>5000</v>
          </cell>
          <cell r="FP291">
            <v>5000</v>
          </cell>
          <cell r="FQ291">
            <v>4700</v>
          </cell>
          <cell r="FR291">
            <v>4700</v>
          </cell>
          <cell r="FS291">
            <v>4700</v>
          </cell>
          <cell r="FT291">
            <v>4700</v>
          </cell>
          <cell r="FU291">
            <v>4700</v>
          </cell>
          <cell r="FV291">
            <v>4700</v>
          </cell>
          <cell r="FW291">
            <v>5200</v>
          </cell>
          <cell r="FX291">
            <v>5200</v>
          </cell>
          <cell r="FY291">
            <v>4200</v>
          </cell>
          <cell r="FZ291">
            <v>4200</v>
          </cell>
          <cell r="GA291">
            <v>3800</v>
          </cell>
          <cell r="GB291">
            <v>3800</v>
          </cell>
          <cell r="GC291">
            <v>3800</v>
          </cell>
          <cell r="GD291">
            <v>3800</v>
          </cell>
          <cell r="GE291">
            <v>3800</v>
          </cell>
          <cell r="GF291">
            <v>3600</v>
          </cell>
          <cell r="GG291">
            <v>3600</v>
          </cell>
          <cell r="GH291">
            <v>4000</v>
          </cell>
          <cell r="GI291">
            <v>3200</v>
          </cell>
          <cell r="GJ291">
            <v>3200</v>
          </cell>
          <cell r="GK291">
            <v>3200</v>
          </cell>
          <cell r="GL291">
            <v>4000</v>
          </cell>
          <cell r="GM291">
            <v>4000</v>
          </cell>
          <cell r="GN291">
            <v>4000</v>
          </cell>
          <cell r="GO291">
            <v>4000</v>
          </cell>
          <cell r="GP291">
            <v>3200</v>
          </cell>
          <cell r="GQ291">
            <v>3200</v>
          </cell>
          <cell r="GR291">
            <v>3200</v>
          </cell>
          <cell r="GS291">
            <v>3200</v>
          </cell>
          <cell r="GW291">
            <v>900181</v>
          </cell>
          <cell r="GX291" t="e">
            <v>#DIV/0!</v>
          </cell>
          <cell r="GY291" t="e">
            <v>#DIV/0!</v>
          </cell>
          <cell r="GZ291" t="e">
            <v>#DIV/0!</v>
          </cell>
        </row>
        <row r="292">
          <cell r="A292">
            <v>900182</v>
          </cell>
          <cell r="B292">
            <v>27</v>
          </cell>
          <cell r="C292" t="str">
            <v>UCGC @ GIRARDEAU</v>
          </cell>
          <cell r="D292">
            <v>403</v>
          </cell>
          <cell r="E292" t="str">
            <v>D</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0</v>
          </cell>
          <cell r="AL292">
            <v>0</v>
          </cell>
          <cell r="AM292">
            <v>0</v>
          </cell>
          <cell r="AN292">
            <v>0</v>
          </cell>
          <cell r="AO292">
            <v>0</v>
          </cell>
          <cell r="AP292">
            <v>0</v>
          </cell>
          <cell r="AQ292">
            <v>0</v>
          </cell>
          <cell r="AR292">
            <v>0</v>
          </cell>
          <cell r="AS292">
            <v>0</v>
          </cell>
          <cell r="AT292">
            <v>0</v>
          </cell>
          <cell r="AU292">
            <v>0</v>
          </cell>
          <cell r="AV292">
            <v>0</v>
          </cell>
          <cell r="AW292">
            <v>0</v>
          </cell>
          <cell r="AX292">
            <v>0</v>
          </cell>
          <cell r="AY292">
            <v>0</v>
          </cell>
          <cell r="AZ292">
            <v>0</v>
          </cell>
          <cell r="BA292">
            <v>0</v>
          </cell>
          <cell r="BB292">
            <v>0</v>
          </cell>
          <cell r="BC292">
            <v>0</v>
          </cell>
          <cell r="BD292">
            <v>0</v>
          </cell>
          <cell r="BE292">
            <v>0</v>
          </cell>
          <cell r="BF292">
            <v>0</v>
          </cell>
          <cell r="BG292">
            <v>0</v>
          </cell>
          <cell r="BH292">
            <v>0</v>
          </cell>
          <cell r="BI292">
            <v>0</v>
          </cell>
          <cell r="BJ292">
            <v>0</v>
          </cell>
          <cell r="BK292">
            <v>0</v>
          </cell>
          <cell r="BL292">
            <v>0</v>
          </cell>
          <cell r="BM292">
            <v>0</v>
          </cell>
          <cell r="BN292">
            <v>0</v>
          </cell>
          <cell r="BO292">
            <v>0</v>
          </cell>
          <cell r="BP292">
            <v>0</v>
          </cell>
          <cell r="BQ292">
            <v>0</v>
          </cell>
          <cell r="BR292">
            <v>0</v>
          </cell>
          <cell r="BS292">
            <v>0</v>
          </cell>
          <cell r="BT292">
            <v>0</v>
          </cell>
          <cell r="BU292">
            <v>0</v>
          </cell>
          <cell r="BV292">
            <v>0</v>
          </cell>
          <cell r="BW292">
            <v>0</v>
          </cell>
          <cell r="BX292">
            <v>0</v>
          </cell>
          <cell r="BY292">
            <v>0</v>
          </cell>
          <cell r="BZ292">
            <v>0</v>
          </cell>
          <cell r="CA292">
            <v>0</v>
          </cell>
          <cell r="CB292">
            <v>0</v>
          </cell>
          <cell r="CC292">
            <v>0</v>
          </cell>
          <cell r="CD292">
            <v>0</v>
          </cell>
          <cell r="CE292">
            <v>0</v>
          </cell>
          <cell r="CF292">
            <v>0</v>
          </cell>
          <cell r="CG292">
            <v>0</v>
          </cell>
          <cell r="CH292">
            <v>0</v>
          </cell>
          <cell r="CI292">
            <v>0</v>
          </cell>
          <cell r="CJ292">
            <v>0</v>
          </cell>
          <cell r="CK292">
            <v>0</v>
          </cell>
          <cell r="CL292">
            <v>0</v>
          </cell>
          <cell r="CM292">
            <v>0</v>
          </cell>
          <cell r="CN292">
            <v>0</v>
          </cell>
          <cell r="CO292">
            <v>0</v>
          </cell>
          <cell r="CP292">
            <v>0</v>
          </cell>
          <cell r="CQ292">
            <v>0</v>
          </cell>
          <cell r="CR292">
            <v>0</v>
          </cell>
          <cell r="CS292">
            <v>0</v>
          </cell>
          <cell r="CT292">
            <v>0</v>
          </cell>
          <cell r="CU292">
            <v>0</v>
          </cell>
          <cell r="CV292">
            <v>0</v>
          </cell>
          <cell r="CW292">
            <v>0</v>
          </cell>
          <cell r="CX292">
            <v>0</v>
          </cell>
          <cell r="CY292">
            <v>0</v>
          </cell>
          <cell r="CZ292">
            <v>0</v>
          </cell>
          <cell r="DA292">
            <v>0</v>
          </cell>
          <cell r="DB292">
            <v>0</v>
          </cell>
          <cell r="DC292">
            <v>0</v>
          </cell>
          <cell r="DD292">
            <v>0</v>
          </cell>
          <cell r="DE292">
            <v>0</v>
          </cell>
          <cell r="DF292">
            <v>0</v>
          </cell>
          <cell r="DG292">
            <v>0</v>
          </cell>
          <cell r="DH292">
            <v>0</v>
          </cell>
          <cell r="DI292">
            <v>0</v>
          </cell>
          <cell r="DJ292">
            <v>0</v>
          </cell>
          <cell r="DK292">
            <v>0</v>
          </cell>
          <cell r="DL292">
            <v>0</v>
          </cell>
          <cell r="DM292">
            <v>0</v>
          </cell>
          <cell r="DN292">
            <v>0</v>
          </cell>
          <cell r="DO292">
            <v>0</v>
          </cell>
          <cell r="DP292">
            <v>0</v>
          </cell>
          <cell r="DQ292">
            <v>0</v>
          </cell>
          <cell r="DR292">
            <v>0</v>
          </cell>
          <cell r="DS292">
            <v>0</v>
          </cell>
          <cell r="DT292">
            <v>0</v>
          </cell>
          <cell r="DU292">
            <v>0</v>
          </cell>
          <cell r="DV292">
            <v>0</v>
          </cell>
          <cell r="DW292">
            <v>0</v>
          </cell>
          <cell r="DX292">
            <v>0</v>
          </cell>
          <cell r="DY292">
            <v>0</v>
          </cell>
          <cell r="DZ292">
            <v>0</v>
          </cell>
          <cell r="EA292">
            <v>0</v>
          </cell>
          <cell r="EB292">
            <v>0</v>
          </cell>
          <cell r="EC292">
            <v>0</v>
          </cell>
          <cell r="ED292">
            <v>0</v>
          </cell>
          <cell r="EE292">
            <v>0</v>
          </cell>
          <cell r="EF292">
            <v>0</v>
          </cell>
          <cell r="EG292">
            <v>0</v>
          </cell>
          <cell r="EH292">
            <v>0</v>
          </cell>
          <cell r="EI292">
            <v>0</v>
          </cell>
          <cell r="EJ292">
            <v>0</v>
          </cell>
          <cell r="EK292">
            <v>0</v>
          </cell>
          <cell r="EL292">
            <v>0</v>
          </cell>
          <cell r="EM292">
            <v>0</v>
          </cell>
          <cell r="EN292">
            <v>0</v>
          </cell>
          <cell r="EO292">
            <v>0</v>
          </cell>
          <cell r="EP292">
            <v>0</v>
          </cell>
          <cell r="EQ292">
            <v>0</v>
          </cell>
          <cell r="ER292">
            <v>0</v>
          </cell>
          <cell r="ES292">
            <v>0</v>
          </cell>
          <cell r="ET292">
            <v>0</v>
          </cell>
          <cell r="EU292">
            <v>0</v>
          </cell>
          <cell r="EV292">
            <v>0</v>
          </cell>
          <cell r="EW292">
            <v>0</v>
          </cell>
          <cell r="EX292">
            <v>0</v>
          </cell>
          <cell r="EY292">
            <v>0</v>
          </cell>
          <cell r="EZ292">
            <v>0</v>
          </cell>
          <cell r="FA292">
            <v>0</v>
          </cell>
          <cell r="FB292">
            <v>0</v>
          </cell>
          <cell r="FC292">
            <v>0</v>
          </cell>
          <cell r="FD292">
            <v>0</v>
          </cell>
          <cell r="FE292">
            <v>0</v>
          </cell>
          <cell r="FF292">
            <v>0</v>
          </cell>
          <cell r="FG292">
            <v>0</v>
          </cell>
          <cell r="FH292">
            <v>0</v>
          </cell>
          <cell r="FI292">
            <v>0</v>
          </cell>
          <cell r="FJ292">
            <v>0</v>
          </cell>
          <cell r="FK292">
            <v>0</v>
          </cell>
          <cell r="FL292">
            <v>0</v>
          </cell>
          <cell r="FM292">
            <v>0</v>
          </cell>
          <cell r="FN292">
            <v>0</v>
          </cell>
          <cell r="FO292">
            <v>0</v>
          </cell>
          <cell r="FP292">
            <v>0</v>
          </cell>
          <cell r="FQ292">
            <v>0</v>
          </cell>
          <cell r="FR292">
            <v>0</v>
          </cell>
          <cell r="FS292">
            <v>0</v>
          </cell>
          <cell r="FT292">
            <v>0</v>
          </cell>
          <cell r="FU292">
            <v>0</v>
          </cell>
          <cell r="FV292">
            <v>0</v>
          </cell>
          <cell r="FW292">
            <v>0</v>
          </cell>
          <cell r="FX292">
            <v>0</v>
          </cell>
          <cell r="FY292">
            <v>0</v>
          </cell>
          <cell r="FZ292">
            <v>0</v>
          </cell>
          <cell r="GA292">
            <v>0</v>
          </cell>
          <cell r="GB292">
            <v>0</v>
          </cell>
          <cell r="GC292">
            <v>0</v>
          </cell>
          <cell r="GD292">
            <v>0</v>
          </cell>
          <cell r="GE292">
            <v>0</v>
          </cell>
          <cell r="GF292">
            <v>0</v>
          </cell>
          <cell r="GG292">
            <v>0</v>
          </cell>
          <cell r="GH292">
            <v>0</v>
          </cell>
          <cell r="GI292">
            <v>0</v>
          </cell>
          <cell r="GJ292">
            <v>0</v>
          </cell>
          <cell r="GK292">
            <v>0</v>
          </cell>
          <cell r="GL292">
            <v>0</v>
          </cell>
          <cell r="GM292">
            <v>0</v>
          </cell>
          <cell r="GN292">
            <v>0</v>
          </cell>
          <cell r="GO292">
            <v>0</v>
          </cell>
          <cell r="GP292">
            <v>0</v>
          </cell>
          <cell r="GQ292">
            <v>0</v>
          </cell>
          <cell r="GR292">
            <v>0</v>
          </cell>
          <cell r="GS292">
            <v>0</v>
          </cell>
          <cell r="GW292">
            <v>900182</v>
          </cell>
          <cell r="GX292" t="e">
            <v>#DIV/0!</v>
          </cell>
          <cell r="GY292" t="e">
            <v>#DIV/0!</v>
          </cell>
          <cell r="GZ292" t="e">
            <v>#DIV/0!</v>
          </cell>
        </row>
        <row r="293">
          <cell r="A293">
            <v>900183</v>
          </cell>
          <cell r="B293">
            <v>27</v>
          </cell>
          <cell r="C293" t="str">
            <v>UCGC @ GIRARDEAU</v>
          </cell>
          <cell r="D293">
            <v>29007</v>
          </cell>
          <cell r="E293" t="str">
            <v>D</v>
          </cell>
          <cell r="F293">
            <v>0</v>
          </cell>
          <cell r="G293">
            <v>0</v>
          </cell>
          <cell r="H293">
            <v>0</v>
          </cell>
          <cell r="I293">
            <v>0</v>
          </cell>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0</v>
          </cell>
          <cell r="Y293">
            <v>0</v>
          </cell>
          <cell r="Z293">
            <v>0</v>
          </cell>
          <cell r="AA293">
            <v>0</v>
          </cell>
          <cell r="AB293">
            <v>0</v>
          </cell>
          <cell r="AC293">
            <v>0</v>
          </cell>
          <cell r="AD293">
            <v>0</v>
          </cell>
          <cell r="AE293">
            <v>0</v>
          </cell>
          <cell r="AF293">
            <v>0</v>
          </cell>
          <cell r="AG293">
            <v>0</v>
          </cell>
          <cell r="AH293">
            <v>0</v>
          </cell>
          <cell r="AI293">
            <v>0</v>
          </cell>
          <cell r="AJ293">
            <v>0</v>
          </cell>
          <cell r="AK293">
            <v>0</v>
          </cell>
          <cell r="AL293">
            <v>0</v>
          </cell>
          <cell r="AM293">
            <v>0</v>
          </cell>
          <cell r="AN293">
            <v>0</v>
          </cell>
          <cell r="AO293">
            <v>0</v>
          </cell>
          <cell r="AP293">
            <v>0</v>
          </cell>
          <cell r="AQ293">
            <v>0</v>
          </cell>
          <cell r="AR293">
            <v>0</v>
          </cell>
          <cell r="AS293">
            <v>0</v>
          </cell>
          <cell r="AT293">
            <v>0</v>
          </cell>
          <cell r="AU293">
            <v>0</v>
          </cell>
          <cell r="AV293">
            <v>0</v>
          </cell>
          <cell r="AW293">
            <v>0</v>
          </cell>
          <cell r="AX293">
            <v>0</v>
          </cell>
          <cell r="AY293">
            <v>0</v>
          </cell>
          <cell r="AZ293">
            <v>0</v>
          </cell>
          <cell r="BA293">
            <v>0</v>
          </cell>
          <cell r="BB293">
            <v>0</v>
          </cell>
          <cell r="BC293">
            <v>0</v>
          </cell>
          <cell r="BD293">
            <v>0</v>
          </cell>
          <cell r="BE293">
            <v>0</v>
          </cell>
          <cell r="BF293">
            <v>0</v>
          </cell>
          <cell r="BG293">
            <v>0</v>
          </cell>
          <cell r="BH293">
            <v>0</v>
          </cell>
          <cell r="BI293">
            <v>0</v>
          </cell>
          <cell r="BJ293">
            <v>0</v>
          </cell>
          <cell r="BK293">
            <v>0</v>
          </cell>
          <cell r="BL293">
            <v>0</v>
          </cell>
          <cell r="BM293">
            <v>0</v>
          </cell>
          <cell r="BN293">
            <v>0</v>
          </cell>
          <cell r="BO293">
            <v>0</v>
          </cell>
          <cell r="BP293">
            <v>0</v>
          </cell>
          <cell r="BQ293">
            <v>0</v>
          </cell>
          <cell r="BR293">
            <v>0</v>
          </cell>
          <cell r="BS293">
            <v>0</v>
          </cell>
          <cell r="BT293">
            <v>0</v>
          </cell>
          <cell r="BU293">
            <v>0</v>
          </cell>
          <cell r="BV293">
            <v>0</v>
          </cell>
          <cell r="BW293">
            <v>0</v>
          </cell>
          <cell r="BX293">
            <v>0</v>
          </cell>
          <cell r="BY293">
            <v>0</v>
          </cell>
          <cell r="BZ293">
            <v>0</v>
          </cell>
          <cell r="CA293">
            <v>0</v>
          </cell>
          <cell r="CB293">
            <v>0</v>
          </cell>
          <cell r="CC293">
            <v>0</v>
          </cell>
          <cell r="CD293">
            <v>0</v>
          </cell>
          <cell r="CE293">
            <v>0</v>
          </cell>
          <cell r="CF293">
            <v>0</v>
          </cell>
          <cell r="CG293">
            <v>0</v>
          </cell>
          <cell r="CH293">
            <v>0</v>
          </cell>
          <cell r="CI293">
            <v>0</v>
          </cell>
          <cell r="CJ293">
            <v>0</v>
          </cell>
          <cell r="CK293">
            <v>0</v>
          </cell>
          <cell r="CL293">
            <v>0</v>
          </cell>
          <cell r="CM293">
            <v>0</v>
          </cell>
          <cell r="CN293">
            <v>0</v>
          </cell>
          <cell r="CO293">
            <v>0</v>
          </cell>
          <cell r="CP293">
            <v>0</v>
          </cell>
          <cell r="CQ293">
            <v>0</v>
          </cell>
          <cell r="CR293">
            <v>0</v>
          </cell>
          <cell r="CS293">
            <v>0</v>
          </cell>
          <cell r="CT293">
            <v>0</v>
          </cell>
          <cell r="CU293">
            <v>0</v>
          </cell>
          <cell r="CV293">
            <v>0</v>
          </cell>
          <cell r="CW293">
            <v>0</v>
          </cell>
          <cell r="CX293">
            <v>0</v>
          </cell>
          <cell r="CY293">
            <v>0</v>
          </cell>
          <cell r="CZ293">
            <v>0</v>
          </cell>
          <cell r="DA293">
            <v>0</v>
          </cell>
          <cell r="DB293">
            <v>0</v>
          </cell>
          <cell r="DC293">
            <v>0</v>
          </cell>
          <cell r="DD293">
            <v>0</v>
          </cell>
          <cell r="DE293">
            <v>0</v>
          </cell>
          <cell r="DF293">
            <v>0</v>
          </cell>
          <cell r="DG293">
            <v>0</v>
          </cell>
          <cell r="DH293">
            <v>0</v>
          </cell>
          <cell r="DI293">
            <v>0</v>
          </cell>
          <cell r="DJ293">
            <v>0</v>
          </cell>
          <cell r="DK293">
            <v>0</v>
          </cell>
          <cell r="DL293">
            <v>0</v>
          </cell>
          <cell r="DM293">
            <v>0</v>
          </cell>
          <cell r="DN293">
            <v>0</v>
          </cell>
          <cell r="DO293">
            <v>0</v>
          </cell>
          <cell r="DP293">
            <v>0</v>
          </cell>
          <cell r="DQ293">
            <v>0</v>
          </cell>
          <cell r="DR293">
            <v>0</v>
          </cell>
          <cell r="DS293">
            <v>0</v>
          </cell>
          <cell r="DT293">
            <v>0</v>
          </cell>
          <cell r="DU293">
            <v>0</v>
          </cell>
          <cell r="DV293">
            <v>0</v>
          </cell>
          <cell r="DW293">
            <v>0</v>
          </cell>
          <cell r="DX293">
            <v>0</v>
          </cell>
          <cell r="DY293">
            <v>0</v>
          </cell>
          <cell r="DZ293">
            <v>0</v>
          </cell>
          <cell r="EA293">
            <v>0</v>
          </cell>
          <cell r="EB293">
            <v>0</v>
          </cell>
          <cell r="EC293">
            <v>0</v>
          </cell>
          <cell r="ED293">
            <v>0</v>
          </cell>
          <cell r="EE293">
            <v>0</v>
          </cell>
          <cell r="EF293">
            <v>0</v>
          </cell>
          <cell r="EG293">
            <v>0</v>
          </cell>
          <cell r="EH293">
            <v>0</v>
          </cell>
          <cell r="EI293">
            <v>0</v>
          </cell>
          <cell r="EJ293">
            <v>0</v>
          </cell>
          <cell r="EK293">
            <v>0</v>
          </cell>
          <cell r="EL293">
            <v>0</v>
          </cell>
          <cell r="EM293">
            <v>0</v>
          </cell>
          <cell r="EN293">
            <v>0</v>
          </cell>
          <cell r="EO293">
            <v>0</v>
          </cell>
          <cell r="EP293">
            <v>0</v>
          </cell>
          <cell r="EQ293">
            <v>0</v>
          </cell>
          <cell r="ER293">
            <v>0</v>
          </cell>
          <cell r="ES293">
            <v>0</v>
          </cell>
          <cell r="ET293">
            <v>0</v>
          </cell>
          <cell r="EU293">
            <v>0</v>
          </cell>
          <cell r="EV293">
            <v>0</v>
          </cell>
          <cell r="EW293">
            <v>0</v>
          </cell>
          <cell r="EX293">
            <v>0</v>
          </cell>
          <cell r="EY293">
            <v>0</v>
          </cell>
          <cell r="EZ293">
            <v>0</v>
          </cell>
          <cell r="FA293">
            <v>0</v>
          </cell>
          <cell r="FB293">
            <v>0</v>
          </cell>
          <cell r="FC293">
            <v>0</v>
          </cell>
          <cell r="FD293">
            <v>0</v>
          </cell>
          <cell r="FE293">
            <v>0</v>
          </cell>
          <cell r="FF293">
            <v>0</v>
          </cell>
          <cell r="FG293">
            <v>0</v>
          </cell>
          <cell r="FH293">
            <v>0</v>
          </cell>
          <cell r="FI293">
            <v>0</v>
          </cell>
          <cell r="FJ293">
            <v>0</v>
          </cell>
          <cell r="FK293">
            <v>0</v>
          </cell>
          <cell r="FL293">
            <v>0</v>
          </cell>
          <cell r="FM293">
            <v>0</v>
          </cell>
          <cell r="FN293">
            <v>0</v>
          </cell>
          <cell r="FO293">
            <v>0</v>
          </cell>
          <cell r="FP293">
            <v>0</v>
          </cell>
          <cell r="FQ293">
            <v>0</v>
          </cell>
          <cell r="FR293">
            <v>0</v>
          </cell>
          <cell r="FS293">
            <v>0</v>
          </cell>
          <cell r="FT293">
            <v>0</v>
          </cell>
          <cell r="FU293">
            <v>0</v>
          </cell>
          <cell r="FV293">
            <v>0</v>
          </cell>
          <cell r="FW293">
            <v>0</v>
          </cell>
          <cell r="FX293">
            <v>0</v>
          </cell>
          <cell r="FY293">
            <v>0</v>
          </cell>
          <cell r="FZ293">
            <v>0</v>
          </cell>
          <cell r="GA293">
            <v>0</v>
          </cell>
          <cell r="GB293">
            <v>0</v>
          </cell>
          <cell r="GC293">
            <v>0</v>
          </cell>
          <cell r="GD293">
            <v>0</v>
          </cell>
          <cell r="GE293">
            <v>0</v>
          </cell>
          <cell r="GF293">
            <v>0</v>
          </cell>
          <cell r="GG293">
            <v>0</v>
          </cell>
          <cell r="GH293">
            <v>0</v>
          </cell>
          <cell r="GI293">
            <v>0</v>
          </cell>
          <cell r="GJ293">
            <v>0</v>
          </cell>
          <cell r="GK293">
            <v>0</v>
          </cell>
          <cell r="GL293">
            <v>0</v>
          </cell>
          <cell r="GM293">
            <v>0</v>
          </cell>
          <cell r="GN293">
            <v>0</v>
          </cell>
          <cell r="GO293">
            <v>0</v>
          </cell>
          <cell r="GP293">
            <v>0</v>
          </cell>
          <cell r="GQ293">
            <v>0</v>
          </cell>
          <cell r="GR293">
            <v>0</v>
          </cell>
          <cell r="GS293">
            <v>0</v>
          </cell>
          <cell r="GW293">
            <v>900183</v>
          </cell>
          <cell r="GX293" t="e">
            <v>#DIV/0!</v>
          </cell>
          <cell r="GY293" t="e">
            <v>#DIV/0!</v>
          </cell>
          <cell r="GZ293" t="e">
            <v>#DIV/0!</v>
          </cell>
        </row>
        <row r="294">
          <cell r="A294">
            <v>900184</v>
          </cell>
          <cell r="B294">
            <v>27</v>
          </cell>
          <cell r="C294" t="str">
            <v>UNIONELE @ BOLLINGER</v>
          </cell>
          <cell r="D294">
            <v>3340</v>
          </cell>
          <cell r="E294" t="str">
            <v>D</v>
          </cell>
          <cell r="F294">
            <v>0</v>
          </cell>
          <cell r="G294">
            <v>0</v>
          </cell>
          <cell r="H294">
            <v>0</v>
          </cell>
          <cell r="I294">
            <v>0</v>
          </cell>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0</v>
          </cell>
          <cell r="AL294">
            <v>0</v>
          </cell>
          <cell r="AM294">
            <v>0</v>
          </cell>
          <cell r="AN294">
            <v>0</v>
          </cell>
          <cell r="AO294">
            <v>0</v>
          </cell>
          <cell r="AP294">
            <v>0</v>
          </cell>
          <cell r="AQ294">
            <v>0</v>
          </cell>
          <cell r="AR294">
            <v>0</v>
          </cell>
          <cell r="AS294">
            <v>0</v>
          </cell>
          <cell r="AT294">
            <v>0</v>
          </cell>
          <cell r="AU294">
            <v>0</v>
          </cell>
          <cell r="AV294">
            <v>0</v>
          </cell>
          <cell r="AW294">
            <v>0</v>
          </cell>
          <cell r="AX294">
            <v>0</v>
          </cell>
          <cell r="AY294">
            <v>0</v>
          </cell>
          <cell r="AZ294">
            <v>0</v>
          </cell>
          <cell r="BA294">
            <v>0</v>
          </cell>
          <cell r="BB294">
            <v>0</v>
          </cell>
          <cell r="BC294">
            <v>0</v>
          </cell>
          <cell r="BD294">
            <v>0</v>
          </cell>
          <cell r="BE294">
            <v>0</v>
          </cell>
          <cell r="BF294">
            <v>0</v>
          </cell>
          <cell r="BG294">
            <v>0</v>
          </cell>
          <cell r="BH294">
            <v>0</v>
          </cell>
          <cell r="BI294">
            <v>0</v>
          </cell>
          <cell r="BJ294">
            <v>0</v>
          </cell>
          <cell r="BK294">
            <v>0</v>
          </cell>
          <cell r="BL294">
            <v>0</v>
          </cell>
          <cell r="BM294">
            <v>0</v>
          </cell>
          <cell r="BN294">
            <v>0</v>
          </cell>
          <cell r="BO294">
            <v>0</v>
          </cell>
          <cell r="BP294">
            <v>0</v>
          </cell>
          <cell r="BQ294">
            <v>0</v>
          </cell>
          <cell r="BR294">
            <v>0</v>
          </cell>
          <cell r="BS294">
            <v>0</v>
          </cell>
          <cell r="BT294">
            <v>0</v>
          </cell>
          <cell r="BU294">
            <v>0</v>
          </cell>
          <cell r="BV294">
            <v>0</v>
          </cell>
          <cell r="BW294">
            <v>0</v>
          </cell>
          <cell r="BX294">
            <v>0</v>
          </cell>
          <cell r="BY294">
            <v>0</v>
          </cell>
          <cell r="BZ294">
            <v>0</v>
          </cell>
          <cell r="CA294">
            <v>0</v>
          </cell>
          <cell r="CB294">
            <v>0</v>
          </cell>
          <cell r="CC294">
            <v>0</v>
          </cell>
          <cell r="CD294">
            <v>0</v>
          </cell>
          <cell r="CE294">
            <v>0</v>
          </cell>
          <cell r="CF294">
            <v>0</v>
          </cell>
          <cell r="CG294">
            <v>0</v>
          </cell>
          <cell r="CH294">
            <v>0</v>
          </cell>
          <cell r="CI294">
            <v>0</v>
          </cell>
          <cell r="CJ294">
            <v>0</v>
          </cell>
          <cell r="CK294">
            <v>0</v>
          </cell>
          <cell r="CL294">
            <v>0</v>
          </cell>
          <cell r="CM294">
            <v>0</v>
          </cell>
          <cell r="CN294">
            <v>0</v>
          </cell>
          <cell r="CO294">
            <v>0</v>
          </cell>
          <cell r="CP294">
            <v>0</v>
          </cell>
          <cell r="CQ294">
            <v>0</v>
          </cell>
          <cell r="CR294">
            <v>0</v>
          </cell>
          <cell r="CS294">
            <v>0</v>
          </cell>
          <cell r="CT294">
            <v>0</v>
          </cell>
          <cell r="CU294">
            <v>0</v>
          </cell>
          <cell r="CV294">
            <v>0</v>
          </cell>
          <cell r="CW294">
            <v>0</v>
          </cell>
          <cell r="CX294">
            <v>0</v>
          </cell>
          <cell r="CY294">
            <v>0</v>
          </cell>
          <cell r="CZ294">
            <v>0</v>
          </cell>
          <cell r="DA294">
            <v>0</v>
          </cell>
          <cell r="DB294">
            <v>0</v>
          </cell>
          <cell r="DC294">
            <v>0</v>
          </cell>
          <cell r="DD294">
            <v>0</v>
          </cell>
          <cell r="DE294">
            <v>0</v>
          </cell>
          <cell r="DF294">
            <v>0</v>
          </cell>
          <cell r="DG294">
            <v>0</v>
          </cell>
          <cell r="DH294">
            <v>0</v>
          </cell>
          <cell r="DI294">
            <v>0</v>
          </cell>
          <cell r="DJ294">
            <v>0</v>
          </cell>
          <cell r="DK294">
            <v>0</v>
          </cell>
          <cell r="DL294">
            <v>0</v>
          </cell>
          <cell r="DM294">
            <v>0</v>
          </cell>
          <cell r="DN294">
            <v>0</v>
          </cell>
          <cell r="DO294">
            <v>0</v>
          </cell>
          <cell r="DP294">
            <v>0</v>
          </cell>
          <cell r="DQ294">
            <v>0</v>
          </cell>
          <cell r="DR294">
            <v>0</v>
          </cell>
          <cell r="DS294">
            <v>0</v>
          </cell>
          <cell r="DT294">
            <v>0</v>
          </cell>
          <cell r="DU294">
            <v>0</v>
          </cell>
          <cell r="DV294">
            <v>0</v>
          </cell>
          <cell r="DW294">
            <v>0</v>
          </cell>
          <cell r="DX294">
            <v>0</v>
          </cell>
          <cell r="DY294">
            <v>0</v>
          </cell>
          <cell r="DZ294">
            <v>0</v>
          </cell>
          <cell r="EA294">
            <v>0</v>
          </cell>
          <cell r="EB294">
            <v>0</v>
          </cell>
          <cell r="EC294">
            <v>0</v>
          </cell>
          <cell r="ED294">
            <v>0</v>
          </cell>
          <cell r="EE294">
            <v>0</v>
          </cell>
          <cell r="EF294">
            <v>0</v>
          </cell>
          <cell r="EG294">
            <v>0</v>
          </cell>
          <cell r="EH294">
            <v>0</v>
          </cell>
          <cell r="EI294">
            <v>0</v>
          </cell>
          <cell r="EJ294">
            <v>0</v>
          </cell>
          <cell r="EK294">
            <v>0</v>
          </cell>
          <cell r="EL294">
            <v>0</v>
          </cell>
          <cell r="EM294">
            <v>0</v>
          </cell>
          <cell r="EN294">
            <v>0</v>
          </cell>
          <cell r="EO294">
            <v>0</v>
          </cell>
          <cell r="EP294">
            <v>0</v>
          </cell>
          <cell r="EQ294">
            <v>0</v>
          </cell>
          <cell r="ER294">
            <v>0</v>
          </cell>
          <cell r="ES294">
            <v>0</v>
          </cell>
          <cell r="ET294">
            <v>0</v>
          </cell>
          <cell r="EU294">
            <v>0</v>
          </cell>
          <cell r="EV294">
            <v>0</v>
          </cell>
          <cell r="EW294">
            <v>0</v>
          </cell>
          <cell r="EX294">
            <v>0</v>
          </cell>
          <cell r="EY294">
            <v>0</v>
          </cell>
          <cell r="EZ294">
            <v>0</v>
          </cell>
          <cell r="FA294">
            <v>0</v>
          </cell>
          <cell r="FB294">
            <v>0</v>
          </cell>
          <cell r="FC294">
            <v>0</v>
          </cell>
          <cell r="FD294">
            <v>0</v>
          </cell>
          <cell r="FE294">
            <v>0</v>
          </cell>
          <cell r="FF294">
            <v>0</v>
          </cell>
          <cell r="FG294">
            <v>0</v>
          </cell>
          <cell r="FH294">
            <v>0</v>
          </cell>
          <cell r="FI294">
            <v>0</v>
          </cell>
          <cell r="FJ294">
            <v>0</v>
          </cell>
          <cell r="FK294">
            <v>0</v>
          </cell>
          <cell r="FL294">
            <v>0</v>
          </cell>
          <cell r="FM294">
            <v>0</v>
          </cell>
          <cell r="FN294">
            <v>0</v>
          </cell>
          <cell r="FO294">
            <v>0</v>
          </cell>
          <cell r="FP294">
            <v>0</v>
          </cell>
          <cell r="FQ294">
            <v>0</v>
          </cell>
          <cell r="FR294">
            <v>0</v>
          </cell>
          <cell r="FS294">
            <v>0</v>
          </cell>
          <cell r="FT294">
            <v>0</v>
          </cell>
          <cell r="FU294">
            <v>0</v>
          </cell>
          <cell r="FV294">
            <v>0</v>
          </cell>
          <cell r="FW294">
            <v>0</v>
          </cell>
          <cell r="FX294">
            <v>0</v>
          </cell>
          <cell r="FY294">
            <v>0</v>
          </cell>
          <cell r="FZ294">
            <v>0</v>
          </cell>
          <cell r="GA294">
            <v>0</v>
          </cell>
          <cell r="GB294">
            <v>0</v>
          </cell>
          <cell r="GC294">
            <v>0</v>
          </cell>
          <cell r="GD294">
            <v>0</v>
          </cell>
          <cell r="GE294">
            <v>0</v>
          </cell>
          <cell r="GF294">
            <v>0</v>
          </cell>
          <cell r="GG294">
            <v>0</v>
          </cell>
          <cell r="GH294">
            <v>0</v>
          </cell>
          <cell r="GI294">
            <v>0</v>
          </cell>
          <cell r="GJ294">
            <v>0</v>
          </cell>
          <cell r="GK294">
            <v>0</v>
          </cell>
          <cell r="GL294">
            <v>0</v>
          </cell>
          <cell r="GM294">
            <v>0</v>
          </cell>
          <cell r="GN294">
            <v>0</v>
          </cell>
          <cell r="GO294">
            <v>0</v>
          </cell>
          <cell r="GP294">
            <v>0</v>
          </cell>
          <cell r="GQ294">
            <v>0</v>
          </cell>
          <cell r="GR294">
            <v>0</v>
          </cell>
          <cell r="GS294">
            <v>0</v>
          </cell>
          <cell r="GW294">
            <v>900184</v>
          </cell>
          <cell r="GX294" t="e">
            <v>#DIV/0!</v>
          </cell>
          <cell r="GY294" t="e">
            <v>#DIV/0!</v>
          </cell>
          <cell r="GZ294" t="e">
            <v>#DIV/0!</v>
          </cell>
        </row>
        <row r="295">
          <cell r="A295">
            <v>900185</v>
          </cell>
          <cell r="B295">
            <v>27</v>
          </cell>
          <cell r="C295" t="str">
            <v>UCGC @ STODDARD</v>
          </cell>
          <cell r="D295">
            <v>584</v>
          </cell>
          <cell r="E295" t="str">
            <v>D</v>
          </cell>
          <cell r="F295">
            <v>0</v>
          </cell>
          <cell r="G295">
            <v>0</v>
          </cell>
          <cell r="H295">
            <v>0</v>
          </cell>
          <cell r="I295">
            <v>0</v>
          </cell>
          <cell r="J295">
            <v>0</v>
          </cell>
          <cell r="K295">
            <v>0</v>
          </cell>
          <cell r="L295">
            <v>0</v>
          </cell>
          <cell r="M295">
            <v>0</v>
          </cell>
          <cell r="N295">
            <v>0</v>
          </cell>
          <cell r="O295">
            <v>0</v>
          </cell>
          <cell r="P295">
            <v>0</v>
          </cell>
          <cell r="Q295">
            <v>0</v>
          </cell>
          <cell r="R295">
            <v>0</v>
          </cell>
          <cell r="S295">
            <v>0</v>
          </cell>
          <cell r="T295">
            <v>0</v>
          </cell>
          <cell r="U295">
            <v>0</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0</v>
          </cell>
          <cell r="AL295">
            <v>0</v>
          </cell>
          <cell r="AM295">
            <v>0</v>
          </cell>
          <cell r="AN295">
            <v>0</v>
          </cell>
          <cell r="AO295">
            <v>0</v>
          </cell>
          <cell r="AP295">
            <v>0</v>
          </cell>
          <cell r="AQ295">
            <v>0</v>
          </cell>
          <cell r="AR295">
            <v>0</v>
          </cell>
          <cell r="AS295">
            <v>0</v>
          </cell>
          <cell r="AT295">
            <v>0</v>
          </cell>
          <cell r="AU295">
            <v>0</v>
          </cell>
          <cell r="AV295">
            <v>0</v>
          </cell>
          <cell r="AW295">
            <v>0</v>
          </cell>
          <cell r="AX295">
            <v>0</v>
          </cell>
          <cell r="AY295">
            <v>0</v>
          </cell>
          <cell r="AZ295">
            <v>0</v>
          </cell>
          <cell r="BA295">
            <v>0</v>
          </cell>
          <cell r="BB295">
            <v>0</v>
          </cell>
          <cell r="BC295">
            <v>0</v>
          </cell>
          <cell r="BD295">
            <v>0</v>
          </cell>
          <cell r="BE295">
            <v>0</v>
          </cell>
          <cell r="BF295">
            <v>0</v>
          </cell>
          <cell r="BG295">
            <v>0</v>
          </cell>
          <cell r="BH295">
            <v>0</v>
          </cell>
          <cell r="BI295">
            <v>0</v>
          </cell>
          <cell r="BJ295">
            <v>0</v>
          </cell>
          <cell r="BK295">
            <v>0</v>
          </cell>
          <cell r="BL295">
            <v>0</v>
          </cell>
          <cell r="BM295">
            <v>0</v>
          </cell>
          <cell r="BN295">
            <v>0</v>
          </cell>
          <cell r="BO295">
            <v>0</v>
          </cell>
          <cell r="BP295">
            <v>0</v>
          </cell>
          <cell r="BQ295">
            <v>0</v>
          </cell>
          <cell r="BR295">
            <v>0</v>
          </cell>
          <cell r="BS295">
            <v>0</v>
          </cell>
          <cell r="BT295">
            <v>0</v>
          </cell>
          <cell r="BU295">
            <v>0</v>
          </cell>
          <cell r="BV295">
            <v>0</v>
          </cell>
          <cell r="BW295">
            <v>0</v>
          </cell>
          <cell r="BX295">
            <v>0</v>
          </cell>
          <cell r="BY295">
            <v>0</v>
          </cell>
          <cell r="BZ295">
            <v>0</v>
          </cell>
          <cell r="CA295">
            <v>0</v>
          </cell>
          <cell r="CB295">
            <v>0</v>
          </cell>
          <cell r="CC295">
            <v>0</v>
          </cell>
          <cell r="CD295">
            <v>0</v>
          </cell>
          <cell r="CE295">
            <v>0</v>
          </cell>
          <cell r="CF295">
            <v>0</v>
          </cell>
          <cell r="CG295">
            <v>0</v>
          </cell>
          <cell r="CH295">
            <v>0</v>
          </cell>
          <cell r="CI295">
            <v>0</v>
          </cell>
          <cell r="CJ295">
            <v>0</v>
          </cell>
          <cell r="CK295">
            <v>0</v>
          </cell>
          <cell r="CL295">
            <v>0</v>
          </cell>
          <cell r="CM295">
            <v>0</v>
          </cell>
          <cell r="CN295">
            <v>0</v>
          </cell>
          <cell r="CO295">
            <v>0</v>
          </cell>
          <cell r="CP295">
            <v>0</v>
          </cell>
          <cell r="CQ295">
            <v>0</v>
          </cell>
          <cell r="CR295">
            <v>0</v>
          </cell>
          <cell r="CS295">
            <v>0</v>
          </cell>
          <cell r="CT295">
            <v>0</v>
          </cell>
          <cell r="CU295">
            <v>0</v>
          </cell>
          <cell r="CV295">
            <v>0</v>
          </cell>
          <cell r="CW295">
            <v>0</v>
          </cell>
          <cell r="CX295">
            <v>0</v>
          </cell>
          <cell r="CY295">
            <v>0</v>
          </cell>
          <cell r="CZ295">
            <v>0</v>
          </cell>
          <cell r="DA295">
            <v>0</v>
          </cell>
          <cell r="DB295">
            <v>0</v>
          </cell>
          <cell r="DC295">
            <v>0</v>
          </cell>
          <cell r="DD295">
            <v>0</v>
          </cell>
          <cell r="DE295">
            <v>0</v>
          </cell>
          <cell r="DF295">
            <v>0</v>
          </cell>
          <cell r="DG295">
            <v>0</v>
          </cell>
          <cell r="DH295">
            <v>0</v>
          </cell>
          <cell r="DI295">
            <v>0</v>
          </cell>
          <cell r="DJ295">
            <v>0</v>
          </cell>
          <cell r="DK295">
            <v>0</v>
          </cell>
          <cell r="DL295">
            <v>0</v>
          </cell>
          <cell r="DM295">
            <v>0</v>
          </cell>
          <cell r="DN295">
            <v>0</v>
          </cell>
          <cell r="DO295">
            <v>0</v>
          </cell>
          <cell r="DP295">
            <v>0</v>
          </cell>
          <cell r="DQ295">
            <v>0</v>
          </cell>
          <cell r="DR295">
            <v>0</v>
          </cell>
          <cell r="DS295">
            <v>0</v>
          </cell>
          <cell r="DT295">
            <v>0</v>
          </cell>
          <cell r="DU295">
            <v>0</v>
          </cell>
          <cell r="DV295">
            <v>0</v>
          </cell>
          <cell r="DW295">
            <v>0</v>
          </cell>
          <cell r="DX295">
            <v>0</v>
          </cell>
          <cell r="DY295">
            <v>0</v>
          </cell>
          <cell r="DZ295">
            <v>0</v>
          </cell>
          <cell r="EA295">
            <v>0</v>
          </cell>
          <cell r="EB295">
            <v>0</v>
          </cell>
          <cell r="EC295">
            <v>0</v>
          </cell>
          <cell r="ED295">
            <v>0</v>
          </cell>
          <cell r="EE295">
            <v>0</v>
          </cell>
          <cell r="EF295">
            <v>0</v>
          </cell>
          <cell r="EG295">
            <v>0</v>
          </cell>
          <cell r="EH295">
            <v>0</v>
          </cell>
          <cell r="EI295">
            <v>0</v>
          </cell>
          <cell r="EJ295">
            <v>0</v>
          </cell>
          <cell r="EK295">
            <v>0</v>
          </cell>
          <cell r="EL295">
            <v>0</v>
          </cell>
          <cell r="EM295">
            <v>0</v>
          </cell>
          <cell r="EN295">
            <v>0</v>
          </cell>
          <cell r="EO295">
            <v>0</v>
          </cell>
          <cell r="EP295">
            <v>0</v>
          </cell>
          <cell r="EQ295">
            <v>0</v>
          </cell>
          <cell r="ER295">
            <v>0</v>
          </cell>
          <cell r="ES295">
            <v>0</v>
          </cell>
          <cell r="ET295">
            <v>0</v>
          </cell>
          <cell r="EU295">
            <v>0</v>
          </cell>
          <cell r="EV295">
            <v>0</v>
          </cell>
          <cell r="EW295">
            <v>0</v>
          </cell>
          <cell r="EX295">
            <v>0</v>
          </cell>
          <cell r="EY295">
            <v>0</v>
          </cell>
          <cell r="EZ295">
            <v>0</v>
          </cell>
          <cell r="FA295">
            <v>0</v>
          </cell>
          <cell r="FB295">
            <v>0</v>
          </cell>
          <cell r="FC295">
            <v>0</v>
          </cell>
          <cell r="FD295">
            <v>0</v>
          </cell>
          <cell r="FE295">
            <v>0</v>
          </cell>
          <cell r="FF295">
            <v>0</v>
          </cell>
          <cell r="FG295">
            <v>0</v>
          </cell>
          <cell r="FH295">
            <v>0</v>
          </cell>
          <cell r="FI295">
            <v>0</v>
          </cell>
          <cell r="FJ295">
            <v>0</v>
          </cell>
          <cell r="FK295">
            <v>0</v>
          </cell>
          <cell r="FL295">
            <v>0</v>
          </cell>
          <cell r="FM295">
            <v>0</v>
          </cell>
          <cell r="FN295">
            <v>0</v>
          </cell>
          <cell r="FO295">
            <v>0</v>
          </cell>
          <cell r="FP295">
            <v>0</v>
          </cell>
          <cell r="FQ295">
            <v>0</v>
          </cell>
          <cell r="FR295">
            <v>0</v>
          </cell>
          <cell r="FS295">
            <v>0</v>
          </cell>
          <cell r="FT295">
            <v>0</v>
          </cell>
          <cell r="FU295">
            <v>0</v>
          </cell>
          <cell r="FV295">
            <v>0</v>
          </cell>
          <cell r="FW295">
            <v>0</v>
          </cell>
          <cell r="FX295">
            <v>0</v>
          </cell>
          <cell r="FY295">
            <v>0</v>
          </cell>
          <cell r="FZ295">
            <v>0</v>
          </cell>
          <cell r="GA295">
            <v>0</v>
          </cell>
          <cell r="GB295">
            <v>0</v>
          </cell>
          <cell r="GC295">
            <v>0</v>
          </cell>
          <cell r="GD295">
            <v>0</v>
          </cell>
          <cell r="GE295">
            <v>0</v>
          </cell>
          <cell r="GF295">
            <v>0</v>
          </cell>
          <cell r="GG295">
            <v>0</v>
          </cell>
          <cell r="GH295">
            <v>0</v>
          </cell>
          <cell r="GI295">
            <v>0</v>
          </cell>
          <cell r="GJ295">
            <v>0</v>
          </cell>
          <cell r="GK295">
            <v>0</v>
          </cell>
          <cell r="GL295">
            <v>0</v>
          </cell>
          <cell r="GM295">
            <v>0</v>
          </cell>
          <cell r="GN295">
            <v>0</v>
          </cell>
          <cell r="GO295">
            <v>0</v>
          </cell>
          <cell r="GP295">
            <v>0</v>
          </cell>
          <cell r="GQ295">
            <v>0</v>
          </cell>
          <cell r="GR295">
            <v>0</v>
          </cell>
          <cell r="GS295">
            <v>0</v>
          </cell>
          <cell r="GW295">
            <v>900185</v>
          </cell>
          <cell r="GX295" t="e">
            <v>#DIV/0!</v>
          </cell>
          <cell r="GY295" t="e">
            <v>#DIV/0!</v>
          </cell>
          <cell r="GZ295" t="e">
            <v>#DIV/0!</v>
          </cell>
        </row>
        <row r="296">
          <cell r="A296">
            <v>900186</v>
          </cell>
          <cell r="B296">
            <v>27</v>
          </cell>
          <cell r="C296" t="str">
            <v>UNIONELE @ BUTLER</v>
          </cell>
          <cell r="D296">
            <v>5870</v>
          </cell>
          <cell r="E296" t="str">
            <v>D</v>
          </cell>
          <cell r="F296">
            <v>0</v>
          </cell>
          <cell r="G296">
            <v>0</v>
          </cell>
          <cell r="H296">
            <v>0</v>
          </cell>
          <cell r="I296">
            <v>0</v>
          </cell>
          <cell r="J296">
            <v>0</v>
          </cell>
          <cell r="K296">
            <v>0</v>
          </cell>
          <cell r="L296">
            <v>0</v>
          </cell>
          <cell r="M296">
            <v>0</v>
          </cell>
          <cell r="N296">
            <v>0</v>
          </cell>
          <cell r="O296">
            <v>0</v>
          </cell>
          <cell r="P296">
            <v>0</v>
          </cell>
          <cell r="Q296">
            <v>0</v>
          </cell>
          <cell r="R296">
            <v>0</v>
          </cell>
          <cell r="S296">
            <v>0</v>
          </cell>
          <cell r="T296">
            <v>0</v>
          </cell>
          <cell r="U296">
            <v>0</v>
          </cell>
          <cell r="V296">
            <v>0</v>
          </cell>
          <cell r="W296">
            <v>0</v>
          </cell>
          <cell r="X296">
            <v>0</v>
          </cell>
          <cell r="Y296">
            <v>0</v>
          </cell>
          <cell r="Z296">
            <v>0</v>
          </cell>
          <cell r="AA296">
            <v>0</v>
          </cell>
          <cell r="AB296">
            <v>0</v>
          </cell>
          <cell r="AC296">
            <v>0</v>
          </cell>
          <cell r="AD296">
            <v>0</v>
          </cell>
          <cell r="AE296">
            <v>0</v>
          </cell>
          <cell r="AF296">
            <v>0</v>
          </cell>
          <cell r="AG296">
            <v>0</v>
          </cell>
          <cell r="AH296">
            <v>0</v>
          </cell>
          <cell r="AI296">
            <v>0</v>
          </cell>
          <cell r="AJ296">
            <v>0</v>
          </cell>
          <cell r="AK296">
            <v>0</v>
          </cell>
          <cell r="AL296">
            <v>0</v>
          </cell>
          <cell r="AM296">
            <v>0</v>
          </cell>
          <cell r="AN296">
            <v>0</v>
          </cell>
          <cell r="AO296">
            <v>0</v>
          </cell>
          <cell r="AP296">
            <v>0</v>
          </cell>
          <cell r="AQ296">
            <v>0</v>
          </cell>
          <cell r="AR296">
            <v>0</v>
          </cell>
          <cell r="AS296">
            <v>0</v>
          </cell>
          <cell r="AT296">
            <v>0</v>
          </cell>
          <cell r="AU296">
            <v>0</v>
          </cell>
          <cell r="AV296">
            <v>0</v>
          </cell>
          <cell r="AW296">
            <v>0</v>
          </cell>
          <cell r="AX296">
            <v>0</v>
          </cell>
          <cell r="AY296">
            <v>0</v>
          </cell>
          <cell r="AZ296">
            <v>0</v>
          </cell>
          <cell r="BA296">
            <v>0</v>
          </cell>
          <cell r="BB296">
            <v>0</v>
          </cell>
          <cell r="BC296">
            <v>0</v>
          </cell>
          <cell r="BD296">
            <v>0</v>
          </cell>
          <cell r="BE296">
            <v>0</v>
          </cell>
          <cell r="BF296">
            <v>0</v>
          </cell>
          <cell r="BG296">
            <v>0</v>
          </cell>
          <cell r="BH296">
            <v>0</v>
          </cell>
          <cell r="BI296">
            <v>0</v>
          </cell>
          <cell r="BJ296">
            <v>0</v>
          </cell>
          <cell r="BK296">
            <v>0</v>
          </cell>
          <cell r="BL296">
            <v>0</v>
          </cell>
          <cell r="BM296">
            <v>0</v>
          </cell>
          <cell r="BN296">
            <v>0</v>
          </cell>
          <cell r="BO296">
            <v>0</v>
          </cell>
          <cell r="BP296">
            <v>0</v>
          </cell>
          <cell r="BQ296">
            <v>0</v>
          </cell>
          <cell r="BR296">
            <v>0</v>
          </cell>
          <cell r="BS296">
            <v>0</v>
          </cell>
          <cell r="BT296">
            <v>0</v>
          </cell>
          <cell r="BU296">
            <v>0</v>
          </cell>
          <cell r="BV296">
            <v>0</v>
          </cell>
          <cell r="BW296">
            <v>0</v>
          </cell>
          <cell r="BX296">
            <v>0</v>
          </cell>
          <cell r="BY296">
            <v>0</v>
          </cell>
          <cell r="BZ296">
            <v>0</v>
          </cell>
          <cell r="CA296">
            <v>0</v>
          </cell>
          <cell r="CB296">
            <v>0</v>
          </cell>
          <cell r="CC296">
            <v>0</v>
          </cell>
          <cell r="CD296">
            <v>0</v>
          </cell>
          <cell r="CE296">
            <v>0</v>
          </cell>
          <cell r="CF296">
            <v>0</v>
          </cell>
          <cell r="CG296">
            <v>0</v>
          </cell>
          <cell r="CH296">
            <v>0</v>
          </cell>
          <cell r="CI296">
            <v>0</v>
          </cell>
          <cell r="CJ296">
            <v>0</v>
          </cell>
          <cell r="CK296">
            <v>0</v>
          </cell>
          <cell r="CL296">
            <v>0</v>
          </cell>
          <cell r="CM296">
            <v>0</v>
          </cell>
          <cell r="CN296">
            <v>0</v>
          </cell>
          <cell r="CO296">
            <v>0</v>
          </cell>
          <cell r="CP296">
            <v>0</v>
          </cell>
          <cell r="CQ296">
            <v>0</v>
          </cell>
          <cell r="CR296">
            <v>0</v>
          </cell>
          <cell r="CS296">
            <v>0</v>
          </cell>
          <cell r="CT296">
            <v>0</v>
          </cell>
          <cell r="CU296">
            <v>0</v>
          </cell>
          <cell r="CV296">
            <v>0</v>
          </cell>
          <cell r="CW296">
            <v>0</v>
          </cell>
          <cell r="CX296">
            <v>0</v>
          </cell>
          <cell r="CY296">
            <v>0</v>
          </cell>
          <cell r="CZ296">
            <v>0</v>
          </cell>
          <cell r="DA296">
            <v>0</v>
          </cell>
          <cell r="DB296">
            <v>0</v>
          </cell>
          <cell r="DC296">
            <v>0</v>
          </cell>
          <cell r="DD296">
            <v>0</v>
          </cell>
          <cell r="DE296">
            <v>0</v>
          </cell>
          <cell r="DF296">
            <v>0</v>
          </cell>
          <cell r="DG296">
            <v>0</v>
          </cell>
          <cell r="DH296">
            <v>0</v>
          </cell>
          <cell r="DI296">
            <v>0</v>
          </cell>
          <cell r="DJ296">
            <v>0</v>
          </cell>
          <cell r="DK296">
            <v>0</v>
          </cell>
          <cell r="DL296">
            <v>0</v>
          </cell>
          <cell r="DM296">
            <v>0</v>
          </cell>
          <cell r="DN296">
            <v>0</v>
          </cell>
          <cell r="DO296">
            <v>0</v>
          </cell>
          <cell r="DP296">
            <v>0</v>
          </cell>
          <cell r="DQ296">
            <v>0</v>
          </cell>
          <cell r="DR296">
            <v>0</v>
          </cell>
          <cell r="DS296">
            <v>0</v>
          </cell>
          <cell r="DT296">
            <v>0</v>
          </cell>
          <cell r="DU296">
            <v>0</v>
          </cell>
          <cell r="DV296">
            <v>0</v>
          </cell>
          <cell r="DW296">
            <v>0</v>
          </cell>
          <cell r="DX296">
            <v>0</v>
          </cell>
          <cell r="DY296">
            <v>0</v>
          </cell>
          <cell r="DZ296">
            <v>0</v>
          </cell>
          <cell r="EA296">
            <v>0</v>
          </cell>
          <cell r="EB296">
            <v>0</v>
          </cell>
          <cell r="EC296">
            <v>0</v>
          </cell>
          <cell r="ED296">
            <v>0</v>
          </cell>
          <cell r="EE296">
            <v>0</v>
          </cell>
          <cell r="EF296">
            <v>0</v>
          </cell>
          <cell r="EG296">
            <v>0</v>
          </cell>
          <cell r="EH296">
            <v>0</v>
          </cell>
          <cell r="EI296">
            <v>0</v>
          </cell>
          <cell r="EJ296">
            <v>0</v>
          </cell>
          <cell r="EK296">
            <v>0</v>
          </cell>
          <cell r="EL296">
            <v>0</v>
          </cell>
          <cell r="EM296">
            <v>0</v>
          </cell>
          <cell r="EN296">
            <v>0</v>
          </cell>
          <cell r="EO296">
            <v>0</v>
          </cell>
          <cell r="EP296">
            <v>0</v>
          </cell>
          <cell r="EQ296">
            <v>0</v>
          </cell>
          <cell r="ER296">
            <v>0</v>
          </cell>
          <cell r="ES296">
            <v>0</v>
          </cell>
          <cell r="ET296">
            <v>0</v>
          </cell>
          <cell r="EU296">
            <v>0</v>
          </cell>
          <cell r="EV296">
            <v>0</v>
          </cell>
          <cell r="EW296">
            <v>0</v>
          </cell>
          <cell r="EX296">
            <v>0</v>
          </cell>
          <cell r="EY296">
            <v>0</v>
          </cell>
          <cell r="EZ296">
            <v>0</v>
          </cell>
          <cell r="FA296">
            <v>0</v>
          </cell>
          <cell r="FB296">
            <v>0</v>
          </cell>
          <cell r="FC296">
            <v>0</v>
          </cell>
          <cell r="FD296">
            <v>0</v>
          </cell>
          <cell r="FE296">
            <v>0</v>
          </cell>
          <cell r="FF296">
            <v>0</v>
          </cell>
          <cell r="FG296">
            <v>0</v>
          </cell>
          <cell r="FH296">
            <v>0</v>
          </cell>
          <cell r="FI296">
            <v>0</v>
          </cell>
          <cell r="FJ296">
            <v>0</v>
          </cell>
          <cell r="FK296">
            <v>0</v>
          </cell>
          <cell r="FL296">
            <v>0</v>
          </cell>
          <cell r="FM296">
            <v>0</v>
          </cell>
          <cell r="FN296">
            <v>0</v>
          </cell>
          <cell r="FO296">
            <v>0</v>
          </cell>
          <cell r="FP296">
            <v>0</v>
          </cell>
          <cell r="FQ296">
            <v>0</v>
          </cell>
          <cell r="FR296">
            <v>0</v>
          </cell>
          <cell r="FS296">
            <v>0</v>
          </cell>
          <cell r="FT296">
            <v>0</v>
          </cell>
          <cell r="FU296">
            <v>0</v>
          </cell>
          <cell r="FV296">
            <v>0</v>
          </cell>
          <cell r="FW296">
            <v>0</v>
          </cell>
          <cell r="FX296">
            <v>0</v>
          </cell>
          <cell r="FY296">
            <v>0</v>
          </cell>
          <cell r="FZ296">
            <v>0</v>
          </cell>
          <cell r="GA296">
            <v>0</v>
          </cell>
          <cell r="GB296">
            <v>0</v>
          </cell>
          <cell r="GC296">
            <v>0</v>
          </cell>
          <cell r="GD296">
            <v>0</v>
          </cell>
          <cell r="GE296">
            <v>0</v>
          </cell>
          <cell r="GF296">
            <v>0</v>
          </cell>
          <cell r="GG296">
            <v>0</v>
          </cell>
          <cell r="GH296">
            <v>0</v>
          </cell>
          <cell r="GI296">
            <v>0</v>
          </cell>
          <cell r="GJ296">
            <v>0</v>
          </cell>
          <cell r="GK296">
            <v>0</v>
          </cell>
          <cell r="GL296">
            <v>0</v>
          </cell>
          <cell r="GM296">
            <v>0</v>
          </cell>
          <cell r="GN296">
            <v>0</v>
          </cell>
          <cell r="GO296">
            <v>0</v>
          </cell>
          <cell r="GP296">
            <v>0</v>
          </cell>
          <cell r="GQ296">
            <v>0</v>
          </cell>
          <cell r="GR296">
            <v>0</v>
          </cell>
          <cell r="GS296">
            <v>0</v>
          </cell>
          <cell r="GW296">
            <v>900186</v>
          </cell>
          <cell r="GX296" t="e">
            <v>#DIV/0!</v>
          </cell>
          <cell r="GY296" t="e">
            <v>#DIV/0!</v>
          </cell>
          <cell r="GZ296" t="e">
            <v>#DIV/0!</v>
          </cell>
        </row>
        <row r="297">
          <cell r="A297">
            <v>900187</v>
          </cell>
          <cell r="B297">
            <v>27</v>
          </cell>
          <cell r="C297" t="str">
            <v>UCGC @ BUTLER</v>
          </cell>
          <cell r="D297">
            <v>9888</v>
          </cell>
          <cell r="E297" t="str">
            <v>D</v>
          </cell>
          <cell r="F297">
            <v>0</v>
          </cell>
          <cell r="G297">
            <v>0</v>
          </cell>
          <cell r="H297">
            <v>0</v>
          </cell>
          <cell r="I297">
            <v>0</v>
          </cell>
          <cell r="J297">
            <v>0</v>
          </cell>
          <cell r="K297">
            <v>0</v>
          </cell>
          <cell r="L297">
            <v>0</v>
          </cell>
          <cell r="M297">
            <v>0</v>
          </cell>
          <cell r="N297">
            <v>0</v>
          </cell>
          <cell r="O297">
            <v>0</v>
          </cell>
          <cell r="P297">
            <v>0</v>
          </cell>
          <cell r="Q297">
            <v>0</v>
          </cell>
          <cell r="R297">
            <v>0</v>
          </cell>
          <cell r="S297">
            <v>0</v>
          </cell>
          <cell r="T297">
            <v>0</v>
          </cell>
          <cell r="U297">
            <v>0</v>
          </cell>
          <cell r="V297">
            <v>0</v>
          </cell>
          <cell r="W297">
            <v>0</v>
          </cell>
          <cell r="X297">
            <v>0</v>
          </cell>
          <cell r="Y297">
            <v>0</v>
          </cell>
          <cell r="Z297">
            <v>0</v>
          </cell>
          <cell r="AA297">
            <v>0</v>
          </cell>
          <cell r="AB297">
            <v>0</v>
          </cell>
          <cell r="AC297">
            <v>0</v>
          </cell>
          <cell r="AD297">
            <v>0</v>
          </cell>
          <cell r="AE297">
            <v>0</v>
          </cell>
          <cell r="AF297">
            <v>0</v>
          </cell>
          <cell r="AG297">
            <v>0</v>
          </cell>
          <cell r="AH297">
            <v>0</v>
          </cell>
          <cell r="AI297">
            <v>0</v>
          </cell>
          <cell r="AJ297">
            <v>0</v>
          </cell>
          <cell r="AK297">
            <v>0</v>
          </cell>
          <cell r="AL297">
            <v>0</v>
          </cell>
          <cell r="AM297">
            <v>0</v>
          </cell>
          <cell r="AN297">
            <v>0</v>
          </cell>
          <cell r="AO297">
            <v>0</v>
          </cell>
          <cell r="AP297">
            <v>0</v>
          </cell>
          <cell r="AQ297">
            <v>0</v>
          </cell>
          <cell r="AR297">
            <v>0</v>
          </cell>
          <cell r="AS297">
            <v>0</v>
          </cell>
          <cell r="AT297">
            <v>0</v>
          </cell>
          <cell r="AU297">
            <v>0</v>
          </cell>
          <cell r="AV297">
            <v>0</v>
          </cell>
          <cell r="AW297">
            <v>0</v>
          </cell>
          <cell r="AX297">
            <v>0</v>
          </cell>
          <cell r="AY297">
            <v>0</v>
          </cell>
          <cell r="AZ297">
            <v>0</v>
          </cell>
          <cell r="BA297">
            <v>0</v>
          </cell>
          <cell r="BB297">
            <v>0</v>
          </cell>
          <cell r="BC297">
            <v>0</v>
          </cell>
          <cell r="BD297">
            <v>0</v>
          </cell>
          <cell r="BE297">
            <v>0</v>
          </cell>
          <cell r="BF297">
            <v>0</v>
          </cell>
          <cell r="BG297">
            <v>0</v>
          </cell>
          <cell r="BH297">
            <v>0</v>
          </cell>
          <cell r="BI297">
            <v>0</v>
          </cell>
          <cell r="BJ297">
            <v>0</v>
          </cell>
          <cell r="BK297">
            <v>0</v>
          </cell>
          <cell r="BL297">
            <v>0</v>
          </cell>
          <cell r="BM297">
            <v>0</v>
          </cell>
          <cell r="BN297">
            <v>0</v>
          </cell>
          <cell r="BO297">
            <v>0</v>
          </cell>
          <cell r="BP297">
            <v>0</v>
          </cell>
          <cell r="BQ297">
            <v>0</v>
          </cell>
          <cell r="BR297">
            <v>0</v>
          </cell>
          <cell r="BS297">
            <v>0</v>
          </cell>
          <cell r="BT297">
            <v>0</v>
          </cell>
          <cell r="BU297">
            <v>0</v>
          </cell>
          <cell r="BV297">
            <v>0</v>
          </cell>
          <cell r="BW297">
            <v>0</v>
          </cell>
          <cell r="BX297">
            <v>0</v>
          </cell>
          <cell r="BY297">
            <v>0</v>
          </cell>
          <cell r="BZ297">
            <v>0</v>
          </cell>
          <cell r="CA297">
            <v>0</v>
          </cell>
          <cell r="CB297">
            <v>0</v>
          </cell>
          <cell r="CC297">
            <v>0</v>
          </cell>
          <cell r="CD297">
            <v>0</v>
          </cell>
          <cell r="CE297">
            <v>0</v>
          </cell>
          <cell r="CF297">
            <v>0</v>
          </cell>
          <cell r="CG297">
            <v>0</v>
          </cell>
          <cell r="CH297">
            <v>0</v>
          </cell>
          <cell r="CI297">
            <v>0</v>
          </cell>
          <cell r="CJ297">
            <v>0</v>
          </cell>
          <cell r="CK297">
            <v>0</v>
          </cell>
          <cell r="CL297">
            <v>0</v>
          </cell>
          <cell r="CM297">
            <v>0</v>
          </cell>
          <cell r="CN297">
            <v>0</v>
          </cell>
          <cell r="CO297">
            <v>0</v>
          </cell>
          <cell r="CP297">
            <v>0</v>
          </cell>
          <cell r="CQ297">
            <v>0</v>
          </cell>
          <cell r="CR297">
            <v>0</v>
          </cell>
          <cell r="CS297">
            <v>0</v>
          </cell>
          <cell r="CT297">
            <v>0</v>
          </cell>
          <cell r="CU297">
            <v>0</v>
          </cell>
          <cell r="CV297">
            <v>0</v>
          </cell>
          <cell r="CW297">
            <v>0</v>
          </cell>
          <cell r="CX297">
            <v>0</v>
          </cell>
          <cell r="CY297">
            <v>0</v>
          </cell>
          <cell r="CZ297">
            <v>0</v>
          </cell>
          <cell r="DA297">
            <v>0</v>
          </cell>
          <cell r="DB297">
            <v>0</v>
          </cell>
          <cell r="DC297">
            <v>0</v>
          </cell>
          <cell r="DD297">
            <v>0</v>
          </cell>
          <cell r="DE297">
            <v>0</v>
          </cell>
          <cell r="DF297">
            <v>0</v>
          </cell>
          <cell r="DG297">
            <v>0</v>
          </cell>
          <cell r="DH297">
            <v>0</v>
          </cell>
          <cell r="DI297">
            <v>0</v>
          </cell>
          <cell r="DJ297">
            <v>0</v>
          </cell>
          <cell r="DK297">
            <v>0</v>
          </cell>
          <cell r="DL297">
            <v>0</v>
          </cell>
          <cell r="DM297">
            <v>0</v>
          </cell>
          <cell r="DN297">
            <v>0</v>
          </cell>
          <cell r="DO297">
            <v>0</v>
          </cell>
          <cell r="DP297">
            <v>0</v>
          </cell>
          <cell r="DQ297">
            <v>0</v>
          </cell>
          <cell r="DR297">
            <v>0</v>
          </cell>
          <cell r="DS297">
            <v>0</v>
          </cell>
          <cell r="DT297">
            <v>0</v>
          </cell>
          <cell r="DU297">
            <v>0</v>
          </cell>
          <cell r="DV297">
            <v>0</v>
          </cell>
          <cell r="DW297">
            <v>0</v>
          </cell>
          <cell r="DX297">
            <v>0</v>
          </cell>
          <cell r="DY297">
            <v>0</v>
          </cell>
          <cell r="DZ297">
            <v>0</v>
          </cell>
          <cell r="EA297">
            <v>0</v>
          </cell>
          <cell r="EB297">
            <v>0</v>
          </cell>
          <cell r="EC297">
            <v>0</v>
          </cell>
          <cell r="ED297">
            <v>0</v>
          </cell>
          <cell r="EE297">
            <v>0</v>
          </cell>
          <cell r="EF297">
            <v>0</v>
          </cell>
          <cell r="EG297">
            <v>0</v>
          </cell>
          <cell r="EH297">
            <v>0</v>
          </cell>
          <cell r="EI297">
            <v>0</v>
          </cell>
          <cell r="EJ297">
            <v>0</v>
          </cell>
          <cell r="EK297">
            <v>0</v>
          </cell>
          <cell r="EL297">
            <v>0</v>
          </cell>
          <cell r="EM297">
            <v>0</v>
          </cell>
          <cell r="EN297">
            <v>0</v>
          </cell>
          <cell r="EO297">
            <v>0</v>
          </cell>
          <cell r="EP297">
            <v>0</v>
          </cell>
          <cell r="EQ297">
            <v>0</v>
          </cell>
          <cell r="ER297">
            <v>0</v>
          </cell>
          <cell r="ES297">
            <v>0</v>
          </cell>
          <cell r="ET297">
            <v>0</v>
          </cell>
          <cell r="EU297">
            <v>0</v>
          </cell>
          <cell r="EV297">
            <v>0</v>
          </cell>
          <cell r="EW297">
            <v>0</v>
          </cell>
          <cell r="EX297">
            <v>0</v>
          </cell>
          <cell r="EY297">
            <v>0</v>
          </cell>
          <cell r="EZ297">
            <v>0</v>
          </cell>
          <cell r="FA297">
            <v>0</v>
          </cell>
          <cell r="FB297">
            <v>0</v>
          </cell>
          <cell r="FC297">
            <v>0</v>
          </cell>
          <cell r="FD297">
            <v>0</v>
          </cell>
          <cell r="FE297">
            <v>0</v>
          </cell>
          <cell r="FF297">
            <v>0</v>
          </cell>
          <cell r="FG297">
            <v>0</v>
          </cell>
          <cell r="FH297">
            <v>0</v>
          </cell>
          <cell r="FI297">
            <v>0</v>
          </cell>
          <cell r="FJ297">
            <v>0</v>
          </cell>
          <cell r="FK297">
            <v>0</v>
          </cell>
          <cell r="FL297">
            <v>0</v>
          </cell>
          <cell r="FM297">
            <v>0</v>
          </cell>
          <cell r="FN297">
            <v>0</v>
          </cell>
          <cell r="FO297">
            <v>0</v>
          </cell>
          <cell r="FP297">
            <v>0</v>
          </cell>
          <cell r="FQ297">
            <v>0</v>
          </cell>
          <cell r="FR297">
            <v>0</v>
          </cell>
          <cell r="FS297">
            <v>0</v>
          </cell>
          <cell r="FT297">
            <v>0</v>
          </cell>
          <cell r="FU297">
            <v>0</v>
          </cell>
          <cell r="FV297">
            <v>0</v>
          </cell>
          <cell r="FW297">
            <v>0</v>
          </cell>
          <cell r="FX297">
            <v>0</v>
          </cell>
          <cell r="FY297">
            <v>0</v>
          </cell>
          <cell r="FZ297">
            <v>0</v>
          </cell>
          <cell r="GA297">
            <v>0</v>
          </cell>
          <cell r="GB297">
            <v>0</v>
          </cell>
          <cell r="GC297">
            <v>0</v>
          </cell>
          <cell r="GD297">
            <v>0</v>
          </cell>
          <cell r="GE297">
            <v>0</v>
          </cell>
          <cell r="GF297">
            <v>0</v>
          </cell>
          <cell r="GG297">
            <v>0</v>
          </cell>
          <cell r="GH297">
            <v>0</v>
          </cell>
          <cell r="GI297">
            <v>0</v>
          </cell>
          <cell r="GJ297">
            <v>0</v>
          </cell>
          <cell r="GK297">
            <v>0</v>
          </cell>
          <cell r="GL297">
            <v>0</v>
          </cell>
          <cell r="GM297">
            <v>0</v>
          </cell>
          <cell r="GN297">
            <v>0</v>
          </cell>
          <cell r="GO297">
            <v>0</v>
          </cell>
          <cell r="GP297">
            <v>0</v>
          </cell>
          <cell r="GQ297">
            <v>0</v>
          </cell>
          <cell r="GR297">
            <v>0</v>
          </cell>
          <cell r="GS297">
            <v>0</v>
          </cell>
          <cell r="GW297">
            <v>900187</v>
          </cell>
          <cell r="GX297" t="e">
            <v>#DIV/0!</v>
          </cell>
          <cell r="GY297" t="e">
            <v>#DIV/0!</v>
          </cell>
          <cell r="GZ297" t="e">
            <v>#DIV/0!</v>
          </cell>
        </row>
        <row r="298">
          <cell r="A298">
            <v>900188</v>
          </cell>
          <cell r="B298">
            <v>27</v>
          </cell>
          <cell r="C298" t="str">
            <v>UCGC @ BUTLER</v>
          </cell>
          <cell r="D298">
            <v>861</v>
          </cell>
          <cell r="E298" t="str">
            <v>D</v>
          </cell>
          <cell r="F298">
            <v>0</v>
          </cell>
          <cell r="G298">
            <v>0</v>
          </cell>
          <cell r="H298">
            <v>0</v>
          </cell>
          <cell r="I298">
            <v>0</v>
          </cell>
          <cell r="J298">
            <v>0</v>
          </cell>
          <cell r="K298">
            <v>0</v>
          </cell>
          <cell r="L298">
            <v>0</v>
          </cell>
          <cell r="M298">
            <v>0</v>
          </cell>
          <cell r="N298">
            <v>0</v>
          </cell>
          <cell r="O298">
            <v>0</v>
          </cell>
          <cell r="P298">
            <v>0</v>
          </cell>
          <cell r="Q298">
            <v>0</v>
          </cell>
          <cell r="R298">
            <v>0</v>
          </cell>
          <cell r="S298">
            <v>0</v>
          </cell>
          <cell r="T298">
            <v>0</v>
          </cell>
          <cell r="U298">
            <v>0</v>
          </cell>
          <cell r="V298">
            <v>0</v>
          </cell>
          <cell r="W298">
            <v>0</v>
          </cell>
          <cell r="X298">
            <v>0</v>
          </cell>
          <cell r="Y298">
            <v>0</v>
          </cell>
          <cell r="Z298">
            <v>0</v>
          </cell>
          <cell r="AA298">
            <v>0</v>
          </cell>
          <cell r="AB298">
            <v>0</v>
          </cell>
          <cell r="AC298">
            <v>0</v>
          </cell>
          <cell r="AD298">
            <v>0</v>
          </cell>
          <cell r="AE298">
            <v>0</v>
          </cell>
          <cell r="AF298">
            <v>0</v>
          </cell>
          <cell r="AG298">
            <v>0</v>
          </cell>
          <cell r="AH298">
            <v>0</v>
          </cell>
          <cell r="AI298">
            <v>0</v>
          </cell>
          <cell r="AJ298">
            <v>0</v>
          </cell>
          <cell r="AK298">
            <v>0</v>
          </cell>
          <cell r="AL298">
            <v>0</v>
          </cell>
          <cell r="AM298">
            <v>0</v>
          </cell>
          <cell r="AN298">
            <v>0</v>
          </cell>
          <cell r="AO298">
            <v>0</v>
          </cell>
          <cell r="AP298">
            <v>0</v>
          </cell>
          <cell r="AQ298">
            <v>0</v>
          </cell>
          <cell r="AR298">
            <v>0</v>
          </cell>
          <cell r="AS298">
            <v>0</v>
          </cell>
          <cell r="AT298">
            <v>0</v>
          </cell>
          <cell r="AU298">
            <v>0</v>
          </cell>
          <cell r="AV298">
            <v>0</v>
          </cell>
          <cell r="AW298">
            <v>0</v>
          </cell>
          <cell r="AX298">
            <v>0</v>
          </cell>
          <cell r="AY298">
            <v>0</v>
          </cell>
          <cell r="AZ298">
            <v>0</v>
          </cell>
          <cell r="BA298">
            <v>0</v>
          </cell>
          <cell r="BB298">
            <v>0</v>
          </cell>
          <cell r="BC298">
            <v>0</v>
          </cell>
          <cell r="BD298">
            <v>0</v>
          </cell>
          <cell r="BE298">
            <v>0</v>
          </cell>
          <cell r="BF298">
            <v>0</v>
          </cell>
          <cell r="BG298">
            <v>0</v>
          </cell>
          <cell r="BH298">
            <v>0</v>
          </cell>
          <cell r="BI298">
            <v>0</v>
          </cell>
          <cell r="BJ298">
            <v>0</v>
          </cell>
          <cell r="BK298">
            <v>0</v>
          </cell>
          <cell r="BL298">
            <v>0</v>
          </cell>
          <cell r="BM298">
            <v>0</v>
          </cell>
          <cell r="BN298">
            <v>0</v>
          </cell>
          <cell r="BO298">
            <v>0</v>
          </cell>
          <cell r="BP298">
            <v>0</v>
          </cell>
          <cell r="BQ298">
            <v>0</v>
          </cell>
          <cell r="BR298">
            <v>0</v>
          </cell>
          <cell r="BS298">
            <v>0</v>
          </cell>
          <cell r="BT298">
            <v>0</v>
          </cell>
          <cell r="BU298">
            <v>0</v>
          </cell>
          <cell r="BV298">
            <v>0</v>
          </cell>
          <cell r="BW298">
            <v>0</v>
          </cell>
          <cell r="BX298">
            <v>0</v>
          </cell>
          <cell r="BY298">
            <v>0</v>
          </cell>
          <cell r="BZ298">
            <v>0</v>
          </cell>
          <cell r="CA298">
            <v>0</v>
          </cell>
          <cell r="CB298">
            <v>0</v>
          </cell>
          <cell r="CC298">
            <v>0</v>
          </cell>
          <cell r="CD298">
            <v>0</v>
          </cell>
          <cell r="CE298">
            <v>0</v>
          </cell>
          <cell r="CF298">
            <v>0</v>
          </cell>
          <cell r="CG298">
            <v>0</v>
          </cell>
          <cell r="CH298">
            <v>0</v>
          </cell>
          <cell r="CI298">
            <v>0</v>
          </cell>
          <cell r="CJ298">
            <v>0</v>
          </cell>
          <cell r="CK298">
            <v>0</v>
          </cell>
          <cell r="CL298">
            <v>0</v>
          </cell>
          <cell r="CM298">
            <v>0</v>
          </cell>
          <cell r="CN298">
            <v>0</v>
          </cell>
          <cell r="CO298">
            <v>0</v>
          </cell>
          <cell r="CP298">
            <v>0</v>
          </cell>
          <cell r="CQ298">
            <v>0</v>
          </cell>
          <cell r="CR298">
            <v>0</v>
          </cell>
          <cell r="CS298">
            <v>0</v>
          </cell>
          <cell r="CT298">
            <v>0</v>
          </cell>
          <cell r="CU298">
            <v>0</v>
          </cell>
          <cell r="CV298">
            <v>0</v>
          </cell>
          <cell r="CW298">
            <v>0</v>
          </cell>
          <cell r="CX298">
            <v>0</v>
          </cell>
          <cell r="CY298">
            <v>0</v>
          </cell>
          <cell r="CZ298">
            <v>0</v>
          </cell>
          <cell r="DA298">
            <v>0</v>
          </cell>
          <cell r="DB298">
            <v>0</v>
          </cell>
          <cell r="DC298">
            <v>0</v>
          </cell>
          <cell r="DD298">
            <v>0</v>
          </cell>
          <cell r="DE298">
            <v>0</v>
          </cell>
          <cell r="DF298">
            <v>0</v>
          </cell>
          <cell r="DG298">
            <v>0</v>
          </cell>
          <cell r="DH298">
            <v>0</v>
          </cell>
          <cell r="DI298">
            <v>0</v>
          </cell>
          <cell r="DJ298">
            <v>0</v>
          </cell>
          <cell r="DK298">
            <v>0</v>
          </cell>
          <cell r="DL298">
            <v>0</v>
          </cell>
          <cell r="DM298">
            <v>0</v>
          </cell>
          <cell r="DN298">
            <v>0</v>
          </cell>
          <cell r="DO298">
            <v>0</v>
          </cell>
          <cell r="DP298">
            <v>0</v>
          </cell>
          <cell r="DQ298">
            <v>0</v>
          </cell>
          <cell r="DR298">
            <v>0</v>
          </cell>
          <cell r="DS298">
            <v>0</v>
          </cell>
          <cell r="DT298">
            <v>0</v>
          </cell>
          <cell r="DU298">
            <v>0</v>
          </cell>
          <cell r="DV298">
            <v>0</v>
          </cell>
          <cell r="DW298">
            <v>0</v>
          </cell>
          <cell r="DX298">
            <v>0</v>
          </cell>
          <cell r="DY298">
            <v>0</v>
          </cell>
          <cell r="DZ298">
            <v>0</v>
          </cell>
          <cell r="EA298">
            <v>0</v>
          </cell>
          <cell r="EB298">
            <v>0</v>
          </cell>
          <cell r="EC298">
            <v>0</v>
          </cell>
          <cell r="ED298">
            <v>0</v>
          </cell>
          <cell r="EE298">
            <v>0</v>
          </cell>
          <cell r="EF298">
            <v>0</v>
          </cell>
          <cell r="EG298">
            <v>0</v>
          </cell>
          <cell r="EH298">
            <v>0</v>
          </cell>
          <cell r="EI298">
            <v>0</v>
          </cell>
          <cell r="EJ298">
            <v>0</v>
          </cell>
          <cell r="EK298">
            <v>0</v>
          </cell>
          <cell r="EL298">
            <v>0</v>
          </cell>
          <cell r="EM298">
            <v>0</v>
          </cell>
          <cell r="EN298">
            <v>0</v>
          </cell>
          <cell r="EO298">
            <v>0</v>
          </cell>
          <cell r="EP298">
            <v>0</v>
          </cell>
          <cell r="EQ298">
            <v>0</v>
          </cell>
          <cell r="ER298">
            <v>0</v>
          </cell>
          <cell r="ES298">
            <v>0</v>
          </cell>
          <cell r="ET298">
            <v>0</v>
          </cell>
          <cell r="EU298">
            <v>0</v>
          </cell>
          <cell r="EV298">
            <v>0</v>
          </cell>
          <cell r="EW298">
            <v>0</v>
          </cell>
          <cell r="EX298">
            <v>0</v>
          </cell>
          <cell r="EY298">
            <v>0</v>
          </cell>
          <cell r="EZ298">
            <v>0</v>
          </cell>
          <cell r="FA298">
            <v>0</v>
          </cell>
          <cell r="FB298">
            <v>0</v>
          </cell>
          <cell r="FC298">
            <v>0</v>
          </cell>
          <cell r="FD298">
            <v>0</v>
          </cell>
          <cell r="FE298">
            <v>0</v>
          </cell>
          <cell r="FF298">
            <v>0</v>
          </cell>
          <cell r="FG298">
            <v>0</v>
          </cell>
          <cell r="FH298">
            <v>0</v>
          </cell>
          <cell r="FI298">
            <v>0</v>
          </cell>
          <cell r="FJ298">
            <v>0</v>
          </cell>
          <cell r="FK298">
            <v>0</v>
          </cell>
          <cell r="FL298">
            <v>0</v>
          </cell>
          <cell r="FM298">
            <v>0</v>
          </cell>
          <cell r="FN298">
            <v>0</v>
          </cell>
          <cell r="FO298">
            <v>0</v>
          </cell>
          <cell r="FP298">
            <v>0</v>
          </cell>
          <cell r="FQ298">
            <v>0</v>
          </cell>
          <cell r="FR298">
            <v>0</v>
          </cell>
          <cell r="FS298">
            <v>0</v>
          </cell>
          <cell r="FT298">
            <v>0</v>
          </cell>
          <cell r="FU298">
            <v>0</v>
          </cell>
          <cell r="FV298">
            <v>0</v>
          </cell>
          <cell r="FW298">
            <v>0</v>
          </cell>
          <cell r="FX298">
            <v>0</v>
          </cell>
          <cell r="FY298">
            <v>0</v>
          </cell>
          <cell r="FZ298">
            <v>0</v>
          </cell>
          <cell r="GA298">
            <v>0</v>
          </cell>
          <cell r="GB298">
            <v>0</v>
          </cell>
          <cell r="GC298">
            <v>0</v>
          </cell>
          <cell r="GD298">
            <v>0</v>
          </cell>
          <cell r="GE298">
            <v>0</v>
          </cell>
          <cell r="GF298">
            <v>0</v>
          </cell>
          <cell r="GG298">
            <v>0</v>
          </cell>
          <cell r="GH298">
            <v>0</v>
          </cell>
          <cell r="GI298">
            <v>0</v>
          </cell>
          <cell r="GJ298">
            <v>0</v>
          </cell>
          <cell r="GK298">
            <v>0</v>
          </cell>
          <cell r="GL298">
            <v>0</v>
          </cell>
          <cell r="GM298">
            <v>0</v>
          </cell>
          <cell r="GN298">
            <v>0</v>
          </cell>
          <cell r="GO298">
            <v>0</v>
          </cell>
          <cell r="GP298">
            <v>0</v>
          </cell>
          <cell r="GQ298">
            <v>0</v>
          </cell>
          <cell r="GR298">
            <v>0</v>
          </cell>
          <cell r="GS298">
            <v>0</v>
          </cell>
          <cell r="GW298">
            <v>900188</v>
          </cell>
          <cell r="GX298" t="e">
            <v>#DIV/0!</v>
          </cell>
          <cell r="GY298" t="e">
            <v>#DIV/0!</v>
          </cell>
          <cell r="GZ298" t="e">
            <v>#DIV/0!</v>
          </cell>
        </row>
        <row r="299">
          <cell r="A299">
            <v>900189</v>
          </cell>
          <cell r="B299">
            <v>26</v>
          </cell>
          <cell r="C299" t="str">
            <v>MARIETTA @ CASS</v>
          </cell>
          <cell r="D299">
            <v>3677</v>
          </cell>
          <cell r="E299" t="str">
            <v>D</v>
          </cell>
          <cell r="F299">
            <v>20</v>
          </cell>
          <cell r="G299">
            <v>20</v>
          </cell>
          <cell r="H299">
            <v>20</v>
          </cell>
          <cell r="I299">
            <v>20</v>
          </cell>
          <cell r="J299">
            <v>20</v>
          </cell>
          <cell r="K299">
            <v>20</v>
          </cell>
          <cell r="L299">
            <v>20</v>
          </cell>
          <cell r="M299">
            <v>20</v>
          </cell>
          <cell r="N299">
            <v>20</v>
          </cell>
          <cell r="O299">
            <v>20</v>
          </cell>
          <cell r="P299">
            <v>20</v>
          </cell>
          <cell r="Q299">
            <v>20</v>
          </cell>
          <cell r="R299">
            <v>20</v>
          </cell>
          <cell r="S299">
            <v>20</v>
          </cell>
          <cell r="T299">
            <v>25</v>
          </cell>
          <cell r="U299">
            <v>25</v>
          </cell>
          <cell r="V299">
            <v>25</v>
          </cell>
          <cell r="W299">
            <v>25</v>
          </cell>
          <cell r="X299">
            <v>25</v>
          </cell>
          <cell r="Y299">
            <v>25</v>
          </cell>
          <cell r="Z299">
            <v>25</v>
          </cell>
          <cell r="AA299">
            <v>25</v>
          </cell>
          <cell r="AB299">
            <v>25</v>
          </cell>
          <cell r="AC299">
            <v>25</v>
          </cell>
          <cell r="AD299">
            <v>25</v>
          </cell>
          <cell r="AE299">
            <v>25</v>
          </cell>
          <cell r="AF299">
            <v>25</v>
          </cell>
          <cell r="AG299">
            <v>25</v>
          </cell>
          <cell r="AH299">
            <v>25</v>
          </cell>
          <cell r="AI299">
            <v>25</v>
          </cell>
          <cell r="AJ299">
            <v>25</v>
          </cell>
          <cell r="AK299">
            <v>25</v>
          </cell>
          <cell r="AL299">
            <v>25</v>
          </cell>
          <cell r="AM299">
            <v>25</v>
          </cell>
          <cell r="AN299">
            <v>25</v>
          </cell>
          <cell r="AO299">
            <v>25</v>
          </cell>
          <cell r="AP299">
            <v>25</v>
          </cell>
          <cell r="AQ299">
            <v>25</v>
          </cell>
          <cell r="AR299">
            <v>25</v>
          </cell>
          <cell r="AS299">
            <v>25</v>
          </cell>
          <cell r="AT299">
            <v>25</v>
          </cell>
          <cell r="AU299">
            <v>25</v>
          </cell>
          <cell r="AV299">
            <v>25</v>
          </cell>
          <cell r="AW299">
            <v>25</v>
          </cell>
          <cell r="AX299">
            <v>25</v>
          </cell>
          <cell r="AY299">
            <v>69</v>
          </cell>
          <cell r="AZ299">
            <v>69</v>
          </cell>
          <cell r="BA299">
            <v>69</v>
          </cell>
          <cell r="BB299">
            <v>69</v>
          </cell>
          <cell r="BC299">
            <v>69</v>
          </cell>
          <cell r="BD299">
            <v>69</v>
          </cell>
          <cell r="BE299">
            <v>69</v>
          </cell>
          <cell r="BF299">
            <v>69</v>
          </cell>
          <cell r="BG299">
            <v>69</v>
          </cell>
          <cell r="BH299">
            <v>69</v>
          </cell>
          <cell r="BI299">
            <v>69</v>
          </cell>
          <cell r="BJ299">
            <v>69</v>
          </cell>
          <cell r="BK299">
            <v>69</v>
          </cell>
          <cell r="BL299">
            <v>69</v>
          </cell>
          <cell r="BM299">
            <v>69</v>
          </cell>
          <cell r="BN299">
            <v>69</v>
          </cell>
          <cell r="BO299">
            <v>69</v>
          </cell>
          <cell r="BP299">
            <v>69</v>
          </cell>
          <cell r="BQ299">
            <v>69</v>
          </cell>
          <cell r="BR299">
            <v>69</v>
          </cell>
          <cell r="BS299">
            <v>69</v>
          </cell>
          <cell r="BT299">
            <v>69</v>
          </cell>
          <cell r="BU299">
            <v>69</v>
          </cell>
          <cell r="BV299">
            <v>69</v>
          </cell>
          <cell r="BW299">
            <v>69</v>
          </cell>
          <cell r="BX299">
            <v>69</v>
          </cell>
          <cell r="BY299">
            <v>69</v>
          </cell>
          <cell r="BZ299">
            <v>69</v>
          </cell>
          <cell r="CA299">
            <v>69</v>
          </cell>
          <cell r="CB299">
            <v>69</v>
          </cell>
          <cell r="CC299">
            <v>69</v>
          </cell>
          <cell r="CD299">
            <v>561</v>
          </cell>
          <cell r="CE299">
            <v>561</v>
          </cell>
          <cell r="CF299">
            <v>69</v>
          </cell>
          <cell r="CG299">
            <v>69</v>
          </cell>
          <cell r="CH299">
            <v>69</v>
          </cell>
          <cell r="CI299">
            <v>69</v>
          </cell>
          <cell r="CJ299">
            <v>69</v>
          </cell>
          <cell r="CK299">
            <v>69</v>
          </cell>
          <cell r="CL299">
            <v>69</v>
          </cell>
          <cell r="CM299">
            <v>69</v>
          </cell>
          <cell r="CN299">
            <v>69</v>
          </cell>
          <cell r="CO299">
            <v>69</v>
          </cell>
          <cell r="CP299">
            <v>69</v>
          </cell>
          <cell r="CQ299">
            <v>69</v>
          </cell>
          <cell r="CR299">
            <v>69</v>
          </cell>
          <cell r="CS299">
            <v>69</v>
          </cell>
          <cell r="CT299">
            <v>69</v>
          </cell>
          <cell r="CU299">
            <v>69</v>
          </cell>
          <cell r="CV299">
            <v>69</v>
          </cell>
          <cell r="CW299">
            <v>69</v>
          </cell>
          <cell r="CX299">
            <v>69</v>
          </cell>
          <cell r="CY299">
            <v>69</v>
          </cell>
          <cell r="CZ299">
            <v>69</v>
          </cell>
          <cell r="DA299">
            <v>69</v>
          </cell>
          <cell r="DB299">
            <v>69</v>
          </cell>
          <cell r="DC299">
            <v>69</v>
          </cell>
          <cell r="DD299">
            <v>69</v>
          </cell>
          <cell r="DE299">
            <v>69</v>
          </cell>
          <cell r="DF299">
            <v>69</v>
          </cell>
          <cell r="DG299">
            <v>69</v>
          </cell>
          <cell r="DH299">
            <v>5</v>
          </cell>
          <cell r="DI299">
            <v>5</v>
          </cell>
          <cell r="DJ299">
            <v>123</v>
          </cell>
          <cell r="DK299">
            <v>123</v>
          </cell>
          <cell r="DL299">
            <v>123</v>
          </cell>
          <cell r="DM299">
            <v>123</v>
          </cell>
          <cell r="DN299">
            <v>123</v>
          </cell>
          <cell r="DO299">
            <v>123</v>
          </cell>
          <cell r="DP299">
            <v>123</v>
          </cell>
          <cell r="DQ299">
            <v>123</v>
          </cell>
          <cell r="DR299">
            <v>123</v>
          </cell>
          <cell r="DS299">
            <v>123</v>
          </cell>
          <cell r="DT299">
            <v>123</v>
          </cell>
          <cell r="DU299">
            <v>123</v>
          </cell>
          <cell r="DV299">
            <v>123</v>
          </cell>
          <cell r="DW299">
            <v>123</v>
          </cell>
          <cell r="DX299">
            <v>123</v>
          </cell>
          <cell r="DY299">
            <v>123</v>
          </cell>
          <cell r="DZ299">
            <v>123</v>
          </cell>
          <cell r="EA299">
            <v>123</v>
          </cell>
          <cell r="EB299">
            <v>123</v>
          </cell>
          <cell r="EC299">
            <v>123</v>
          </cell>
          <cell r="ED299">
            <v>123</v>
          </cell>
          <cell r="EE299">
            <v>123</v>
          </cell>
          <cell r="EF299">
            <v>123</v>
          </cell>
          <cell r="EG299">
            <v>123</v>
          </cell>
          <cell r="EH299">
            <v>123</v>
          </cell>
          <cell r="EI299">
            <v>123</v>
          </cell>
          <cell r="EJ299">
            <v>216</v>
          </cell>
          <cell r="EK299">
            <v>216</v>
          </cell>
          <cell r="EL299">
            <v>216</v>
          </cell>
          <cell r="EM299">
            <v>216</v>
          </cell>
          <cell r="EN299">
            <v>216</v>
          </cell>
          <cell r="EO299">
            <v>216</v>
          </cell>
          <cell r="EP299">
            <v>216</v>
          </cell>
          <cell r="EQ299">
            <v>216</v>
          </cell>
          <cell r="ER299">
            <v>216</v>
          </cell>
          <cell r="ES299">
            <v>216</v>
          </cell>
          <cell r="ET299">
            <v>216</v>
          </cell>
          <cell r="EU299">
            <v>216</v>
          </cell>
          <cell r="EV299">
            <v>216</v>
          </cell>
          <cell r="EW299">
            <v>216</v>
          </cell>
          <cell r="EX299">
            <v>216</v>
          </cell>
          <cell r="EY299">
            <v>216</v>
          </cell>
          <cell r="EZ299">
            <v>216</v>
          </cell>
          <cell r="FA299">
            <v>216</v>
          </cell>
          <cell r="FB299">
            <v>216</v>
          </cell>
          <cell r="FC299">
            <v>216</v>
          </cell>
          <cell r="FD299">
            <v>216</v>
          </cell>
          <cell r="FE299">
            <v>216</v>
          </cell>
          <cell r="FF299">
            <v>216</v>
          </cell>
          <cell r="FG299">
            <v>216</v>
          </cell>
          <cell r="FH299">
            <v>216</v>
          </cell>
          <cell r="FI299">
            <v>216</v>
          </cell>
          <cell r="FJ299">
            <v>216</v>
          </cell>
          <cell r="FK299">
            <v>216</v>
          </cell>
          <cell r="FL299">
            <v>216</v>
          </cell>
          <cell r="FM299">
            <v>216</v>
          </cell>
          <cell r="FN299">
            <v>216</v>
          </cell>
          <cell r="FO299">
            <v>123</v>
          </cell>
          <cell r="FP299">
            <v>123</v>
          </cell>
          <cell r="FQ299">
            <v>123</v>
          </cell>
          <cell r="FR299">
            <v>123</v>
          </cell>
          <cell r="FS299">
            <v>123</v>
          </cell>
          <cell r="FT299">
            <v>123</v>
          </cell>
          <cell r="FU299">
            <v>123</v>
          </cell>
          <cell r="FV299">
            <v>123</v>
          </cell>
          <cell r="FW299">
            <v>123</v>
          </cell>
          <cell r="FX299">
            <v>123</v>
          </cell>
          <cell r="FY299">
            <v>123</v>
          </cell>
          <cell r="FZ299">
            <v>123</v>
          </cell>
          <cell r="GA299">
            <v>123</v>
          </cell>
          <cell r="GB299">
            <v>123</v>
          </cell>
          <cell r="GC299">
            <v>123</v>
          </cell>
          <cell r="GD299">
            <v>123</v>
          </cell>
          <cell r="GE299">
            <v>123</v>
          </cell>
          <cell r="GF299">
            <v>123</v>
          </cell>
          <cell r="GG299">
            <v>123</v>
          </cell>
          <cell r="GH299">
            <v>123</v>
          </cell>
          <cell r="GI299">
            <v>123</v>
          </cell>
          <cell r="GJ299">
            <v>123</v>
          </cell>
          <cell r="GK299">
            <v>123</v>
          </cell>
          <cell r="GL299">
            <v>123</v>
          </cell>
          <cell r="GM299">
            <v>123</v>
          </cell>
          <cell r="GN299">
            <v>123</v>
          </cell>
          <cell r="GO299">
            <v>123</v>
          </cell>
          <cell r="GP299">
            <v>123</v>
          </cell>
          <cell r="GQ299">
            <v>123</v>
          </cell>
          <cell r="GR299">
            <v>123</v>
          </cell>
          <cell r="GS299">
            <v>123</v>
          </cell>
          <cell r="GW299">
            <v>900189</v>
          </cell>
          <cell r="GX299" t="e">
            <v>#DIV/0!</v>
          </cell>
          <cell r="GY299" t="e">
            <v>#DIV/0!</v>
          </cell>
          <cell r="GZ299" t="e">
            <v>#DIV/0!</v>
          </cell>
        </row>
        <row r="300">
          <cell r="A300">
            <v>900190</v>
          </cell>
          <cell r="B300">
            <v>26</v>
          </cell>
          <cell r="C300" t="str">
            <v>NGT @ CASS</v>
          </cell>
          <cell r="D300">
            <v>3677</v>
          </cell>
          <cell r="E300" t="str">
            <v>D</v>
          </cell>
          <cell r="F300">
            <v>2</v>
          </cell>
          <cell r="G300">
            <v>2</v>
          </cell>
          <cell r="H300">
            <v>2</v>
          </cell>
          <cell r="I300">
            <v>2</v>
          </cell>
          <cell r="J300">
            <v>2</v>
          </cell>
          <cell r="K300">
            <v>2</v>
          </cell>
          <cell r="L300">
            <v>2</v>
          </cell>
          <cell r="M300">
            <v>2</v>
          </cell>
          <cell r="N300">
            <v>2</v>
          </cell>
          <cell r="O300">
            <v>2</v>
          </cell>
          <cell r="P300">
            <v>2</v>
          </cell>
          <cell r="Q300">
            <v>2</v>
          </cell>
          <cell r="R300">
            <v>2</v>
          </cell>
          <cell r="S300">
            <v>2</v>
          </cell>
          <cell r="T300">
            <v>1</v>
          </cell>
          <cell r="U300">
            <v>1</v>
          </cell>
          <cell r="V300">
            <v>1</v>
          </cell>
          <cell r="W300">
            <v>1</v>
          </cell>
          <cell r="X300">
            <v>1</v>
          </cell>
          <cell r="Y300">
            <v>1</v>
          </cell>
          <cell r="Z300">
            <v>1</v>
          </cell>
          <cell r="AA300">
            <v>1</v>
          </cell>
          <cell r="AB300">
            <v>1</v>
          </cell>
          <cell r="AC300">
            <v>1</v>
          </cell>
          <cell r="AD300">
            <v>1</v>
          </cell>
          <cell r="AE300">
            <v>1</v>
          </cell>
          <cell r="AF300">
            <v>1</v>
          </cell>
          <cell r="AG300">
            <v>1</v>
          </cell>
          <cell r="AH300">
            <v>1</v>
          </cell>
          <cell r="AI300">
            <v>1</v>
          </cell>
          <cell r="AJ300">
            <v>1</v>
          </cell>
          <cell r="AK300">
            <v>1</v>
          </cell>
          <cell r="AL300">
            <v>1</v>
          </cell>
          <cell r="AM300">
            <v>1</v>
          </cell>
          <cell r="AN300">
            <v>1</v>
          </cell>
          <cell r="AO300">
            <v>1</v>
          </cell>
          <cell r="AP300">
            <v>5</v>
          </cell>
          <cell r="AQ300">
            <v>5</v>
          </cell>
          <cell r="AR300">
            <v>5</v>
          </cell>
          <cell r="AS300">
            <v>5</v>
          </cell>
          <cell r="AT300">
            <v>5</v>
          </cell>
          <cell r="AU300">
            <v>5</v>
          </cell>
          <cell r="AV300">
            <v>5</v>
          </cell>
          <cell r="AW300">
            <v>5</v>
          </cell>
          <cell r="AX300">
            <v>5</v>
          </cell>
          <cell r="AY300">
            <v>1</v>
          </cell>
          <cell r="AZ300">
            <v>1</v>
          </cell>
          <cell r="BA300">
            <v>1</v>
          </cell>
          <cell r="BB300">
            <v>1</v>
          </cell>
          <cell r="BC300">
            <v>1</v>
          </cell>
          <cell r="BD300">
            <v>1</v>
          </cell>
          <cell r="BE300">
            <v>1</v>
          </cell>
          <cell r="BF300">
            <v>1</v>
          </cell>
          <cell r="BG300">
            <v>1</v>
          </cell>
          <cell r="BH300">
            <v>1</v>
          </cell>
          <cell r="BI300">
            <v>1</v>
          </cell>
          <cell r="BJ300">
            <v>1</v>
          </cell>
          <cell r="BK300">
            <v>1</v>
          </cell>
          <cell r="BL300">
            <v>1</v>
          </cell>
          <cell r="BM300">
            <v>1</v>
          </cell>
          <cell r="BN300">
            <v>1</v>
          </cell>
          <cell r="BO300">
            <v>1</v>
          </cell>
          <cell r="BP300">
            <v>1</v>
          </cell>
          <cell r="BQ300">
            <v>1</v>
          </cell>
          <cell r="BR300">
            <v>1</v>
          </cell>
          <cell r="BS300">
            <v>11</v>
          </cell>
          <cell r="BT300">
            <v>11</v>
          </cell>
          <cell r="BU300">
            <v>11</v>
          </cell>
          <cell r="BV300">
            <v>11</v>
          </cell>
          <cell r="BW300">
            <v>11</v>
          </cell>
          <cell r="BX300">
            <v>11</v>
          </cell>
          <cell r="BY300">
            <v>11</v>
          </cell>
          <cell r="BZ300">
            <v>11</v>
          </cell>
          <cell r="CA300">
            <v>11</v>
          </cell>
          <cell r="CB300">
            <v>11</v>
          </cell>
          <cell r="CC300">
            <v>8</v>
          </cell>
          <cell r="CD300">
            <v>8</v>
          </cell>
          <cell r="CE300">
            <v>8</v>
          </cell>
          <cell r="CF300">
            <v>8</v>
          </cell>
          <cell r="CG300">
            <v>8</v>
          </cell>
          <cell r="CH300">
            <v>13</v>
          </cell>
          <cell r="CI300">
            <v>13</v>
          </cell>
          <cell r="CJ300">
            <v>13</v>
          </cell>
          <cell r="CK300">
            <v>13</v>
          </cell>
          <cell r="CL300">
            <v>13</v>
          </cell>
          <cell r="CM300">
            <v>13</v>
          </cell>
          <cell r="CN300">
            <v>13</v>
          </cell>
          <cell r="CO300">
            <v>13</v>
          </cell>
          <cell r="CP300">
            <v>13</v>
          </cell>
          <cell r="CQ300">
            <v>13</v>
          </cell>
          <cell r="CR300">
            <v>13</v>
          </cell>
          <cell r="CS300">
            <v>13</v>
          </cell>
          <cell r="CT300">
            <v>13</v>
          </cell>
          <cell r="CU300">
            <v>10</v>
          </cell>
          <cell r="CV300">
            <v>10</v>
          </cell>
          <cell r="CW300">
            <v>10</v>
          </cell>
          <cell r="CX300">
            <v>10</v>
          </cell>
          <cell r="CY300">
            <v>10</v>
          </cell>
          <cell r="CZ300">
            <v>10</v>
          </cell>
          <cell r="DA300">
            <v>10</v>
          </cell>
          <cell r="DB300">
            <v>10</v>
          </cell>
          <cell r="DC300">
            <v>10</v>
          </cell>
          <cell r="DD300">
            <v>10</v>
          </cell>
          <cell r="DE300">
            <v>10</v>
          </cell>
          <cell r="DF300">
            <v>10</v>
          </cell>
          <cell r="DG300">
            <v>10</v>
          </cell>
          <cell r="DH300">
            <v>1</v>
          </cell>
          <cell r="DI300">
            <v>1</v>
          </cell>
          <cell r="DJ300">
            <v>6</v>
          </cell>
          <cell r="DK300">
            <v>6</v>
          </cell>
          <cell r="DL300">
            <v>6</v>
          </cell>
          <cell r="DM300">
            <v>6</v>
          </cell>
          <cell r="DN300">
            <v>6</v>
          </cell>
          <cell r="DO300">
            <v>6</v>
          </cell>
          <cell r="DP300">
            <v>6</v>
          </cell>
          <cell r="DQ300">
            <v>6</v>
          </cell>
          <cell r="DR300">
            <v>6</v>
          </cell>
          <cell r="DS300">
            <v>6</v>
          </cell>
          <cell r="DT300">
            <v>6</v>
          </cell>
          <cell r="DU300">
            <v>6</v>
          </cell>
          <cell r="DV300">
            <v>15</v>
          </cell>
          <cell r="DW300">
            <v>15</v>
          </cell>
          <cell r="DX300">
            <v>15</v>
          </cell>
          <cell r="DY300">
            <v>15</v>
          </cell>
          <cell r="DZ300">
            <v>15</v>
          </cell>
          <cell r="EA300">
            <v>15</v>
          </cell>
          <cell r="EB300">
            <v>23</v>
          </cell>
          <cell r="EC300">
            <v>23</v>
          </cell>
          <cell r="ED300">
            <v>23</v>
          </cell>
          <cell r="EE300">
            <v>23</v>
          </cell>
          <cell r="EF300">
            <v>23</v>
          </cell>
          <cell r="EG300">
            <v>23</v>
          </cell>
          <cell r="EH300">
            <v>23</v>
          </cell>
          <cell r="EI300">
            <v>23</v>
          </cell>
          <cell r="EJ300">
            <v>10</v>
          </cell>
          <cell r="EK300">
            <v>10</v>
          </cell>
          <cell r="EL300">
            <v>22</v>
          </cell>
          <cell r="EM300">
            <v>22</v>
          </cell>
          <cell r="EN300">
            <v>22</v>
          </cell>
          <cell r="EO300">
            <v>22</v>
          </cell>
          <cell r="EP300">
            <v>22</v>
          </cell>
          <cell r="EQ300">
            <v>20</v>
          </cell>
          <cell r="ER300">
            <v>20</v>
          </cell>
          <cell r="ES300">
            <v>20</v>
          </cell>
          <cell r="ET300">
            <v>20</v>
          </cell>
          <cell r="EU300">
            <v>20</v>
          </cell>
          <cell r="EV300">
            <v>20</v>
          </cell>
          <cell r="EW300">
            <v>20</v>
          </cell>
          <cell r="EX300">
            <v>20</v>
          </cell>
          <cell r="EY300">
            <v>20</v>
          </cell>
          <cell r="EZ300">
            <v>20</v>
          </cell>
          <cell r="FA300">
            <v>20</v>
          </cell>
          <cell r="FB300">
            <v>20</v>
          </cell>
          <cell r="FC300">
            <v>20</v>
          </cell>
          <cell r="FD300">
            <v>36</v>
          </cell>
          <cell r="FE300">
            <v>36</v>
          </cell>
          <cell r="FF300">
            <v>36</v>
          </cell>
          <cell r="FG300">
            <v>36</v>
          </cell>
          <cell r="FH300">
            <v>36</v>
          </cell>
          <cell r="FI300">
            <v>36</v>
          </cell>
          <cell r="FJ300">
            <v>36</v>
          </cell>
          <cell r="FK300">
            <v>23</v>
          </cell>
          <cell r="FL300">
            <v>23</v>
          </cell>
          <cell r="FM300">
            <v>23</v>
          </cell>
          <cell r="FN300">
            <v>23</v>
          </cell>
          <cell r="FO300">
            <v>35</v>
          </cell>
          <cell r="FP300">
            <v>35</v>
          </cell>
          <cell r="FQ300">
            <v>35</v>
          </cell>
          <cell r="FR300">
            <v>35</v>
          </cell>
          <cell r="FS300">
            <v>35</v>
          </cell>
          <cell r="FT300">
            <v>35</v>
          </cell>
          <cell r="FU300">
            <v>35</v>
          </cell>
          <cell r="FV300">
            <v>35</v>
          </cell>
          <cell r="FW300">
            <v>35</v>
          </cell>
          <cell r="FX300">
            <v>35</v>
          </cell>
          <cell r="FY300">
            <v>23</v>
          </cell>
          <cell r="FZ300">
            <v>23</v>
          </cell>
          <cell r="GA300">
            <v>23</v>
          </cell>
          <cell r="GB300">
            <v>23</v>
          </cell>
          <cell r="GC300">
            <v>23</v>
          </cell>
          <cell r="GD300">
            <v>23</v>
          </cell>
          <cell r="GE300">
            <v>23</v>
          </cell>
          <cell r="GF300">
            <v>23</v>
          </cell>
          <cell r="GG300">
            <v>23</v>
          </cell>
          <cell r="GH300">
            <v>13</v>
          </cell>
          <cell r="GI300">
            <v>13</v>
          </cell>
          <cell r="GJ300">
            <v>13</v>
          </cell>
          <cell r="GK300">
            <v>13</v>
          </cell>
          <cell r="GL300">
            <v>13</v>
          </cell>
          <cell r="GM300">
            <v>13</v>
          </cell>
          <cell r="GN300">
            <v>13</v>
          </cell>
          <cell r="GO300">
            <v>13</v>
          </cell>
          <cell r="GP300">
            <v>13</v>
          </cell>
          <cell r="GQ300">
            <v>13</v>
          </cell>
          <cell r="GR300">
            <v>13</v>
          </cell>
          <cell r="GS300">
            <v>13</v>
          </cell>
          <cell r="GW300">
            <v>900190</v>
          </cell>
          <cell r="GX300" t="e">
            <v>#DIV/0!</v>
          </cell>
          <cell r="GY300" t="e">
            <v>#DIV/0!</v>
          </cell>
          <cell r="GZ300" t="e">
            <v>#DIV/0!</v>
          </cell>
        </row>
        <row r="301">
          <cell r="A301">
            <v>900196</v>
          </cell>
          <cell r="B301">
            <v>22</v>
          </cell>
          <cell r="C301" t="str">
            <v>EEX CORP @ BRAZORIA</v>
          </cell>
          <cell r="D301">
            <v>15253</v>
          </cell>
          <cell r="E301" t="str">
            <v>R</v>
          </cell>
          <cell r="F301">
            <v>0</v>
          </cell>
          <cell r="G301">
            <v>0</v>
          </cell>
          <cell r="H301">
            <v>0</v>
          </cell>
          <cell r="I301">
            <v>0</v>
          </cell>
          <cell r="J301">
            <v>0</v>
          </cell>
          <cell r="K301">
            <v>0</v>
          </cell>
          <cell r="L301">
            <v>0</v>
          </cell>
          <cell r="M301">
            <v>0</v>
          </cell>
          <cell r="N301">
            <v>0</v>
          </cell>
          <cell r="O301">
            <v>0</v>
          </cell>
          <cell r="P301">
            <v>0</v>
          </cell>
          <cell r="Q301">
            <v>0</v>
          </cell>
          <cell r="R301">
            <v>0</v>
          </cell>
          <cell r="S301">
            <v>0</v>
          </cell>
          <cell r="T301">
            <v>0</v>
          </cell>
          <cell r="U301">
            <v>0</v>
          </cell>
          <cell r="V301">
            <v>0</v>
          </cell>
          <cell r="W301">
            <v>0</v>
          </cell>
          <cell r="X301">
            <v>0</v>
          </cell>
          <cell r="Y301">
            <v>0</v>
          </cell>
          <cell r="Z301">
            <v>0</v>
          </cell>
          <cell r="AA301">
            <v>0</v>
          </cell>
          <cell r="AB301">
            <v>0</v>
          </cell>
          <cell r="AC301">
            <v>0</v>
          </cell>
          <cell r="AD301">
            <v>0</v>
          </cell>
          <cell r="AE301">
            <v>0</v>
          </cell>
          <cell r="AF301">
            <v>0</v>
          </cell>
          <cell r="AG301">
            <v>0</v>
          </cell>
          <cell r="AH301">
            <v>0</v>
          </cell>
          <cell r="AI301">
            <v>0</v>
          </cell>
          <cell r="AJ301">
            <v>0</v>
          </cell>
          <cell r="AK301">
            <v>0</v>
          </cell>
          <cell r="AL301">
            <v>0</v>
          </cell>
          <cell r="AM301">
            <v>0</v>
          </cell>
          <cell r="AN301">
            <v>0</v>
          </cell>
          <cell r="AO301">
            <v>0</v>
          </cell>
          <cell r="AP301">
            <v>0</v>
          </cell>
          <cell r="AQ301">
            <v>0</v>
          </cell>
          <cell r="AR301">
            <v>0</v>
          </cell>
          <cell r="AS301">
            <v>0</v>
          </cell>
          <cell r="AT301">
            <v>0</v>
          </cell>
          <cell r="AU301">
            <v>0</v>
          </cell>
          <cell r="AV301">
            <v>0</v>
          </cell>
          <cell r="AW301">
            <v>0</v>
          </cell>
          <cell r="AX301">
            <v>0</v>
          </cell>
          <cell r="AY301">
            <v>0</v>
          </cell>
          <cell r="AZ301">
            <v>0</v>
          </cell>
          <cell r="BA301">
            <v>0</v>
          </cell>
          <cell r="BB301">
            <v>0</v>
          </cell>
          <cell r="BC301">
            <v>0</v>
          </cell>
          <cell r="BD301">
            <v>0</v>
          </cell>
          <cell r="BE301">
            <v>0</v>
          </cell>
          <cell r="BF301">
            <v>0</v>
          </cell>
          <cell r="BG301">
            <v>0</v>
          </cell>
          <cell r="BH301">
            <v>0</v>
          </cell>
          <cell r="BI301">
            <v>0</v>
          </cell>
          <cell r="BJ301">
            <v>0</v>
          </cell>
          <cell r="BK301">
            <v>0</v>
          </cell>
          <cell r="BL301">
            <v>0</v>
          </cell>
          <cell r="BM301">
            <v>0</v>
          </cell>
          <cell r="BN301">
            <v>0</v>
          </cell>
          <cell r="BO301">
            <v>0</v>
          </cell>
          <cell r="BP301">
            <v>0</v>
          </cell>
          <cell r="BQ301">
            <v>0</v>
          </cell>
          <cell r="BR301">
            <v>0</v>
          </cell>
          <cell r="BS301">
            <v>0</v>
          </cell>
          <cell r="BT301">
            <v>0</v>
          </cell>
          <cell r="BU301">
            <v>0</v>
          </cell>
          <cell r="BV301">
            <v>0</v>
          </cell>
          <cell r="BW301">
            <v>0</v>
          </cell>
          <cell r="BX301">
            <v>0</v>
          </cell>
          <cell r="BY301">
            <v>0</v>
          </cell>
          <cell r="BZ301">
            <v>0</v>
          </cell>
          <cell r="CA301">
            <v>0</v>
          </cell>
          <cell r="CB301">
            <v>0</v>
          </cell>
          <cell r="CC301">
            <v>0</v>
          </cell>
          <cell r="CD301">
            <v>0</v>
          </cell>
          <cell r="CE301">
            <v>0</v>
          </cell>
          <cell r="CF301">
            <v>0</v>
          </cell>
          <cell r="CG301">
            <v>0</v>
          </cell>
          <cell r="CH301">
            <v>0</v>
          </cell>
          <cell r="CI301">
            <v>0</v>
          </cell>
          <cell r="CJ301">
            <v>0</v>
          </cell>
          <cell r="CK301">
            <v>0</v>
          </cell>
          <cell r="CL301">
            <v>0</v>
          </cell>
          <cell r="CM301">
            <v>0</v>
          </cell>
          <cell r="CN301">
            <v>0</v>
          </cell>
          <cell r="CO301">
            <v>0</v>
          </cell>
          <cell r="CP301">
            <v>0</v>
          </cell>
          <cell r="CQ301">
            <v>0</v>
          </cell>
          <cell r="CR301">
            <v>0</v>
          </cell>
          <cell r="CS301">
            <v>0</v>
          </cell>
          <cell r="CT301">
            <v>0</v>
          </cell>
          <cell r="CU301">
            <v>0</v>
          </cell>
          <cell r="CV301">
            <v>0</v>
          </cell>
          <cell r="CW301">
            <v>0</v>
          </cell>
          <cell r="CX301">
            <v>0</v>
          </cell>
          <cell r="CY301">
            <v>0</v>
          </cell>
          <cell r="CZ301">
            <v>0</v>
          </cell>
          <cell r="DA301">
            <v>0</v>
          </cell>
          <cell r="DB301">
            <v>0</v>
          </cell>
          <cell r="DC301">
            <v>0</v>
          </cell>
          <cell r="DD301">
            <v>0</v>
          </cell>
          <cell r="DE301">
            <v>0</v>
          </cell>
          <cell r="DF301">
            <v>0</v>
          </cell>
          <cell r="DG301">
            <v>0</v>
          </cell>
          <cell r="DH301">
            <v>0</v>
          </cell>
          <cell r="DI301">
            <v>0</v>
          </cell>
          <cell r="DJ301">
            <v>0</v>
          </cell>
          <cell r="DK301">
            <v>0</v>
          </cell>
          <cell r="DL301">
            <v>0</v>
          </cell>
          <cell r="DM301">
            <v>0</v>
          </cell>
          <cell r="DN301">
            <v>0</v>
          </cell>
          <cell r="DO301">
            <v>0</v>
          </cell>
          <cell r="DP301">
            <v>0</v>
          </cell>
          <cell r="DQ301">
            <v>0</v>
          </cell>
          <cell r="DR301">
            <v>0</v>
          </cell>
          <cell r="DS301">
            <v>0</v>
          </cell>
          <cell r="DT301">
            <v>0</v>
          </cell>
          <cell r="DU301">
            <v>0</v>
          </cell>
          <cell r="DV301">
            <v>0</v>
          </cell>
          <cell r="DW301">
            <v>0</v>
          </cell>
          <cell r="DX301">
            <v>0</v>
          </cell>
          <cell r="DY301">
            <v>0</v>
          </cell>
          <cell r="DZ301">
            <v>0</v>
          </cell>
          <cell r="EA301">
            <v>0</v>
          </cell>
          <cell r="EB301">
            <v>0</v>
          </cell>
          <cell r="EC301">
            <v>0</v>
          </cell>
          <cell r="ED301">
            <v>0</v>
          </cell>
          <cell r="EE301">
            <v>0</v>
          </cell>
          <cell r="EF301">
            <v>0</v>
          </cell>
          <cell r="EG301">
            <v>0</v>
          </cell>
          <cell r="EH301">
            <v>0</v>
          </cell>
          <cell r="EI301">
            <v>0</v>
          </cell>
          <cell r="EJ301">
            <v>0</v>
          </cell>
          <cell r="EK301">
            <v>0</v>
          </cell>
          <cell r="EL301">
            <v>0</v>
          </cell>
          <cell r="EM301">
            <v>0</v>
          </cell>
          <cell r="EN301">
            <v>0</v>
          </cell>
          <cell r="EO301">
            <v>0</v>
          </cell>
          <cell r="EP301">
            <v>0</v>
          </cell>
          <cell r="EQ301">
            <v>0</v>
          </cell>
          <cell r="ER301">
            <v>0</v>
          </cell>
          <cell r="ES301">
            <v>0</v>
          </cell>
          <cell r="ET301">
            <v>0</v>
          </cell>
          <cell r="EU301">
            <v>0</v>
          </cell>
          <cell r="EV301">
            <v>0</v>
          </cell>
          <cell r="EW301">
            <v>0</v>
          </cell>
          <cell r="EX301">
            <v>0</v>
          </cell>
          <cell r="EY301">
            <v>0</v>
          </cell>
          <cell r="EZ301">
            <v>0</v>
          </cell>
          <cell r="FA301">
            <v>0</v>
          </cell>
          <cell r="FB301">
            <v>0</v>
          </cell>
          <cell r="FC301">
            <v>0</v>
          </cell>
          <cell r="FD301">
            <v>0</v>
          </cell>
          <cell r="FE301">
            <v>0</v>
          </cell>
          <cell r="FF301">
            <v>0</v>
          </cell>
          <cell r="FG301">
            <v>0</v>
          </cell>
          <cell r="FH301">
            <v>0</v>
          </cell>
          <cell r="FI301">
            <v>0</v>
          </cell>
          <cell r="FJ301">
            <v>0</v>
          </cell>
          <cell r="FK301">
            <v>0</v>
          </cell>
          <cell r="FL301">
            <v>0</v>
          </cell>
          <cell r="FM301">
            <v>0</v>
          </cell>
          <cell r="FN301">
            <v>0</v>
          </cell>
          <cell r="FO301">
            <v>0</v>
          </cell>
          <cell r="FP301">
            <v>0</v>
          </cell>
          <cell r="FQ301">
            <v>0</v>
          </cell>
          <cell r="FR301">
            <v>0</v>
          </cell>
          <cell r="FS301">
            <v>0</v>
          </cell>
          <cell r="FT301">
            <v>0</v>
          </cell>
          <cell r="FU301">
            <v>0</v>
          </cell>
          <cell r="FV301">
            <v>0</v>
          </cell>
          <cell r="FW301">
            <v>0</v>
          </cell>
          <cell r="FX301">
            <v>0</v>
          </cell>
          <cell r="FY301">
            <v>0</v>
          </cell>
          <cell r="FZ301">
            <v>0</v>
          </cell>
          <cell r="GA301">
            <v>0</v>
          </cell>
          <cell r="GB301">
            <v>0</v>
          </cell>
          <cell r="GC301">
            <v>0</v>
          </cell>
          <cell r="GD301">
            <v>0</v>
          </cell>
          <cell r="GE301">
            <v>0</v>
          </cell>
          <cell r="GF301">
            <v>0</v>
          </cell>
          <cell r="GG301">
            <v>0</v>
          </cell>
          <cell r="GH301">
            <v>0</v>
          </cell>
          <cell r="GI301">
            <v>0</v>
          </cell>
          <cell r="GJ301">
            <v>0</v>
          </cell>
          <cell r="GK301">
            <v>0</v>
          </cell>
          <cell r="GL301">
            <v>0</v>
          </cell>
          <cell r="GM301">
            <v>0</v>
          </cell>
          <cell r="GN301">
            <v>0</v>
          </cell>
          <cell r="GO301">
            <v>0</v>
          </cell>
          <cell r="GP301">
            <v>0</v>
          </cell>
          <cell r="GQ301">
            <v>0</v>
          </cell>
          <cell r="GR301">
            <v>0</v>
          </cell>
          <cell r="GS301">
            <v>0</v>
          </cell>
          <cell r="GW301">
            <v>900196</v>
          </cell>
          <cell r="GX301" t="e">
            <v>#DIV/0!</v>
          </cell>
          <cell r="GY301" t="e">
            <v>#DIV/0!</v>
          </cell>
          <cell r="GZ301" t="e">
            <v>#DIV/0!</v>
          </cell>
        </row>
        <row r="302">
          <cell r="A302">
            <v>900203</v>
          </cell>
          <cell r="B302">
            <v>13</v>
          </cell>
          <cell r="C302" t="str">
            <v>NNG @ MILLS</v>
          </cell>
          <cell r="D302">
            <v>403113</v>
          </cell>
          <cell r="E302" t="str">
            <v>B</v>
          </cell>
          <cell r="F302">
            <v>21903</v>
          </cell>
          <cell r="G302">
            <v>17079</v>
          </cell>
          <cell r="H302">
            <v>9759</v>
          </cell>
          <cell r="I302">
            <v>85490</v>
          </cell>
          <cell r="J302">
            <v>100490</v>
          </cell>
          <cell r="K302">
            <v>110490</v>
          </cell>
          <cell r="L302">
            <v>55977</v>
          </cell>
          <cell r="M302">
            <v>23543</v>
          </cell>
          <cell r="N302">
            <v>14639</v>
          </cell>
          <cell r="O302">
            <v>23543</v>
          </cell>
          <cell r="P302">
            <v>53543</v>
          </cell>
          <cell r="Q302">
            <v>66239</v>
          </cell>
          <cell r="R302">
            <v>56237</v>
          </cell>
          <cell r="S302">
            <v>23543</v>
          </cell>
          <cell r="T302">
            <v>148551</v>
          </cell>
          <cell r="U302">
            <v>158789</v>
          </cell>
          <cell r="V302">
            <v>163756</v>
          </cell>
          <cell r="W302">
            <v>175292</v>
          </cell>
          <cell r="X302">
            <v>175292</v>
          </cell>
          <cell r="Y302">
            <v>145292</v>
          </cell>
          <cell r="Z302">
            <v>89980</v>
          </cell>
          <cell r="AA302">
            <v>50305</v>
          </cell>
          <cell r="AB302">
            <v>64305</v>
          </cell>
          <cell r="AC302">
            <v>29980</v>
          </cell>
          <cell r="AD302">
            <v>36328</v>
          </cell>
          <cell r="AE302">
            <v>49328</v>
          </cell>
          <cell r="AF302">
            <v>49328</v>
          </cell>
          <cell r="AG302">
            <v>38600</v>
          </cell>
          <cell r="AH302">
            <v>29980</v>
          </cell>
          <cell r="AI302">
            <v>53417</v>
          </cell>
          <cell r="AJ302">
            <v>53417</v>
          </cell>
          <cell r="AK302">
            <v>29980</v>
          </cell>
          <cell r="AL302">
            <v>41492</v>
          </cell>
          <cell r="AM302">
            <v>56492</v>
          </cell>
          <cell r="AN302">
            <v>29980</v>
          </cell>
          <cell r="AO302">
            <v>62647</v>
          </cell>
          <cell r="AP302">
            <v>54980</v>
          </cell>
          <cell r="AQ302">
            <v>23623</v>
          </cell>
          <cell r="AR302">
            <v>47649</v>
          </cell>
          <cell r="AS302">
            <v>23623</v>
          </cell>
          <cell r="AT302">
            <v>57771</v>
          </cell>
          <cell r="AU302">
            <v>84182</v>
          </cell>
          <cell r="AV302">
            <v>54278</v>
          </cell>
          <cell r="AW302">
            <v>17010</v>
          </cell>
          <cell r="AX302">
            <v>42559</v>
          </cell>
          <cell r="AY302">
            <v>182269</v>
          </cell>
          <cell r="AZ302">
            <v>221781</v>
          </cell>
          <cell r="BA302">
            <v>221781</v>
          </cell>
          <cell r="BB302">
            <v>182216</v>
          </cell>
          <cell r="BC302">
            <v>182199</v>
          </cell>
          <cell r="BD302">
            <v>133792</v>
          </cell>
          <cell r="BE302">
            <v>30071</v>
          </cell>
          <cell r="BF302">
            <v>30071</v>
          </cell>
          <cell r="BG302">
            <v>30071</v>
          </cell>
          <cell r="BH302">
            <v>182269</v>
          </cell>
          <cell r="BI302">
            <v>233451</v>
          </cell>
          <cell r="BJ302">
            <v>191334</v>
          </cell>
          <cell r="BK302">
            <v>106583</v>
          </cell>
          <cell r="BL302">
            <v>30071</v>
          </cell>
          <cell r="BM302">
            <v>30071</v>
          </cell>
          <cell r="BN302">
            <v>30071</v>
          </cell>
          <cell r="BO302">
            <v>134123</v>
          </cell>
          <cell r="BP302">
            <v>128760</v>
          </cell>
          <cell r="BQ302">
            <v>54271</v>
          </cell>
          <cell r="BR302">
            <v>65442</v>
          </cell>
          <cell r="BS302">
            <v>129954</v>
          </cell>
          <cell r="BT302">
            <v>30071</v>
          </cell>
          <cell r="BU302">
            <v>69583</v>
          </cell>
          <cell r="BV302">
            <v>69583</v>
          </cell>
          <cell r="BW302">
            <v>159468</v>
          </cell>
          <cell r="BX302">
            <v>91814</v>
          </cell>
          <cell r="BY302">
            <v>90214</v>
          </cell>
          <cell r="BZ302">
            <v>104468</v>
          </cell>
          <cell r="CA302">
            <v>64956</v>
          </cell>
          <cell r="CB302">
            <v>23695</v>
          </cell>
          <cell r="CC302">
            <v>107967</v>
          </cell>
          <cell r="CD302">
            <v>63600</v>
          </cell>
          <cell r="CE302">
            <v>23600</v>
          </cell>
          <cell r="CF302">
            <v>23600</v>
          </cell>
          <cell r="CG302">
            <v>23600</v>
          </cell>
          <cell r="CH302">
            <v>23600</v>
          </cell>
          <cell r="CI302">
            <v>0</v>
          </cell>
          <cell r="CJ302">
            <v>0</v>
          </cell>
          <cell r="CK302">
            <v>23600</v>
          </cell>
          <cell r="CL302">
            <v>63112</v>
          </cell>
          <cell r="CM302">
            <v>63112</v>
          </cell>
          <cell r="CN302">
            <v>23600</v>
          </cell>
          <cell r="CO302">
            <v>23600</v>
          </cell>
          <cell r="CP302">
            <v>23600</v>
          </cell>
          <cell r="CQ302">
            <v>63112</v>
          </cell>
          <cell r="CR302">
            <v>63112</v>
          </cell>
          <cell r="CS302">
            <v>23600</v>
          </cell>
          <cell r="CT302">
            <v>63112</v>
          </cell>
          <cell r="CU302">
            <v>23600</v>
          </cell>
          <cell r="CV302">
            <v>23600</v>
          </cell>
          <cell r="CW302">
            <v>63112</v>
          </cell>
          <cell r="CX302">
            <v>63112</v>
          </cell>
          <cell r="CY302">
            <v>23600</v>
          </cell>
          <cell r="CZ302">
            <v>53234</v>
          </cell>
          <cell r="DA302">
            <v>23600</v>
          </cell>
          <cell r="DB302">
            <v>23600</v>
          </cell>
          <cell r="DC302">
            <v>23600</v>
          </cell>
          <cell r="DD302">
            <v>23600</v>
          </cell>
          <cell r="DE302">
            <v>23600</v>
          </cell>
          <cell r="DF302">
            <v>23600</v>
          </cell>
          <cell r="DG302">
            <v>23600</v>
          </cell>
          <cell r="DH302">
            <v>29888</v>
          </cell>
          <cell r="DI302">
            <v>29888</v>
          </cell>
          <cell r="DJ302">
            <v>29888</v>
          </cell>
          <cell r="DK302">
            <v>29888</v>
          </cell>
          <cell r="DL302">
            <v>29888</v>
          </cell>
          <cell r="DM302">
            <v>29888</v>
          </cell>
          <cell r="DN302">
            <v>29888</v>
          </cell>
          <cell r="DO302">
            <v>29888</v>
          </cell>
          <cell r="DP302">
            <v>29888</v>
          </cell>
          <cell r="DQ302">
            <v>69400</v>
          </cell>
          <cell r="DR302">
            <v>29888</v>
          </cell>
          <cell r="DS302">
            <v>29888</v>
          </cell>
          <cell r="DT302">
            <v>29888</v>
          </cell>
          <cell r="DU302">
            <v>23551</v>
          </cell>
          <cell r="DV302">
            <v>23551</v>
          </cell>
          <cell r="DW302">
            <v>23551</v>
          </cell>
          <cell r="DX302">
            <v>23551</v>
          </cell>
          <cell r="DY302">
            <v>23551</v>
          </cell>
          <cell r="DZ302">
            <v>23551</v>
          </cell>
          <cell r="EA302">
            <v>23551</v>
          </cell>
          <cell r="EB302">
            <v>23551</v>
          </cell>
          <cell r="EC302">
            <v>23551</v>
          </cell>
          <cell r="ED302">
            <v>23551</v>
          </cell>
          <cell r="EE302">
            <v>23551</v>
          </cell>
          <cell r="EF302">
            <v>23551</v>
          </cell>
          <cell r="EG302">
            <v>23551</v>
          </cell>
          <cell r="EH302">
            <v>23551</v>
          </cell>
          <cell r="EI302">
            <v>23551</v>
          </cell>
          <cell r="EJ302">
            <v>29888</v>
          </cell>
          <cell r="EK302">
            <v>29888</v>
          </cell>
          <cell r="EL302">
            <v>59522</v>
          </cell>
          <cell r="EM302">
            <v>69400</v>
          </cell>
          <cell r="EN302">
            <v>29888</v>
          </cell>
          <cell r="EO302">
            <v>29888</v>
          </cell>
          <cell r="EP302">
            <v>29888</v>
          </cell>
          <cell r="EQ302">
            <v>29888</v>
          </cell>
          <cell r="ER302">
            <v>29888</v>
          </cell>
          <cell r="ES302">
            <v>29888</v>
          </cell>
          <cell r="ET302">
            <v>29888</v>
          </cell>
          <cell r="EU302">
            <v>29888</v>
          </cell>
          <cell r="EV302">
            <v>29888</v>
          </cell>
          <cell r="EW302">
            <v>31915</v>
          </cell>
          <cell r="EX302">
            <v>29888</v>
          </cell>
          <cell r="EY302">
            <v>29888</v>
          </cell>
          <cell r="EZ302">
            <v>69400</v>
          </cell>
          <cell r="FA302">
            <v>69400</v>
          </cell>
          <cell r="FB302">
            <v>69400</v>
          </cell>
          <cell r="FC302">
            <v>29888</v>
          </cell>
          <cell r="FD302">
            <v>29888</v>
          </cell>
          <cell r="FE302">
            <v>29888</v>
          </cell>
          <cell r="FF302">
            <v>29888</v>
          </cell>
          <cell r="FG302">
            <v>69400</v>
          </cell>
          <cell r="FH302">
            <v>69400</v>
          </cell>
          <cell r="FI302">
            <v>148424</v>
          </cell>
          <cell r="FJ302">
            <v>24338</v>
          </cell>
          <cell r="FK302">
            <v>29888</v>
          </cell>
          <cell r="FL302">
            <v>29888</v>
          </cell>
          <cell r="FM302">
            <v>29888</v>
          </cell>
          <cell r="FN302">
            <v>29888</v>
          </cell>
          <cell r="FO302">
            <v>23455</v>
          </cell>
          <cell r="FP302">
            <v>23455</v>
          </cell>
          <cell r="FQ302">
            <v>23455</v>
          </cell>
          <cell r="FR302">
            <v>23455</v>
          </cell>
          <cell r="FS302">
            <v>23455</v>
          </cell>
          <cell r="FT302">
            <v>23455</v>
          </cell>
          <cell r="FU302">
            <v>23455</v>
          </cell>
          <cell r="FV302">
            <v>23455</v>
          </cell>
          <cell r="FW302">
            <v>23455</v>
          </cell>
          <cell r="FX302">
            <v>23455</v>
          </cell>
          <cell r="FY302">
            <v>23455</v>
          </cell>
          <cell r="FZ302">
            <v>23455</v>
          </cell>
          <cell r="GA302">
            <v>23455</v>
          </cell>
          <cell r="GB302">
            <v>23455</v>
          </cell>
          <cell r="GC302">
            <v>23455</v>
          </cell>
          <cell r="GD302">
            <v>23455</v>
          </cell>
          <cell r="GE302">
            <v>23455</v>
          </cell>
          <cell r="GF302">
            <v>23455</v>
          </cell>
          <cell r="GG302">
            <v>23455</v>
          </cell>
          <cell r="GH302">
            <v>23455</v>
          </cell>
          <cell r="GI302">
            <v>23455</v>
          </cell>
          <cell r="GJ302">
            <v>23455</v>
          </cell>
          <cell r="GK302">
            <v>23455</v>
          </cell>
          <cell r="GL302">
            <v>23455</v>
          </cell>
          <cell r="GM302">
            <v>23455</v>
          </cell>
          <cell r="GN302">
            <v>23455</v>
          </cell>
          <cell r="GO302">
            <v>23455</v>
          </cell>
          <cell r="GP302">
            <v>23455</v>
          </cell>
          <cell r="GQ302">
            <v>23455</v>
          </cell>
          <cell r="GR302">
            <v>23455</v>
          </cell>
          <cell r="GS302">
            <v>23455</v>
          </cell>
          <cell r="GW302">
            <v>900203</v>
          </cell>
          <cell r="GX302" t="e">
            <v>#DIV/0!</v>
          </cell>
          <cell r="GY302" t="e">
            <v>#DIV/0!</v>
          </cell>
          <cell r="GZ302" t="e">
            <v>#DIV/0!</v>
          </cell>
        </row>
        <row r="303">
          <cell r="A303">
            <v>900325</v>
          </cell>
          <cell r="B303">
            <v>26</v>
          </cell>
          <cell r="C303" t="str">
            <v>BELL @ PANOLA</v>
          </cell>
          <cell r="D303">
            <v>15271</v>
          </cell>
          <cell r="E303" t="str">
            <v>R</v>
          </cell>
          <cell r="F303">
            <v>80</v>
          </cell>
          <cell r="G303">
            <v>80</v>
          </cell>
          <cell r="H303">
            <v>80</v>
          </cell>
          <cell r="I303">
            <v>80</v>
          </cell>
          <cell r="J303">
            <v>80</v>
          </cell>
          <cell r="K303">
            <v>80</v>
          </cell>
          <cell r="L303">
            <v>80</v>
          </cell>
          <cell r="M303">
            <v>80</v>
          </cell>
          <cell r="N303">
            <v>80</v>
          </cell>
          <cell r="O303">
            <v>80</v>
          </cell>
          <cell r="P303">
            <v>80</v>
          </cell>
          <cell r="Q303">
            <v>80</v>
          </cell>
          <cell r="R303">
            <v>80</v>
          </cell>
          <cell r="S303">
            <v>80</v>
          </cell>
          <cell r="T303">
            <v>80</v>
          </cell>
          <cell r="U303">
            <v>80</v>
          </cell>
          <cell r="V303">
            <v>80</v>
          </cell>
          <cell r="W303">
            <v>80</v>
          </cell>
          <cell r="X303">
            <v>80</v>
          </cell>
          <cell r="Y303">
            <v>80</v>
          </cell>
          <cell r="Z303">
            <v>80</v>
          </cell>
          <cell r="AA303">
            <v>80</v>
          </cell>
          <cell r="AB303">
            <v>80</v>
          </cell>
          <cell r="AC303">
            <v>80</v>
          </cell>
          <cell r="AD303">
            <v>80</v>
          </cell>
          <cell r="AE303">
            <v>80</v>
          </cell>
          <cell r="AF303">
            <v>80</v>
          </cell>
          <cell r="AG303">
            <v>80</v>
          </cell>
          <cell r="AH303">
            <v>80</v>
          </cell>
          <cell r="AI303">
            <v>80</v>
          </cell>
          <cell r="AJ303">
            <v>80</v>
          </cell>
          <cell r="AK303">
            <v>80</v>
          </cell>
          <cell r="AL303">
            <v>80</v>
          </cell>
          <cell r="AM303">
            <v>80</v>
          </cell>
          <cell r="AN303">
            <v>80</v>
          </cell>
          <cell r="AO303">
            <v>80</v>
          </cell>
          <cell r="AP303">
            <v>80</v>
          </cell>
          <cell r="AQ303">
            <v>80</v>
          </cell>
          <cell r="AR303">
            <v>80</v>
          </cell>
          <cell r="AS303">
            <v>80</v>
          </cell>
          <cell r="AT303">
            <v>80</v>
          </cell>
          <cell r="AU303">
            <v>80</v>
          </cell>
          <cell r="AV303">
            <v>80</v>
          </cell>
          <cell r="AW303">
            <v>80</v>
          </cell>
          <cell r="AX303">
            <v>80</v>
          </cell>
          <cell r="AY303">
            <v>0</v>
          </cell>
          <cell r="AZ303">
            <v>0</v>
          </cell>
          <cell r="BA303">
            <v>0</v>
          </cell>
          <cell r="BB303">
            <v>0</v>
          </cell>
          <cell r="BC303">
            <v>0</v>
          </cell>
          <cell r="BD303">
            <v>0</v>
          </cell>
          <cell r="BE303">
            <v>0</v>
          </cell>
          <cell r="BF303">
            <v>0</v>
          </cell>
          <cell r="BG303">
            <v>0</v>
          </cell>
          <cell r="BH303">
            <v>0</v>
          </cell>
          <cell r="BI303">
            <v>0</v>
          </cell>
          <cell r="BJ303">
            <v>0</v>
          </cell>
          <cell r="BK303">
            <v>0</v>
          </cell>
          <cell r="BL303">
            <v>0</v>
          </cell>
          <cell r="BM303">
            <v>0</v>
          </cell>
          <cell r="BN303">
            <v>0</v>
          </cell>
          <cell r="BO303">
            <v>0</v>
          </cell>
          <cell r="BP303">
            <v>0</v>
          </cell>
          <cell r="BQ303">
            <v>0</v>
          </cell>
          <cell r="BR303">
            <v>0</v>
          </cell>
          <cell r="BS303">
            <v>0</v>
          </cell>
          <cell r="BT303">
            <v>0</v>
          </cell>
          <cell r="BU303">
            <v>0</v>
          </cell>
          <cell r="BV303">
            <v>0</v>
          </cell>
          <cell r="BW303">
            <v>0</v>
          </cell>
          <cell r="BX303">
            <v>0</v>
          </cell>
          <cell r="BY303">
            <v>0</v>
          </cell>
          <cell r="BZ303">
            <v>0</v>
          </cell>
          <cell r="CA303">
            <v>0</v>
          </cell>
          <cell r="CB303">
            <v>0</v>
          </cell>
          <cell r="CC303">
            <v>80</v>
          </cell>
          <cell r="CD303">
            <v>80</v>
          </cell>
          <cell r="CE303">
            <v>80</v>
          </cell>
          <cell r="CF303">
            <v>80</v>
          </cell>
          <cell r="CG303">
            <v>80</v>
          </cell>
          <cell r="CH303">
            <v>80</v>
          </cell>
          <cell r="CI303">
            <v>80</v>
          </cell>
          <cell r="CJ303">
            <v>80</v>
          </cell>
          <cell r="CK303">
            <v>80</v>
          </cell>
          <cell r="CL303">
            <v>80</v>
          </cell>
          <cell r="CM303">
            <v>80</v>
          </cell>
          <cell r="CN303">
            <v>80</v>
          </cell>
          <cell r="CO303">
            <v>80</v>
          </cell>
          <cell r="CP303">
            <v>80</v>
          </cell>
          <cell r="CQ303">
            <v>80</v>
          </cell>
          <cell r="CR303">
            <v>80</v>
          </cell>
          <cell r="CS303">
            <v>80</v>
          </cell>
          <cell r="CT303">
            <v>80</v>
          </cell>
          <cell r="CU303">
            <v>80</v>
          </cell>
          <cell r="CV303">
            <v>80</v>
          </cell>
          <cell r="CW303">
            <v>80</v>
          </cell>
          <cell r="CX303">
            <v>80</v>
          </cell>
          <cell r="CY303">
            <v>80</v>
          </cell>
          <cell r="CZ303">
            <v>80</v>
          </cell>
          <cell r="DA303">
            <v>80</v>
          </cell>
          <cell r="DB303">
            <v>80</v>
          </cell>
          <cell r="DC303">
            <v>80</v>
          </cell>
          <cell r="DD303">
            <v>80</v>
          </cell>
          <cell r="DE303">
            <v>80</v>
          </cell>
          <cell r="DF303">
            <v>80</v>
          </cell>
          <cell r="DG303">
            <v>80</v>
          </cell>
          <cell r="DH303">
            <v>0</v>
          </cell>
          <cell r="DI303">
            <v>0</v>
          </cell>
          <cell r="DJ303">
            <v>0</v>
          </cell>
          <cell r="DK303">
            <v>0</v>
          </cell>
          <cell r="DL303">
            <v>0</v>
          </cell>
          <cell r="DM303">
            <v>0</v>
          </cell>
          <cell r="DN303">
            <v>0</v>
          </cell>
          <cell r="DO303">
            <v>0</v>
          </cell>
          <cell r="DP303">
            <v>0</v>
          </cell>
          <cell r="DQ303">
            <v>0</v>
          </cell>
          <cell r="DR303">
            <v>0</v>
          </cell>
          <cell r="DS303">
            <v>0</v>
          </cell>
          <cell r="DT303">
            <v>0</v>
          </cell>
          <cell r="DU303">
            <v>0</v>
          </cell>
          <cell r="DV303">
            <v>0</v>
          </cell>
          <cell r="DW303">
            <v>0</v>
          </cell>
          <cell r="DX303">
            <v>0</v>
          </cell>
          <cell r="DY303">
            <v>0</v>
          </cell>
          <cell r="DZ303">
            <v>0</v>
          </cell>
          <cell r="EA303">
            <v>0</v>
          </cell>
          <cell r="EB303">
            <v>0</v>
          </cell>
          <cell r="EC303">
            <v>0</v>
          </cell>
          <cell r="ED303">
            <v>0</v>
          </cell>
          <cell r="EE303">
            <v>0</v>
          </cell>
          <cell r="EF303">
            <v>0</v>
          </cell>
          <cell r="EG303">
            <v>0</v>
          </cell>
          <cell r="EH303">
            <v>0</v>
          </cell>
          <cell r="EI303">
            <v>0</v>
          </cell>
          <cell r="EJ303">
            <v>0</v>
          </cell>
          <cell r="EK303">
            <v>0</v>
          </cell>
          <cell r="EL303">
            <v>0</v>
          </cell>
          <cell r="EM303">
            <v>0</v>
          </cell>
          <cell r="EN303">
            <v>0</v>
          </cell>
          <cell r="EO303">
            <v>0</v>
          </cell>
          <cell r="EP303">
            <v>0</v>
          </cell>
          <cell r="EQ303">
            <v>0</v>
          </cell>
          <cell r="ER303">
            <v>0</v>
          </cell>
          <cell r="ES303">
            <v>0</v>
          </cell>
          <cell r="ET303">
            <v>0</v>
          </cell>
          <cell r="EU303">
            <v>0</v>
          </cell>
          <cell r="EV303">
            <v>0</v>
          </cell>
          <cell r="EW303">
            <v>0</v>
          </cell>
          <cell r="EX303">
            <v>0</v>
          </cell>
          <cell r="EY303">
            <v>0</v>
          </cell>
          <cell r="EZ303">
            <v>0</v>
          </cell>
          <cell r="FA303">
            <v>0</v>
          </cell>
          <cell r="FB303">
            <v>0</v>
          </cell>
          <cell r="FC303">
            <v>0</v>
          </cell>
          <cell r="FD303">
            <v>0</v>
          </cell>
          <cell r="FE303">
            <v>0</v>
          </cell>
          <cell r="FF303">
            <v>0</v>
          </cell>
          <cell r="FG303">
            <v>0</v>
          </cell>
          <cell r="FH303">
            <v>0</v>
          </cell>
          <cell r="FI303">
            <v>0</v>
          </cell>
          <cell r="FJ303">
            <v>0</v>
          </cell>
          <cell r="FK303">
            <v>0</v>
          </cell>
          <cell r="FL303">
            <v>0</v>
          </cell>
          <cell r="FM303">
            <v>0</v>
          </cell>
          <cell r="FN303">
            <v>0</v>
          </cell>
          <cell r="FO303">
            <v>80</v>
          </cell>
          <cell r="FP303">
            <v>80</v>
          </cell>
          <cell r="FQ303">
            <v>80</v>
          </cell>
          <cell r="FR303">
            <v>80</v>
          </cell>
          <cell r="FS303">
            <v>80</v>
          </cell>
          <cell r="FT303">
            <v>80</v>
          </cell>
          <cell r="FU303">
            <v>80</v>
          </cell>
          <cell r="FV303">
            <v>80</v>
          </cell>
          <cell r="FW303">
            <v>80</v>
          </cell>
          <cell r="FX303">
            <v>80</v>
          </cell>
          <cell r="FY303">
            <v>80</v>
          </cell>
          <cell r="FZ303">
            <v>80</v>
          </cell>
          <cell r="GA303">
            <v>80</v>
          </cell>
          <cell r="GB303">
            <v>80</v>
          </cell>
          <cell r="GC303">
            <v>80</v>
          </cell>
          <cell r="GD303">
            <v>80</v>
          </cell>
          <cell r="GE303">
            <v>80</v>
          </cell>
          <cell r="GF303">
            <v>80</v>
          </cell>
          <cell r="GG303">
            <v>80</v>
          </cell>
          <cell r="GH303">
            <v>80</v>
          </cell>
          <cell r="GI303">
            <v>80</v>
          </cell>
          <cell r="GJ303">
            <v>80</v>
          </cell>
          <cell r="GK303">
            <v>80</v>
          </cell>
          <cell r="GL303">
            <v>80</v>
          </cell>
          <cell r="GM303">
            <v>80</v>
          </cell>
          <cell r="GN303">
            <v>80</v>
          </cell>
          <cell r="GO303">
            <v>80</v>
          </cell>
          <cell r="GP303">
            <v>80</v>
          </cell>
          <cell r="GQ303">
            <v>80</v>
          </cell>
          <cell r="GR303">
            <v>80</v>
          </cell>
          <cell r="GS303">
            <v>80</v>
          </cell>
          <cell r="GW303">
            <v>900325</v>
          </cell>
          <cell r="GX303" t="e">
            <v>#DIV/0!</v>
          </cell>
          <cell r="GY303" t="e">
            <v>#DIV/0!</v>
          </cell>
          <cell r="GZ303" t="e">
            <v>#DIV/0!</v>
          </cell>
        </row>
        <row r="304">
          <cell r="A304">
            <v>900326</v>
          </cell>
          <cell r="B304">
            <v>26</v>
          </cell>
          <cell r="C304" t="str">
            <v>HARDY @ PANOLA</v>
          </cell>
          <cell r="D304">
            <v>9212</v>
          </cell>
          <cell r="E304" t="str">
            <v>R</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0</v>
          </cell>
          <cell r="AL304">
            <v>0</v>
          </cell>
          <cell r="AM304">
            <v>0</v>
          </cell>
          <cell r="AN304">
            <v>0</v>
          </cell>
          <cell r="AO304">
            <v>0</v>
          </cell>
          <cell r="AP304">
            <v>0</v>
          </cell>
          <cell r="AQ304">
            <v>0</v>
          </cell>
          <cell r="AR304">
            <v>0</v>
          </cell>
          <cell r="AS304">
            <v>0</v>
          </cell>
          <cell r="AT304">
            <v>0</v>
          </cell>
          <cell r="AU304">
            <v>0</v>
          </cell>
          <cell r="AV304">
            <v>0</v>
          </cell>
          <cell r="AW304">
            <v>0</v>
          </cell>
          <cell r="AX304">
            <v>0</v>
          </cell>
          <cell r="AY304">
            <v>0</v>
          </cell>
          <cell r="AZ304">
            <v>0</v>
          </cell>
          <cell r="BA304">
            <v>0</v>
          </cell>
          <cell r="BB304">
            <v>0</v>
          </cell>
          <cell r="BC304">
            <v>0</v>
          </cell>
          <cell r="BD304">
            <v>0</v>
          </cell>
          <cell r="BE304">
            <v>0</v>
          </cell>
          <cell r="BF304">
            <v>0</v>
          </cell>
          <cell r="BG304">
            <v>0</v>
          </cell>
          <cell r="BH304">
            <v>0</v>
          </cell>
          <cell r="BI304">
            <v>0</v>
          </cell>
          <cell r="BJ304">
            <v>0</v>
          </cell>
          <cell r="BK304">
            <v>0</v>
          </cell>
          <cell r="BL304">
            <v>0</v>
          </cell>
          <cell r="BM304">
            <v>0</v>
          </cell>
          <cell r="BN304">
            <v>0</v>
          </cell>
          <cell r="BO304">
            <v>0</v>
          </cell>
          <cell r="BP304">
            <v>0</v>
          </cell>
          <cell r="BQ304">
            <v>0</v>
          </cell>
          <cell r="BR304">
            <v>0</v>
          </cell>
          <cell r="BS304">
            <v>0</v>
          </cell>
          <cell r="BT304">
            <v>0</v>
          </cell>
          <cell r="BU304">
            <v>0</v>
          </cell>
          <cell r="BV304">
            <v>0</v>
          </cell>
          <cell r="BW304">
            <v>0</v>
          </cell>
          <cell r="BX304">
            <v>0</v>
          </cell>
          <cell r="BY304">
            <v>0</v>
          </cell>
          <cell r="BZ304">
            <v>0</v>
          </cell>
          <cell r="CA304">
            <v>0</v>
          </cell>
          <cell r="CB304">
            <v>0</v>
          </cell>
          <cell r="CC304">
            <v>0</v>
          </cell>
          <cell r="CD304">
            <v>0</v>
          </cell>
          <cell r="CE304">
            <v>0</v>
          </cell>
          <cell r="CF304">
            <v>0</v>
          </cell>
          <cell r="CG304">
            <v>0</v>
          </cell>
          <cell r="CH304">
            <v>0</v>
          </cell>
          <cell r="CI304">
            <v>0</v>
          </cell>
          <cell r="CJ304">
            <v>0</v>
          </cell>
          <cell r="CK304">
            <v>0</v>
          </cell>
          <cell r="CL304">
            <v>0</v>
          </cell>
          <cell r="CM304">
            <v>0</v>
          </cell>
          <cell r="CN304">
            <v>0</v>
          </cell>
          <cell r="CO304">
            <v>0</v>
          </cell>
          <cell r="CP304">
            <v>0</v>
          </cell>
          <cell r="CQ304">
            <v>0</v>
          </cell>
          <cell r="CR304">
            <v>0</v>
          </cell>
          <cell r="CS304">
            <v>0</v>
          </cell>
          <cell r="CT304">
            <v>0</v>
          </cell>
          <cell r="CU304">
            <v>0</v>
          </cell>
          <cell r="CV304">
            <v>0</v>
          </cell>
          <cell r="CW304">
            <v>0</v>
          </cell>
          <cell r="CX304">
            <v>0</v>
          </cell>
          <cell r="CY304">
            <v>0</v>
          </cell>
          <cell r="CZ304">
            <v>0</v>
          </cell>
          <cell r="DA304">
            <v>0</v>
          </cell>
          <cell r="DB304">
            <v>0</v>
          </cell>
          <cell r="DC304">
            <v>0</v>
          </cell>
          <cell r="DD304">
            <v>0</v>
          </cell>
          <cell r="DE304">
            <v>0</v>
          </cell>
          <cell r="DF304">
            <v>0</v>
          </cell>
          <cell r="DG304">
            <v>0</v>
          </cell>
          <cell r="DH304">
            <v>0</v>
          </cell>
          <cell r="DI304">
            <v>0</v>
          </cell>
          <cell r="DJ304">
            <v>0</v>
          </cell>
          <cell r="DK304">
            <v>0</v>
          </cell>
          <cell r="DL304">
            <v>0</v>
          </cell>
          <cell r="DM304">
            <v>0</v>
          </cell>
          <cell r="DN304">
            <v>0</v>
          </cell>
          <cell r="DO304">
            <v>0</v>
          </cell>
          <cell r="DP304">
            <v>0</v>
          </cell>
          <cell r="DQ304">
            <v>0</v>
          </cell>
          <cell r="DR304">
            <v>0</v>
          </cell>
          <cell r="DS304">
            <v>0</v>
          </cell>
          <cell r="DT304">
            <v>0</v>
          </cell>
          <cell r="DU304">
            <v>0</v>
          </cell>
          <cell r="DV304">
            <v>0</v>
          </cell>
          <cell r="DW304">
            <v>0</v>
          </cell>
          <cell r="DX304">
            <v>0</v>
          </cell>
          <cell r="DY304">
            <v>0</v>
          </cell>
          <cell r="DZ304">
            <v>0</v>
          </cell>
          <cell r="EA304">
            <v>0</v>
          </cell>
          <cell r="EB304">
            <v>0</v>
          </cell>
          <cell r="EC304">
            <v>0</v>
          </cell>
          <cell r="ED304">
            <v>0</v>
          </cell>
          <cell r="EE304">
            <v>0</v>
          </cell>
          <cell r="EF304">
            <v>0</v>
          </cell>
          <cell r="EG304">
            <v>0</v>
          </cell>
          <cell r="EH304">
            <v>0</v>
          </cell>
          <cell r="EI304">
            <v>0</v>
          </cell>
          <cell r="EJ304">
            <v>0</v>
          </cell>
          <cell r="EK304">
            <v>0</v>
          </cell>
          <cell r="EL304">
            <v>0</v>
          </cell>
          <cell r="EM304">
            <v>0</v>
          </cell>
          <cell r="EN304">
            <v>0</v>
          </cell>
          <cell r="EO304">
            <v>0</v>
          </cell>
          <cell r="EP304">
            <v>0</v>
          </cell>
          <cell r="EQ304">
            <v>0</v>
          </cell>
          <cell r="ER304">
            <v>0</v>
          </cell>
          <cell r="ES304">
            <v>0</v>
          </cell>
          <cell r="ET304">
            <v>0</v>
          </cell>
          <cell r="EU304">
            <v>0</v>
          </cell>
          <cell r="EV304">
            <v>0</v>
          </cell>
          <cell r="EW304">
            <v>0</v>
          </cell>
          <cell r="EX304">
            <v>0</v>
          </cell>
          <cell r="EY304">
            <v>0</v>
          </cell>
          <cell r="EZ304">
            <v>0</v>
          </cell>
          <cell r="FA304">
            <v>0</v>
          </cell>
          <cell r="FB304">
            <v>0</v>
          </cell>
          <cell r="FC304">
            <v>0</v>
          </cell>
          <cell r="FD304">
            <v>0</v>
          </cell>
          <cell r="FE304">
            <v>0</v>
          </cell>
          <cell r="FF304">
            <v>0</v>
          </cell>
          <cell r="FG304">
            <v>0</v>
          </cell>
          <cell r="FH304">
            <v>0</v>
          </cell>
          <cell r="FI304">
            <v>0</v>
          </cell>
          <cell r="FJ304">
            <v>0</v>
          </cell>
          <cell r="FK304">
            <v>0</v>
          </cell>
          <cell r="FL304">
            <v>0</v>
          </cell>
          <cell r="FM304">
            <v>0</v>
          </cell>
          <cell r="FN304">
            <v>0</v>
          </cell>
          <cell r="FO304">
            <v>1</v>
          </cell>
          <cell r="FP304">
            <v>1</v>
          </cell>
          <cell r="FQ304">
            <v>1</v>
          </cell>
          <cell r="FR304">
            <v>1</v>
          </cell>
          <cell r="FS304">
            <v>1</v>
          </cell>
          <cell r="FT304">
            <v>1</v>
          </cell>
          <cell r="FU304">
            <v>1</v>
          </cell>
          <cell r="FV304">
            <v>1</v>
          </cell>
          <cell r="FW304">
            <v>1</v>
          </cell>
          <cell r="FX304">
            <v>1</v>
          </cell>
          <cell r="FY304">
            <v>1</v>
          </cell>
          <cell r="FZ304">
            <v>1</v>
          </cell>
          <cell r="GA304">
            <v>1</v>
          </cell>
          <cell r="GB304">
            <v>1</v>
          </cell>
          <cell r="GC304">
            <v>1</v>
          </cell>
          <cell r="GD304">
            <v>1</v>
          </cell>
          <cell r="GE304">
            <v>1</v>
          </cell>
          <cell r="GF304">
            <v>1</v>
          </cell>
          <cell r="GG304">
            <v>1</v>
          </cell>
          <cell r="GH304">
            <v>1</v>
          </cell>
          <cell r="GI304">
            <v>1</v>
          </cell>
          <cell r="GJ304">
            <v>1</v>
          </cell>
          <cell r="GK304">
            <v>1</v>
          </cell>
          <cell r="GL304">
            <v>1</v>
          </cell>
          <cell r="GM304">
            <v>1</v>
          </cell>
          <cell r="GN304">
            <v>1</v>
          </cell>
          <cell r="GO304">
            <v>1</v>
          </cell>
          <cell r="GP304">
            <v>0</v>
          </cell>
          <cell r="GQ304">
            <v>0</v>
          </cell>
          <cell r="GR304">
            <v>0</v>
          </cell>
          <cell r="GS304">
            <v>0</v>
          </cell>
          <cell r="GW304">
            <v>900326</v>
          </cell>
          <cell r="GX304" t="e">
            <v>#DIV/0!</v>
          </cell>
          <cell r="GY304" t="e">
            <v>#DIV/0!</v>
          </cell>
          <cell r="GZ304" t="e">
            <v>#DIV/0!</v>
          </cell>
        </row>
        <row r="305">
          <cell r="A305">
            <v>900328</v>
          </cell>
          <cell r="B305">
            <v>26</v>
          </cell>
          <cell r="C305" t="str">
            <v>NAPECO @ PANOLA</v>
          </cell>
          <cell r="D305">
            <v>9230</v>
          </cell>
          <cell r="E305" t="str">
            <v>R</v>
          </cell>
          <cell r="F305">
            <v>138</v>
          </cell>
          <cell r="G305">
            <v>138</v>
          </cell>
          <cell r="H305">
            <v>138</v>
          </cell>
          <cell r="I305">
            <v>138</v>
          </cell>
          <cell r="J305">
            <v>138</v>
          </cell>
          <cell r="K305">
            <v>138</v>
          </cell>
          <cell r="L305">
            <v>138</v>
          </cell>
          <cell r="M305">
            <v>138</v>
          </cell>
          <cell r="N305">
            <v>138</v>
          </cell>
          <cell r="O305">
            <v>138</v>
          </cell>
          <cell r="P305">
            <v>138</v>
          </cell>
          <cell r="Q305">
            <v>138</v>
          </cell>
          <cell r="R305">
            <v>138</v>
          </cell>
          <cell r="S305">
            <v>138</v>
          </cell>
          <cell r="T305">
            <v>138</v>
          </cell>
          <cell r="U305">
            <v>138</v>
          </cell>
          <cell r="V305">
            <v>138</v>
          </cell>
          <cell r="W305">
            <v>138</v>
          </cell>
          <cell r="X305">
            <v>138</v>
          </cell>
          <cell r="Y305">
            <v>138</v>
          </cell>
          <cell r="Z305">
            <v>138</v>
          </cell>
          <cell r="AA305">
            <v>138</v>
          </cell>
          <cell r="AB305">
            <v>138</v>
          </cell>
          <cell r="AC305">
            <v>138</v>
          </cell>
          <cell r="AD305">
            <v>138</v>
          </cell>
          <cell r="AE305">
            <v>138</v>
          </cell>
          <cell r="AF305">
            <v>138</v>
          </cell>
          <cell r="AG305">
            <v>138</v>
          </cell>
          <cell r="AH305">
            <v>138</v>
          </cell>
          <cell r="AI305">
            <v>138</v>
          </cell>
          <cell r="AJ305">
            <v>138</v>
          </cell>
          <cell r="AK305">
            <v>138</v>
          </cell>
          <cell r="AL305">
            <v>138</v>
          </cell>
          <cell r="AM305">
            <v>138</v>
          </cell>
          <cell r="AN305">
            <v>138</v>
          </cell>
          <cell r="AO305">
            <v>138</v>
          </cell>
          <cell r="AP305">
            <v>138</v>
          </cell>
          <cell r="AQ305">
            <v>138</v>
          </cell>
          <cell r="AR305">
            <v>138</v>
          </cell>
          <cell r="AS305">
            <v>138</v>
          </cell>
          <cell r="AT305">
            <v>138</v>
          </cell>
          <cell r="AU305">
            <v>138</v>
          </cell>
          <cell r="AV305">
            <v>138</v>
          </cell>
          <cell r="AW305">
            <v>138</v>
          </cell>
          <cell r="AX305">
            <v>138</v>
          </cell>
          <cell r="AY305">
            <v>138</v>
          </cell>
          <cell r="AZ305">
            <v>138</v>
          </cell>
          <cell r="BA305">
            <v>138</v>
          </cell>
          <cell r="BB305">
            <v>138</v>
          </cell>
          <cell r="BC305">
            <v>138</v>
          </cell>
          <cell r="BD305">
            <v>138</v>
          </cell>
          <cell r="BE305">
            <v>138</v>
          </cell>
          <cell r="BF305">
            <v>138</v>
          </cell>
          <cell r="BG305">
            <v>138</v>
          </cell>
          <cell r="BH305">
            <v>138</v>
          </cell>
          <cell r="BI305">
            <v>138</v>
          </cell>
          <cell r="BJ305">
            <v>138</v>
          </cell>
          <cell r="BK305">
            <v>138</v>
          </cell>
          <cell r="BL305">
            <v>138</v>
          </cell>
          <cell r="BM305">
            <v>138</v>
          </cell>
          <cell r="BN305">
            <v>138</v>
          </cell>
          <cell r="BO305">
            <v>138</v>
          </cell>
          <cell r="BP305">
            <v>138</v>
          </cell>
          <cell r="BQ305">
            <v>138</v>
          </cell>
          <cell r="BR305">
            <v>138</v>
          </cell>
          <cell r="BS305">
            <v>138</v>
          </cell>
          <cell r="BT305">
            <v>138</v>
          </cell>
          <cell r="BU305">
            <v>138</v>
          </cell>
          <cell r="BV305">
            <v>138</v>
          </cell>
          <cell r="BW305">
            <v>138</v>
          </cell>
          <cell r="BX305">
            <v>138</v>
          </cell>
          <cell r="BY305">
            <v>138</v>
          </cell>
          <cell r="BZ305">
            <v>138</v>
          </cell>
          <cell r="CA305">
            <v>138</v>
          </cell>
          <cell r="CB305">
            <v>138</v>
          </cell>
          <cell r="CC305">
            <v>100</v>
          </cell>
          <cell r="CD305">
            <v>100</v>
          </cell>
          <cell r="CE305">
            <v>100</v>
          </cell>
          <cell r="CF305">
            <v>100</v>
          </cell>
          <cell r="CG305">
            <v>100</v>
          </cell>
          <cell r="CH305">
            <v>100</v>
          </cell>
          <cell r="CI305">
            <v>100</v>
          </cell>
          <cell r="CJ305">
            <v>100</v>
          </cell>
          <cell r="CK305">
            <v>100</v>
          </cell>
          <cell r="CL305">
            <v>100</v>
          </cell>
          <cell r="CM305">
            <v>100</v>
          </cell>
          <cell r="CN305">
            <v>100</v>
          </cell>
          <cell r="CO305">
            <v>100</v>
          </cell>
          <cell r="CP305">
            <v>100</v>
          </cell>
          <cell r="CQ305">
            <v>100</v>
          </cell>
          <cell r="CR305">
            <v>100</v>
          </cell>
          <cell r="CS305">
            <v>100</v>
          </cell>
          <cell r="CT305">
            <v>100</v>
          </cell>
          <cell r="CU305">
            <v>100</v>
          </cell>
          <cell r="CV305">
            <v>100</v>
          </cell>
          <cell r="CW305">
            <v>100</v>
          </cell>
          <cell r="CX305">
            <v>100</v>
          </cell>
          <cell r="CY305">
            <v>100</v>
          </cell>
          <cell r="CZ305">
            <v>100</v>
          </cell>
          <cell r="DA305">
            <v>100</v>
          </cell>
          <cell r="DB305">
            <v>100</v>
          </cell>
          <cell r="DC305">
            <v>100</v>
          </cell>
          <cell r="DD305">
            <v>100</v>
          </cell>
          <cell r="DE305">
            <v>100</v>
          </cell>
          <cell r="DF305">
            <v>100</v>
          </cell>
          <cell r="DG305">
            <v>100</v>
          </cell>
          <cell r="DH305">
            <v>88</v>
          </cell>
          <cell r="DI305">
            <v>88</v>
          </cell>
          <cell r="DJ305">
            <v>88</v>
          </cell>
          <cell r="DK305">
            <v>88</v>
          </cell>
          <cell r="DL305">
            <v>88</v>
          </cell>
          <cell r="DM305">
            <v>88</v>
          </cell>
          <cell r="DN305">
            <v>88</v>
          </cell>
          <cell r="DO305">
            <v>138</v>
          </cell>
          <cell r="DP305">
            <v>138</v>
          </cell>
          <cell r="DQ305">
            <v>138</v>
          </cell>
          <cell r="DR305">
            <v>138</v>
          </cell>
          <cell r="DS305">
            <v>138</v>
          </cell>
          <cell r="DT305">
            <v>138</v>
          </cell>
          <cell r="DU305">
            <v>138</v>
          </cell>
          <cell r="DV305">
            <v>138</v>
          </cell>
          <cell r="DW305">
            <v>138</v>
          </cell>
          <cell r="DX305">
            <v>138</v>
          </cell>
          <cell r="DY305">
            <v>138</v>
          </cell>
          <cell r="DZ305">
            <v>138</v>
          </cell>
          <cell r="EA305">
            <v>138</v>
          </cell>
          <cell r="EB305">
            <v>138</v>
          </cell>
          <cell r="EC305">
            <v>138</v>
          </cell>
          <cell r="ED305">
            <v>138</v>
          </cell>
          <cell r="EE305">
            <v>138</v>
          </cell>
          <cell r="EF305">
            <v>138</v>
          </cell>
          <cell r="EG305">
            <v>138</v>
          </cell>
          <cell r="EH305">
            <v>138</v>
          </cell>
          <cell r="EI305">
            <v>138</v>
          </cell>
          <cell r="EJ305">
            <v>138</v>
          </cell>
          <cell r="EK305">
            <v>138</v>
          </cell>
          <cell r="EL305">
            <v>138</v>
          </cell>
          <cell r="EM305">
            <v>138</v>
          </cell>
          <cell r="EN305">
            <v>138</v>
          </cell>
          <cell r="EO305">
            <v>138</v>
          </cell>
          <cell r="EP305">
            <v>138</v>
          </cell>
          <cell r="EQ305">
            <v>138</v>
          </cell>
          <cell r="ER305">
            <v>138</v>
          </cell>
          <cell r="ES305">
            <v>138</v>
          </cell>
          <cell r="ET305">
            <v>138</v>
          </cell>
          <cell r="EU305">
            <v>138</v>
          </cell>
          <cell r="EV305">
            <v>138</v>
          </cell>
          <cell r="EW305">
            <v>138</v>
          </cell>
          <cell r="EX305">
            <v>138</v>
          </cell>
          <cell r="EY305">
            <v>138</v>
          </cell>
          <cell r="EZ305">
            <v>138</v>
          </cell>
          <cell r="FA305">
            <v>138</v>
          </cell>
          <cell r="FB305">
            <v>138</v>
          </cell>
          <cell r="FC305">
            <v>138</v>
          </cell>
          <cell r="FD305">
            <v>138</v>
          </cell>
          <cell r="FE305">
            <v>138</v>
          </cell>
          <cell r="FF305">
            <v>138</v>
          </cell>
          <cell r="FG305">
            <v>138</v>
          </cell>
          <cell r="FH305">
            <v>138</v>
          </cell>
          <cell r="FI305">
            <v>138</v>
          </cell>
          <cell r="FJ305">
            <v>138</v>
          </cell>
          <cell r="FK305">
            <v>138</v>
          </cell>
          <cell r="FL305">
            <v>138</v>
          </cell>
          <cell r="FM305">
            <v>138</v>
          </cell>
          <cell r="FN305">
            <v>0</v>
          </cell>
          <cell r="FO305">
            <v>138</v>
          </cell>
          <cell r="FP305">
            <v>138</v>
          </cell>
          <cell r="FQ305">
            <v>138</v>
          </cell>
          <cell r="FR305">
            <v>138</v>
          </cell>
          <cell r="FS305">
            <v>138</v>
          </cell>
          <cell r="FT305">
            <v>138</v>
          </cell>
          <cell r="FU305">
            <v>138</v>
          </cell>
          <cell r="FV305">
            <v>138</v>
          </cell>
          <cell r="FW305">
            <v>138</v>
          </cell>
          <cell r="FX305">
            <v>138</v>
          </cell>
          <cell r="FY305">
            <v>138</v>
          </cell>
          <cell r="FZ305">
            <v>138</v>
          </cell>
          <cell r="GA305">
            <v>138</v>
          </cell>
          <cell r="GB305">
            <v>138</v>
          </cell>
          <cell r="GC305">
            <v>138</v>
          </cell>
          <cell r="GD305">
            <v>138</v>
          </cell>
          <cell r="GE305">
            <v>138</v>
          </cell>
          <cell r="GF305">
            <v>138</v>
          </cell>
          <cell r="GG305">
            <v>138</v>
          </cell>
          <cell r="GH305">
            <v>138</v>
          </cell>
          <cell r="GI305">
            <v>138</v>
          </cell>
          <cell r="GJ305">
            <v>138</v>
          </cell>
          <cell r="GK305">
            <v>138</v>
          </cell>
          <cell r="GL305">
            <v>138</v>
          </cell>
          <cell r="GM305">
            <v>138</v>
          </cell>
          <cell r="GN305">
            <v>138</v>
          </cell>
          <cell r="GO305">
            <v>138</v>
          </cell>
          <cell r="GP305">
            <v>138</v>
          </cell>
          <cell r="GQ305">
            <v>138</v>
          </cell>
          <cell r="GR305">
            <v>138</v>
          </cell>
          <cell r="GS305">
            <v>138</v>
          </cell>
          <cell r="GW305">
            <v>900328</v>
          </cell>
          <cell r="GX305" t="e">
            <v>#DIV/0!</v>
          </cell>
          <cell r="GY305" t="e">
            <v>#DIV/0!</v>
          </cell>
          <cell r="GZ305" t="e">
            <v>#DIV/0!</v>
          </cell>
        </row>
        <row r="306">
          <cell r="A306">
            <v>900329</v>
          </cell>
          <cell r="B306">
            <v>26</v>
          </cell>
          <cell r="C306" t="str">
            <v>BOWEN @ PANOLA</v>
          </cell>
          <cell r="D306">
            <v>9013</v>
          </cell>
          <cell r="E306" t="str">
            <v>R</v>
          </cell>
          <cell r="F306">
            <v>0</v>
          </cell>
          <cell r="G306">
            <v>0</v>
          </cell>
          <cell r="H306">
            <v>0</v>
          </cell>
          <cell r="I306">
            <v>0</v>
          </cell>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cell r="AN306">
            <v>0</v>
          </cell>
          <cell r="AO306">
            <v>0</v>
          </cell>
          <cell r="AP306">
            <v>0</v>
          </cell>
          <cell r="AQ306">
            <v>0</v>
          </cell>
          <cell r="AR306">
            <v>0</v>
          </cell>
          <cell r="AS306">
            <v>0</v>
          </cell>
          <cell r="AT306">
            <v>0</v>
          </cell>
          <cell r="AU306">
            <v>0</v>
          </cell>
          <cell r="AV306">
            <v>0</v>
          </cell>
          <cell r="AW306">
            <v>0</v>
          </cell>
          <cell r="AX306">
            <v>0</v>
          </cell>
          <cell r="AY306">
            <v>200</v>
          </cell>
          <cell r="AZ306">
            <v>200</v>
          </cell>
          <cell r="BA306">
            <v>200</v>
          </cell>
          <cell r="BB306">
            <v>200</v>
          </cell>
          <cell r="BC306">
            <v>200</v>
          </cell>
          <cell r="BD306">
            <v>200</v>
          </cell>
          <cell r="BE306">
            <v>200</v>
          </cell>
          <cell r="BF306">
            <v>200</v>
          </cell>
          <cell r="BG306">
            <v>200</v>
          </cell>
          <cell r="BH306">
            <v>200</v>
          </cell>
          <cell r="BI306">
            <v>200</v>
          </cell>
          <cell r="BJ306">
            <v>200</v>
          </cell>
          <cell r="BK306">
            <v>200</v>
          </cell>
          <cell r="BL306">
            <v>200</v>
          </cell>
          <cell r="BM306">
            <v>200</v>
          </cell>
          <cell r="BN306">
            <v>200</v>
          </cell>
          <cell r="BO306">
            <v>200</v>
          </cell>
          <cell r="BP306">
            <v>200</v>
          </cell>
          <cell r="BQ306">
            <v>200</v>
          </cell>
          <cell r="BR306">
            <v>200</v>
          </cell>
          <cell r="BS306">
            <v>200</v>
          </cell>
          <cell r="BT306">
            <v>200</v>
          </cell>
          <cell r="BU306">
            <v>200</v>
          </cell>
          <cell r="BV306">
            <v>200</v>
          </cell>
          <cell r="BW306">
            <v>200</v>
          </cell>
          <cell r="BX306">
            <v>200</v>
          </cell>
          <cell r="BY306">
            <v>200</v>
          </cell>
          <cell r="BZ306">
            <v>200</v>
          </cell>
          <cell r="CA306">
            <v>200</v>
          </cell>
          <cell r="CB306">
            <v>200</v>
          </cell>
          <cell r="CC306">
            <v>0</v>
          </cell>
          <cell r="CD306">
            <v>0</v>
          </cell>
          <cell r="CE306">
            <v>0</v>
          </cell>
          <cell r="CF306">
            <v>600</v>
          </cell>
          <cell r="CG306">
            <v>600</v>
          </cell>
          <cell r="CH306">
            <v>600</v>
          </cell>
          <cell r="CI306">
            <v>600</v>
          </cell>
          <cell r="CJ306">
            <v>600</v>
          </cell>
          <cell r="CK306">
            <v>600</v>
          </cell>
          <cell r="CL306">
            <v>600</v>
          </cell>
          <cell r="CM306">
            <v>600</v>
          </cell>
          <cell r="CN306">
            <v>600</v>
          </cell>
          <cell r="CO306">
            <v>600</v>
          </cell>
          <cell r="CP306">
            <v>600</v>
          </cell>
          <cell r="CQ306">
            <v>600</v>
          </cell>
          <cell r="CR306">
            <v>600</v>
          </cell>
          <cell r="CS306">
            <v>600</v>
          </cell>
          <cell r="CT306">
            <v>600</v>
          </cell>
          <cell r="CU306">
            <v>600</v>
          </cell>
          <cell r="CV306">
            <v>600</v>
          </cell>
          <cell r="CW306">
            <v>600</v>
          </cell>
          <cell r="CX306">
            <v>600</v>
          </cell>
          <cell r="CY306">
            <v>600</v>
          </cell>
          <cell r="CZ306">
            <v>600</v>
          </cell>
          <cell r="DA306">
            <v>600</v>
          </cell>
          <cell r="DB306">
            <v>600</v>
          </cell>
          <cell r="DC306">
            <v>600</v>
          </cell>
          <cell r="DD306">
            <v>600</v>
          </cell>
          <cell r="DE306">
            <v>600</v>
          </cell>
          <cell r="DF306">
            <v>600</v>
          </cell>
          <cell r="DG306">
            <v>600</v>
          </cell>
          <cell r="DH306">
            <v>8700</v>
          </cell>
          <cell r="DI306">
            <v>400</v>
          </cell>
          <cell r="DJ306">
            <v>400</v>
          </cell>
          <cell r="DK306">
            <v>400</v>
          </cell>
          <cell r="DL306">
            <v>400</v>
          </cell>
          <cell r="DM306">
            <v>400</v>
          </cell>
          <cell r="DN306">
            <v>400</v>
          </cell>
          <cell r="DO306">
            <v>400</v>
          </cell>
          <cell r="DP306">
            <v>400</v>
          </cell>
          <cell r="DQ306">
            <v>400</v>
          </cell>
          <cell r="DR306">
            <v>400</v>
          </cell>
          <cell r="DS306">
            <v>400</v>
          </cell>
          <cell r="DT306">
            <v>400</v>
          </cell>
          <cell r="DU306">
            <v>400</v>
          </cell>
          <cell r="DV306">
            <v>5400</v>
          </cell>
          <cell r="DW306">
            <v>400</v>
          </cell>
          <cell r="DX306">
            <v>400</v>
          </cell>
          <cell r="DY306">
            <v>400</v>
          </cell>
          <cell r="DZ306">
            <v>400</v>
          </cell>
          <cell r="EA306">
            <v>400</v>
          </cell>
          <cell r="EB306">
            <v>400</v>
          </cell>
          <cell r="EC306">
            <v>400</v>
          </cell>
          <cell r="ED306">
            <v>400</v>
          </cell>
          <cell r="EE306">
            <v>400</v>
          </cell>
          <cell r="EF306">
            <v>400</v>
          </cell>
          <cell r="EG306">
            <v>400</v>
          </cell>
          <cell r="EH306">
            <v>400</v>
          </cell>
          <cell r="EI306">
            <v>400</v>
          </cell>
          <cell r="EJ306">
            <v>9013</v>
          </cell>
          <cell r="EK306">
            <v>0</v>
          </cell>
          <cell r="EL306">
            <v>0</v>
          </cell>
          <cell r="EM306">
            <v>0</v>
          </cell>
          <cell r="EN306">
            <v>0</v>
          </cell>
          <cell r="EO306">
            <v>0</v>
          </cell>
          <cell r="EP306">
            <v>0</v>
          </cell>
          <cell r="EQ306">
            <v>0</v>
          </cell>
          <cell r="ER306">
            <v>0</v>
          </cell>
          <cell r="ES306">
            <v>0</v>
          </cell>
          <cell r="ET306">
            <v>0</v>
          </cell>
          <cell r="EU306">
            <v>0</v>
          </cell>
          <cell r="EV306">
            <v>0</v>
          </cell>
          <cell r="EW306">
            <v>0</v>
          </cell>
          <cell r="EX306">
            <v>0</v>
          </cell>
          <cell r="EY306">
            <v>0</v>
          </cell>
          <cell r="EZ306">
            <v>0</v>
          </cell>
          <cell r="FA306">
            <v>0</v>
          </cell>
          <cell r="FB306">
            <v>0</v>
          </cell>
          <cell r="FC306">
            <v>0</v>
          </cell>
          <cell r="FD306">
            <v>0</v>
          </cell>
          <cell r="FE306">
            <v>0</v>
          </cell>
          <cell r="FF306">
            <v>0</v>
          </cell>
          <cell r="FG306">
            <v>0</v>
          </cell>
          <cell r="FH306">
            <v>0</v>
          </cell>
          <cell r="FI306">
            <v>0</v>
          </cell>
          <cell r="FJ306">
            <v>0</v>
          </cell>
          <cell r="FK306">
            <v>0</v>
          </cell>
          <cell r="FL306">
            <v>0</v>
          </cell>
          <cell r="FM306">
            <v>0</v>
          </cell>
          <cell r="FN306">
            <v>0</v>
          </cell>
          <cell r="FO306">
            <v>1</v>
          </cell>
          <cell r="FP306">
            <v>1</v>
          </cell>
          <cell r="FQ306">
            <v>1</v>
          </cell>
          <cell r="FR306">
            <v>1</v>
          </cell>
          <cell r="FS306">
            <v>0</v>
          </cell>
          <cell r="FT306">
            <v>0</v>
          </cell>
          <cell r="FU306">
            <v>0</v>
          </cell>
          <cell r="FV306">
            <v>0</v>
          </cell>
          <cell r="FW306">
            <v>0</v>
          </cell>
          <cell r="FX306">
            <v>0</v>
          </cell>
          <cell r="FY306">
            <v>0</v>
          </cell>
          <cell r="FZ306">
            <v>0</v>
          </cell>
          <cell r="GA306">
            <v>0</v>
          </cell>
          <cell r="GB306">
            <v>0</v>
          </cell>
          <cell r="GC306">
            <v>0</v>
          </cell>
          <cell r="GD306">
            <v>0</v>
          </cell>
          <cell r="GE306">
            <v>0</v>
          </cell>
          <cell r="GF306">
            <v>0</v>
          </cell>
          <cell r="GG306">
            <v>0</v>
          </cell>
          <cell r="GH306">
            <v>0</v>
          </cell>
          <cell r="GI306">
            <v>0</v>
          </cell>
          <cell r="GJ306">
            <v>0</v>
          </cell>
          <cell r="GK306">
            <v>0</v>
          </cell>
          <cell r="GL306">
            <v>0</v>
          </cell>
          <cell r="GM306">
            <v>0</v>
          </cell>
          <cell r="GN306">
            <v>0</v>
          </cell>
          <cell r="GO306">
            <v>0</v>
          </cell>
          <cell r="GP306">
            <v>0</v>
          </cell>
          <cell r="GQ306">
            <v>0</v>
          </cell>
          <cell r="GR306">
            <v>0</v>
          </cell>
          <cell r="GS306">
            <v>0</v>
          </cell>
          <cell r="GW306">
            <v>900329</v>
          </cell>
          <cell r="GX306" t="e">
            <v>#DIV/0!</v>
          </cell>
          <cell r="GY306" t="e">
            <v>#DIV/0!</v>
          </cell>
          <cell r="GZ306" t="e">
            <v>#DIV/0!</v>
          </cell>
        </row>
        <row r="307">
          <cell r="A307">
            <v>900330</v>
          </cell>
          <cell r="B307">
            <v>26</v>
          </cell>
          <cell r="C307" t="str">
            <v>ROQUEMORE @ PANOLA</v>
          </cell>
          <cell r="D307">
            <v>9102</v>
          </cell>
          <cell r="E307" t="str">
            <v>R</v>
          </cell>
          <cell r="F307">
            <v>0</v>
          </cell>
          <cell r="G307">
            <v>0</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cell r="AO307">
            <v>0</v>
          </cell>
          <cell r="AP307">
            <v>0</v>
          </cell>
          <cell r="AQ307">
            <v>0</v>
          </cell>
          <cell r="AR307">
            <v>0</v>
          </cell>
          <cell r="AS307">
            <v>0</v>
          </cell>
          <cell r="AT307">
            <v>0</v>
          </cell>
          <cell r="AU307">
            <v>0</v>
          </cell>
          <cell r="AV307">
            <v>0</v>
          </cell>
          <cell r="AW307">
            <v>0</v>
          </cell>
          <cell r="AX307">
            <v>0</v>
          </cell>
          <cell r="AY307">
            <v>0</v>
          </cell>
          <cell r="AZ307">
            <v>0</v>
          </cell>
          <cell r="BA307">
            <v>0</v>
          </cell>
          <cell r="BB307">
            <v>0</v>
          </cell>
          <cell r="BC307">
            <v>0</v>
          </cell>
          <cell r="BD307">
            <v>0</v>
          </cell>
          <cell r="BE307">
            <v>0</v>
          </cell>
          <cell r="BF307">
            <v>0</v>
          </cell>
          <cell r="BG307">
            <v>0</v>
          </cell>
          <cell r="BH307">
            <v>0</v>
          </cell>
          <cell r="BI307">
            <v>0</v>
          </cell>
          <cell r="BJ307">
            <v>0</v>
          </cell>
          <cell r="BK307">
            <v>0</v>
          </cell>
          <cell r="BL307">
            <v>0</v>
          </cell>
          <cell r="BM307">
            <v>0</v>
          </cell>
          <cell r="BN307">
            <v>0</v>
          </cell>
          <cell r="BO307">
            <v>0</v>
          </cell>
          <cell r="BP307">
            <v>0</v>
          </cell>
          <cell r="BQ307">
            <v>0</v>
          </cell>
          <cell r="BR307">
            <v>0</v>
          </cell>
          <cell r="BS307">
            <v>0</v>
          </cell>
          <cell r="BT307">
            <v>0</v>
          </cell>
          <cell r="BU307">
            <v>0</v>
          </cell>
          <cell r="BV307">
            <v>0</v>
          </cell>
          <cell r="BW307">
            <v>0</v>
          </cell>
          <cell r="BX307">
            <v>0</v>
          </cell>
          <cell r="BY307">
            <v>0</v>
          </cell>
          <cell r="BZ307">
            <v>0</v>
          </cell>
          <cell r="CA307">
            <v>0</v>
          </cell>
          <cell r="CB307">
            <v>0</v>
          </cell>
          <cell r="CC307">
            <v>0</v>
          </cell>
          <cell r="CD307">
            <v>0</v>
          </cell>
          <cell r="CE307">
            <v>0</v>
          </cell>
          <cell r="CF307">
            <v>0</v>
          </cell>
          <cell r="CG307">
            <v>0</v>
          </cell>
          <cell r="CH307">
            <v>0</v>
          </cell>
          <cell r="CI307">
            <v>0</v>
          </cell>
          <cell r="CJ307">
            <v>0</v>
          </cell>
          <cell r="CK307">
            <v>0</v>
          </cell>
          <cell r="CL307">
            <v>0</v>
          </cell>
          <cell r="CM307">
            <v>0</v>
          </cell>
          <cell r="CN307">
            <v>0</v>
          </cell>
          <cell r="CO307">
            <v>0</v>
          </cell>
          <cell r="CP307">
            <v>0</v>
          </cell>
          <cell r="CQ307">
            <v>0</v>
          </cell>
          <cell r="CR307">
            <v>0</v>
          </cell>
          <cell r="CS307">
            <v>0</v>
          </cell>
          <cell r="CT307">
            <v>0</v>
          </cell>
          <cell r="CU307">
            <v>0</v>
          </cell>
          <cell r="CV307">
            <v>0</v>
          </cell>
          <cell r="CW307">
            <v>0</v>
          </cell>
          <cell r="CX307">
            <v>0</v>
          </cell>
          <cell r="CY307">
            <v>0</v>
          </cell>
          <cell r="CZ307">
            <v>0</v>
          </cell>
          <cell r="DA307">
            <v>0</v>
          </cell>
          <cell r="DB307">
            <v>0</v>
          </cell>
          <cell r="DC307">
            <v>0</v>
          </cell>
          <cell r="DD307">
            <v>0</v>
          </cell>
          <cell r="DE307">
            <v>0</v>
          </cell>
          <cell r="DF307">
            <v>0</v>
          </cell>
          <cell r="DG307">
            <v>0</v>
          </cell>
          <cell r="DH307">
            <v>0</v>
          </cell>
          <cell r="DI307">
            <v>0</v>
          </cell>
          <cell r="DJ307">
            <v>0</v>
          </cell>
          <cell r="DK307">
            <v>0</v>
          </cell>
          <cell r="DL307">
            <v>0</v>
          </cell>
          <cell r="DM307">
            <v>0</v>
          </cell>
          <cell r="DN307">
            <v>0</v>
          </cell>
          <cell r="DO307">
            <v>0</v>
          </cell>
          <cell r="DP307">
            <v>0</v>
          </cell>
          <cell r="DQ307">
            <v>0</v>
          </cell>
          <cell r="DR307">
            <v>0</v>
          </cell>
          <cell r="DS307">
            <v>0</v>
          </cell>
          <cell r="DT307">
            <v>0</v>
          </cell>
          <cell r="DU307">
            <v>0</v>
          </cell>
          <cell r="DV307">
            <v>0</v>
          </cell>
          <cell r="DW307">
            <v>0</v>
          </cell>
          <cell r="DX307">
            <v>0</v>
          </cell>
          <cell r="DY307">
            <v>0</v>
          </cell>
          <cell r="DZ307">
            <v>0</v>
          </cell>
          <cell r="EA307">
            <v>0</v>
          </cell>
          <cell r="EB307">
            <v>0</v>
          </cell>
          <cell r="EC307">
            <v>0</v>
          </cell>
          <cell r="ED307">
            <v>0</v>
          </cell>
          <cell r="EE307">
            <v>0</v>
          </cell>
          <cell r="EF307">
            <v>0</v>
          </cell>
          <cell r="EG307">
            <v>0</v>
          </cell>
          <cell r="EH307">
            <v>0</v>
          </cell>
          <cell r="EI307">
            <v>0</v>
          </cell>
          <cell r="EJ307">
            <v>0</v>
          </cell>
          <cell r="EK307">
            <v>0</v>
          </cell>
          <cell r="EL307">
            <v>0</v>
          </cell>
          <cell r="EM307">
            <v>0</v>
          </cell>
          <cell r="EN307">
            <v>0</v>
          </cell>
          <cell r="EO307">
            <v>0</v>
          </cell>
          <cell r="EP307">
            <v>0</v>
          </cell>
          <cell r="EQ307">
            <v>0</v>
          </cell>
          <cell r="ER307">
            <v>0</v>
          </cell>
          <cell r="ES307">
            <v>0</v>
          </cell>
          <cell r="ET307">
            <v>0</v>
          </cell>
          <cell r="EU307">
            <v>0</v>
          </cell>
          <cell r="EV307">
            <v>0</v>
          </cell>
          <cell r="EW307">
            <v>0</v>
          </cell>
          <cell r="EX307">
            <v>0</v>
          </cell>
          <cell r="EY307">
            <v>0</v>
          </cell>
          <cell r="EZ307">
            <v>0</v>
          </cell>
          <cell r="FA307">
            <v>0</v>
          </cell>
          <cell r="FB307">
            <v>0</v>
          </cell>
          <cell r="FC307">
            <v>0</v>
          </cell>
          <cell r="FD307">
            <v>0</v>
          </cell>
          <cell r="FE307">
            <v>0</v>
          </cell>
          <cell r="FF307">
            <v>0</v>
          </cell>
          <cell r="FG307">
            <v>0</v>
          </cell>
          <cell r="FH307">
            <v>0</v>
          </cell>
          <cell r="FI307">
            <v>0</v>
          </cell>
          <cell r="FJ307">
            <v>0</v>
          </cell>
          <cell r="FK307">
            <v>0</v>
          </cell>
          <cell r="FL307">
            <v>0</v>
          </cell>
          <cell r="FM307">
            <v>0</v>
          </cell>
          <cell r="FN307">
            <v>0</v>
          </cell>
          <cell r="FO307">
            <v>0</v>
          </cell>
          <cell r="FP307">
            <v>0</v>
          </cell>
          <cell r="FQ307">
            <v>0</v>
          </cell>
          <cell r="FR307">
            <v>0</v>
          </cell>
          <cell r="FS307">
            <v>0</v>
          </cell>
          <cell r="FT307">
            <v>0</v>
          </cell>
          <cell r="FU307">
            <v>0</v>
          </cell>
          <cell r="FV307">
            <v>0</v>
          </cell>
          <cell r="FW307">
            <v>0</v>
          </cell>
          <cell r="FX307">
            <v>0</v>
          </cell>
          <cell r="FY307">
            <v>0</v>
          </cell>
          <cell r="FZ307">
            <v>0</v>
          </cell>
          <cell r="GA307">
            <v>0</v>
          </cell>
          <cell r="GB307">
            <v>0</v>
          </cell>
          <cell r="GC307">
            <v>0</v>
          </cell>
          <cell r="GD307">
            <v>0</v>
          </cell>
          <cell r="GE307">
            <v>0</v>
          </cell>
          <cell r="GF307">
            <v>0</v>
          </cell>
          <cell r="GG307">
            <v>0</v>
          </cell>
          <cell r="GH307">
            <v>0</v>
          </cell>
          <cell r="GI307">
            <v>0</v>
          </cell>
          <cell r="GJ307">
            <v>0</v>
          </cell>
          <cell r="GK307">
            <v>0</v>
          </cell>
          <cell r="GL307">
            <v>0</v>
          </cell>
          <cell r="GM307">
            <v>0</v>
          </cell>
          <cell r="GN307">
            <v>0</v>
          </cell>
          <cell r="GO307">
            <v>0</v>
          </cell>
          <cell r="GP307">
            <v>0</v>
          </cell>
          <cell r="GQ307">
            <v>0</v>
          </cell>
          <cell r="GR307">
            <v>0</v>
          </cell>
          <cell r="GS307">
            <v>0</v>
          </cell>
          <cell r="GW307">
            <v>900330</v>
          </cell>
          <cell r="GX307" t="e">
            <v>#DIV/0!</v>
          </cell>
          <cell r="GY307" t="e">
            <v>#DIV/0!</v>
          </cell>
          <cell r="GZ307" t="e">
            <v>#DIV/0!</v>
          </cell>
        </row>
        <row r="308">
          <cell r="A308">
            <v>900331</v>
          </cell>
          <cell r="B308">
            <v>26</v>
          </cell>
          <cell r="C308" t="str">
            <v>TAYLOR @ PANOLA</v>
          </cell>
          <cell r="D308">
            <v>4410</v>
          </cell>
          <cell r="E308" t="str">
            <v>R</v>
          </cell>
          <cell r="F308">
            <v>0</v>
          </cell>
          <cell r="G308">
            <v>0</v>
          </cell>
          <cell r="H308">
            <v>0</v>
          </cell>
          <cell r="I308">
            <v>0</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cell r="AN308">
            <v>0</v>
          </cell>
          <cell r="AO308">
            <v>0</v>
          </cell>
          <cell r="AP308">
            <v>0</v>
          </cell>
          <cell r="AQ308">
            <v>0</v>
          </cell>
          <cell r="AR308">
            <v>0</v>
          </cell>
          <cell r="AS308">
            <v>0</v>
          </cell>
          <cell r="AT308">
            <v>0</v>
          </cell>
          <cell r="AU308">
            <v>0</v>
          </cell>
          <cell r="AV308">
            <v>0</v>
          </cell>
          <cell r="AW308">
            <v>0</v>
          </cell>
          <cell r="AX308">
            <v>0</v>
          </cell>
          <cell r="AY308">
            <v>0</v>
          </cell>
          <cell r="AZ308">
            <v>0</v>
          </cell>
          <cell r="BA308">
            <v>0</v>
          </cell>
          <cell r="BB308">
            <v>0</v>
          </cell>
          <cell r="BC308">
            <v>0</v>
          </cell>
          <cell r="BD308">
            <v>0</v>
          </cell>
          <cell r="BE308">
            <v>0</v>
          </cell>
          <cell r="BF308">
            <v>0</v>
          </cell>
          <cell r="BG308">
            <v>0</v>
          </cell>
          <cell r="BH308">
            <v>0</v>
          </cell>
          <cell r="BI308">
            <v>0</v>
          </cell>
          <cell r="BJ308">
            <v>0</v>
          </cell>
          <cell r="BK308">
            <v>0</v>
          </cell>
          <cell r="BL308">
            <v>0</v>
          </cell>
          <cell r="BM308">
            <v>0</v>
          </cell>
          <cell r="BN308">
            <v>0</v>
          </cell>
          <cell r="BO308">
            <v>0</v>
          </cell>
          <cell r="BP308">
            <v>0</v>
          </cell>
          <cell r="BQ308">
            <v>0</v>
          </cell>
          <cell r="BR308">
            <v>0</v>
          </cell>
          <cell r="BS308">
            <v>0</v>
          </cell>
          <cell r="BT308">
            <v>0</v>
          </cell>
          <cell r="BU308">
            <v>0</v>
          </cell>
          <cell r="BV308">
            <v>0</v>
          </cell>
          <cell r="BW308">
            <v>0</v>
          </cell>
          <cell r="BX308">
            <v>0</v>
          </cell>
          <cell r="BY308">
            <v>0</v>
          </cell>
          <cell r="BZ308">
            <v>0</v>
          </cell>
          <cell r="CA308">
            <v>0</v>
          </cell>
          <cell r="CB308">
            <v>0</v>
          </cell>
          <cell r="CC308">
            <v>0</v>
          </cell>
          <cell r="CD308">
            <v>0</v>
          </cell>
          <cell r="CE308">
            <v>0</v>
          </cell>
          <cell r="CF308">
            <v>0</v>
          </cell>
          <cell r="CG308">
            <v>0</v>
          </cell>
          <cell r="CH308">
            <v>0</v>
          </cell>
          <cell r="CI308">
            <v>0</v>
          </cell>
          <cell r="CJ308">
            <v>0</v>
          </cell>
          <cell r="CK308">
            <v>0</v>
          </cell>
          <cell r="CL308">
            <v>0</v>
          </cell>
          <cell r="CM308">
            <v>0</v>
          </cell>
          <cell r="CN308">
            <v>0</v>
          </cell>
          <cell r="CO308">
            <v>0</v>
          </cell>
          <cell r="CP308">
            <v>0</v>
          </cell>
          <cell r="CQ308">
            <v>0</v>
          </cell>
          <cell r="CR308">
            <v>0</v>
          </cell>
          <cell r="CS308">
            <v>0</v>
          </cell>
          <cell r="CT308">
            <v>0</v>
          </cell>
          <cell r="CU308">
            <v>0</v>
          </cell>
          <cell r="CV308">
            <v>0</v>
          </cell>
          <cell r="CW308">
            <v>0</v>
          </cell>
          <cell r="CX308">
            <v>0</v>
          </cell>
          <cell r="CY308">
            <v>0</v>
          </cell>
          <cell r="CZ308">
            <v>0</v>
          </cell>
          <cell r="DA308">
            <v>0</v>
          </cell>
          <cell r="DB308">
            <v>0</v>
          </cell>
          <cell r="DC308">
            <v>0</v>
          </cell>
          <cell r="DD308">
            <v>0</v>
          </cell>
          <cell r="DE308">
            <v>0</v>
          </cell>
          <cell r="DF308">
            <v>0</v>
          </cell>
          <cell r="DG308">
            <v>0</v>
          </cell>
          <cell r="DH308">
            <v>0</v>
          </cell>
          <cell r="DI308">
            <v>0</v>
          </cell>
          <cell r="DJ308">
            <v>0</v>
          </cell>
          <cell r="DK308">
            <v>0</v>
          </cell>
          <cell r="DL308">
            <v>0</v>
          </cell>
          <cell r="DM308">
            <v>0</v>
          </cell>
          <cell r="DN308">
            <v>0</v>
          </cell>
          <cell r="DO308">
            <v>0</v>
          </cell>
          <cell r="DP308">
            <v>0</v>
          </cell>
          <cell r="DQ308">
            <v>0</v>
          </cell>
          <cell r="DR308">
            <v>0</v>
          </cell>
          <cell r="DS308">
            <v>0</v>
          </cell>
          <cell r="DT308">
            <v>0</v>
          </cell>
          <cell r="DU308">
            <v>0</v>
          </cell>
          <cell r="DV308">
            <v>0</v>
          </cell>
          <cell r="DW308">
            <v>0</v>
          </cell>
          <cell r="DX308">
            <v>0</v>
          </cell>
          <cell r="DY308">
            <v>0</v>
          </cell>
          <cell r="DZ308">
            <v>0</v>
          </cell>
          <cell r="EA308">
            <v>0</v>
          </cell>
          <cell r="EB308">
            <v>0</v>
          </cell>
          <cell r="EC308">
            <v>0</v>
          </cell>
          <cell r="ED308">
            <v>0</v>
          </cell>
          <cell r="EE308">
            <v>0</v>
          </cell>
          <cell r="EF308">
            <v>0</v>
          </cell>
          <cell r="EG308">
            <v>0</v>
          </cell>
          <cell r="EH308">
            <v>0</v>
          </cell>
          <cell r="EI308">
            <v>0</v>
          </cell>
          <cell r="EJ308">
            <v>0</v>
          </cell>
          <cell r="EK308">
            <v>0</v>
          </cell>
          <cell r="EL308">
            <v>0</v>
          </cell>
          <cell r="EM308">
            <v>0</v>
          </cell>
          <cell r="EN308">
            <v>0</v>
          </cell>
          <cell r="EO308">
            <v>0</v>
          </cell>
          <cell r="EP308">
            <v>0</v>
          </cell>
          <cell r="EQ308">
            <v>0</v>
          </cell>
          <cell r="ER308">
            <v>0</v>
          </cell>
          <cell r="ES308">
            <v>0</v>
          </cell>
          <cell r="ET308">
            <v>0</v>
          </cell>
          <cell r="EU308">
            <v>0</v>
          </cell>
          <cell r="EV308">
            <v>0</v>
          </cell>
          <cell r="EW308">
            <v>0</v>
          </cell>
          <cell r="EX308">
            <v>0</v>
          </cell>
          <cell r="EY308">
            <v>0</v>
          </cell>
          <cell r="EZ308">
            <v>0</v>
          </cell>
          <cell r="FA308">
            <v>0</v>
          </cell>
          <cell r="FB308">
            <v>0</v>
          </cell>
          <cell r="FC308">
            <v>0</v>
          </cell>
          <cell r="FD308">
            <v>0</v>
          </cell>
          <cell r="FE308">
            <v>0</v>
          </cell>
          <cell r="FF308">
            <v>0</v>
          </cell>
          <cell r="FG308">
            <v>0</v>
          </cell>
          <cell r="FH308">
            <v>0</v>
          </cell>
          <cell r="FI308">
            <v>0</v>
          </cell>
          <cell r="FJ308">
            <v>0</v>
          </cell>
          <cell r="FK308">
            <v>0</v>
          </cell>
          <cell r="FL308">
            <v>0</v>
          </cell>
          <cell r="FM308">
            <v>0</v>
          </cell>
          <cell r="FN308">
            <v>0</v>
          </cell>
          <cell r="FO308">
            <v>0</v>
          </cell>
          <cell r="FP308">
            <v>0</v>
          </cell>
          <cell r="FQ308">
            <v>0</v>
          </cell>
          <cell r="FR308">
            <v>0</v>
          </cell>
          <cell r="FS308">
            <v>0</v>
          </cell>
          <cell r="FT308">
            <v>0</v>
          </cell>
          <cell r="FU308">
            <v>0</v>
          </cell>
          <cell r="FV308">
            <v>0</v>
          </cell>
          <cell r="FW308">
            <v>0</v>
          </cell>
          <cell r="FX308">
            <v>0</v>
          </cell>
          <cell r="FY308">
            <v>0</v>
          </cell>
          <cell r="FZ308">
            <v>0</v>
          </cell>
          <cell r="GA308">
            <v>0</v>
          </cell>
          <cell r="GB308">
            <v>0</v>
          </cell>
          <cell r="GC308">
            <v>0</v>
          </cell>
          <cell r="GD308">
            <v>0</v>
          </cell>
          <cell r="GE308">
            <v>0</v>
          </cell>
          <cell r="GF308">
            <v>0</v>
          </cell>
          <cell r="GG308">
            <v>0</v>
          </cell>
          <cell r="GH308">
            <v>0</v>
          </cell>
          <cell r="GI308">
            <v>0</v>
          </cell>
          <cell r="GJ308">
            <v>0</v>
          </cell>
          <cell r="GK308">
            <v>0</v>
          </cell>
          <cell r="GL308">
            <v>0</v>
          </cell>
          <cell r="GM308">
            <v>0</v>
          </cell>
          <cell r="GN308">
            <v>0</v>
          </cell>
          <cell r="GO308">
            <v>0</v>
          </cell>
          <cell r="GP308">
            <v>0</v>
          </cell>
          <cell r="GQ308">
            <v>0</v>
          </cell>
          <cell r="GR308">
            <v>0</v>
          </cell>
          <cell r="GS308">
            <v>0</v>
          </cell>
          <cell r="GW308">
            <v>900331</v>
          </cell>
          <cell r="GX308" t="e">
            <v>#DIV/0!</v>
          </cell>
          <cell r="GY308" t="e">
            <v>#DIV/0!</v>
          </cell>
          <cell r="GZ308" t="e">
            <v>#DIV/0!</v>
          </cell>
        </row>
        <row r="309">
          <cell r="A309">
            <v>900335</v>
          </cell>
          <cell r="B309">
            <v>26</v>
          </cell>
          <cell r="C309" t="str">
            <v>BACHTELL @ PANOLA</v>
          </cell>
          <cell r="D309">
            <v>15442</v>
          </cell>
          <cell r="E309" t="str">
            <v>R</v>
          </cell>
          <cell r="F309">
            <v>200</v>
          </cell>
          <cell r="G309">
            <v>200</v>
          </cell>
          <cell r="H309">
            <v>200</v>
          </cell>
          <cell r="I309">
            <v>200</v>
          </cell>
          <cell r="J309">
            <v>200</v>
          </cell>
          <cell r="K309">
            <v>200</v>
          </cell>
          <cell r="L309">
            <v>200</v>
          </cell>
          <cell r="M309">
            <v>200</v>
          </cell>
          <cell r="N309">
            <v>200</v>
          </cell>
          <cell r="O309">
            <v>200</v>
          </cell>
          <cell r="P309">
            <v>200</v>
          </cell>
          <cell r="Q309">
            <v>200</v>
          </cell>
          <cell r="R309">
            <v>200</v>
          </cell>
          <cell r="S309">
            <v>200</v>
          </cell>
          <cell r="T309">
            <v>700</v>
          </cell>
          <cell r="U309">
            <v>700</v>
          </cell>
          <cell r="V309">
            <v>700</v>
          </cell>
          <cell r="W309">
            <v>700</v>
          </cell>
          <cell r="X309">
            <v>700</v>
          </cell>
          <cell r="Y309">
            <v>700</v>
          </cell>
          <cell r="Z309">
            <v>200</v>
          </cell>
          <cell r="AA309">
            <v>200</v>
          </cell>
          <cell r="AB309">
            <v>200</v>
          </cell>
          <cell r="AC309">
            <v>200</v>
          </cell>
          <cell r="AD309">
            <v>200</v>
          </cell>
          <cell r="AE309">
            <v>200</v>
          </cell>
          <cell r="AF309">
            <v>200</v>
          </cell>
          <cell r="AG309">
            <v>200</v>
          </cell>
          <cell r="AH309">
            <v>200</v>
          </cell>
          <cell r="AI309">
            <v>200</v>
          </cell>
          <cell r="AJ309">
            <v>200</v>
          </cell>
          <cell r="AK309">
            <v>200</v>
          </cell>
          <cell r="AL309">
            <v>200</v>
          </cell>
          <cell r="AM309">
            <v>200</v>
          </cell>
          <cell r="AN309">
            <v>200</v>
          </cell>
          <cell r="AO309">
            <v>200</v>
          </cell>
          <cell r="AP309">
            <v>200</v>
          </cell>
          <cell r="AQ309">
            <v>200</v>
          </cell>
          <cell r="AR309">
            <v>200</v>
          </cell>
          <cell r="AS309">
            <v>200</v>
          </cell>
          <cell r="AT309">
            <v>200</v>
          </cell>
          <cell r="AU309">
            <v>200</v>
          </cell>
          <cell r="AV309">
            <v>200</v>
          </cell>
          <cell r="AW309">
            <v>200</v>
          </cell>
          <cell r="AX309">
            <v>200</v>
          </cell>
          <cell r="AY309">
            <v>700</v>
          </cell>
          <cell r="AZ309">
            <v>700</v>
          </cell>
          <cell r="BA309">
            <v>700</v>
          </cell>
          <cell r="BB309">
            <v>200</v>
          </cell>
          <cell r="BC309">
            <v>700</v>
          </cell>
          <cell r="BD309">
            <v>700</v>
          </cell>
          <cell r="BE309">
            <v>700</v>
          </cell>
          <cell r="BF309">
            <v>200</v>
          </cell>
          <cell r="BG309">
            <v>200</v>
          </cell>
          <cell r="BH309">
            <v>200</v>
          </cell>
          <cell r="BI309">
            <v>200</v>
          </cell>
          <cell r="BJ309">
            <v>200</v>
          </cell>
          <cell r="BK309">
            <v>200</v>
          </cell>
          <cell r="BL309">
            <v>200</v>
          </cell>
          <cell r="BM309">
            <v>200</v>
          </cell>
          <cell r="BN309">
            <v>200</v>
          </cell>
          <cell r="BO309">
            <v>200</v>
          </cell>
          <cell r="BP309">
            <v>200</v>
          </cell>
          <cell r="BQ309">
            <v>200</v>
          </cell>
          <cell r="BR309">
            <v>200</v>
          </cell>
          <cell r="BS309">
            <v>200</v>
          </cell>
          <cell r="BT309">
            <v>200</v>
          </cell>
          <cell r="BU309">
            <v>200</v>
          </cell>
          <cell r="BV309">
            <v>200</v>
          </cell>
          <cell r="BW309">
            <v>200</v>
          </cell>
          <cell r="BX309">
            <v>399</v>
          </cell>
          <cell r="BY309">
            <v>399</v>
          </cell>
          <cell r="BZ309">
            <v>400</v>
          </cell>
          <cell r="CA309">
            <v>400</v>
          </cell>
          <cell r="CB309">
            <v>400</v>
          </cell>
          <cell r="CC309">
            <v>400</v>
          </cell>
          <cell r="CD309">
            <v>1400</v>
          </cell>
          <cell r="CE309">
            <v>1400</v>
          </cell>
          <cell r="CF309">
            <v>400</v>
          </cell>
          <cell r="CG309">
            <v>400</v>
          </cell>
          <cell r="CH309">
            <v>200</v>
          </cell>
          <cell r="CI309">
            <v>200</v>
          </cell>
          <cell r="CJ309">
            <v>200</v>
          </cell>
          <cell r="CK309">
            <v>200</v>
          </cell>
          <cell r="CL309">
            <v>200</v>
          </cell>
          <cell r="CM309">
            <v>200</v>
          </cell>
          <cell r="CN309">
            <v>200</v>
          </cell>
          <cell r="CO309">
            <v>200</v>
          </cell>
          <cell r="CP309">
            <v>200</v>
          </cell>
          <cell r="CQ309">
            <v>200</v>
          </cell>
          <cell r="CR309">
            <v>200</v>
          </cell>
          <cell r="CS309">
            <v>200</v>
          </cell>
          <cell r="CT309">
            <v>200</v>
          </cell>
          <cell r="CU309">
            <v>200</v>
          </cell>
          <cell r="CV309">
            <v>200</v>
          </cell>
          <cell r="CW309">
            <v>200</v>
          </cell>
          <cell r="CX309">
            <v>200</v>
          </cell>
          <cell r="CY309">
            <v>200</v>
          </cell>
          <cell r="CZ309">
            <v>200</v>
          </cell>
          <cell r="DA309">
            <v>200</v>
          </cell>
          <cell r="DB309">
            <v>200</v>
          </cell>
          <cell r="DC309">
            <v>200</v>
          </cell>
          <cell r="DD309">
            <v>200</v>
          </cell>
          <cell r="DE309">
            <v>200</v>
          </cell>
          <cell r="DF309">
            <v>200</v>
          </cell>
          <cell r="DG309">
            <v>200</v>
          </cell>
          <cell r="DH309">
            <v>200</v>
          </cell>
          <cell r="DI309">
            <v>200</v>
          </cell>
          <cell r="DJ309">
            <v>700</v>
          </cell>
          <cell r="DK309">
            <v>700</v>
          </cell>
          <cell r="DL309">
            <v>700</v>
          </cell>
          <cell r="DM309">
            <v>700</v>
          </cell>
          <cell r="DN309">
            <v>200</v>
          </cell>
          <cell r="DO309">
            <v>200</v>
          </cell>
          <cell r="DP309">
            <v>700</v>
          </cell>
          <cell r="DQ309">
            <v>700</v>
          </cell>
          <cell r="DR309">
            <v>700</v>
          </cell>
          <cell r="DS309">
            <v>700</v>
          </cell>
          <cell r="DT309">
            <v>200</v>
          </cell>
          <cell r="DU309">
            <v>200</v>
          </cell>
          <cell r="DV309">
            <v>200</v>
          </cell>
          <cell r="DW309">
            <v>200</v>
          </cell>
          <cell r="DX309">
            <v>200</v>
          </cell>
          <cell r="DY309">
            <v>200</v>
          </cell>
          <cell r="DZ309">
            <v>200</v>
          </cell>
          <cell r="EA309">
            <v>200</v>
          </cell>
          <cell r="EB309">
            <v>200</v>
          </cell>
          <cell r="EC309">
            <v>200</v>
          </cell>
          <cell r="ED309">
            <v>200</v>
          </cell>
          <cell r="EE309">
            <v>200</v>
          </cell>
          <cell r="EF309">
            <v>200</v>
          </cell>
          <cell r="EG309">
            <v>200</v>
          </cell>
          <cell r="EH309">
            <v>200</v>
          </cell>
          <cell r="EI309">
            <v>200</v>
          </cell>
          <cell r="EJ309">
            <v>200</v>
          </cell>
          <cell r="EK309">
            <v>700</v>
          </cell>
          <cell r="EL309">
            <v>700</v>
          </cell>
          <cell r="EM309">
            <v>700</v>
          </cell>
          <cell r="EN309">
            <v>700</v>
          </cell>
          <cell r="EO309">
            <v>700</v>
          </cell>
          <cell r="EP309">
            <v>700</v>
          </cell>
          <cell r="EQ309">
            <v>200</v>
          </cell>
          <cell r="ER309">
            <v>200</v>
          </cell>
          <cell r="ES309">
            <v>700</v>
          </cell>
          <cell r="ET309">
            <v>700</v>
          </cell>
          <cell r="EU309">
            <v>700</v>
          </cell>
          <cell r="EV309">
            <v>200</v>
          </cell>
          <cell r="EW309">
            <v>700</v>
          </cell>
          <cell r="EX309">
            <v>200</v>
          </cell>
          <cell r="EY309">
            <v>200</v>
          </cell>
          <cell r="EZ309">
            <v>200</v>
          </cell>
          <cell r="FA309">
            <v>200</v>
          </cell>
          <cell r="FB309">
            <v>200</v>
          </cell>
          <cell r="FC309">
            <v>200</v>
          </cell>
          <cell r="FD309">
            <v>200</v>
          </cell>
          <cell r="FE309">
            <v>200</v>
          </cell>
          <cell r="FF309">
            <v>200</v>
          </cell>
          <cell r="FG309">
            <v>200</v>
          </cell>
          <cell r="FH309">
            <v>200</v>
          </cell>
          <cell r="FI309">
            <v>200</v>
          </cell>
          <cell r="FJ309">
            <v>200</v>
          </cell>
          <cell r="FK309">
            <v>200</v>
          </cell>
          <cell r="FL309">
            <v>200</v>
          </cell>
          <cell r="FM309">
            <v>200</v>
          </cell>
          <cell r="FN309">
            <v>200</v>
          </cell>
          <cell r="FO309">
            <v>200</v>
          </cell>
          <cell r="FP309">
            <v>200</v>
          </cell>
          <cell r="FQ309">
            <v>200</v>
          </cell>
          <cell r="FR309">
            <v>200</v>
          </cell>
          <cell r="FS309">
            <v>200</v>
          </cell>
          <cell r="FT309">
            <v>700</v>
          </cell>
          <cell r="FU309">
            <v>700</v>
          </cell>
          <cell r="FV309">
            <v>700</v>
          </cell>
          <cell r="FW309">
            <v>700</v>
          </cell>
          <cell r="FX309">
            <v>700</v>
          </cell>
          <cell r="FY309">
            <v>200</v>
          </cell>
          <cell r="FZ309">
            <v>200</v>
          </cell>
          <cell r="GA309">
            <v>200</v>
          </cell>
          <cell r="GB309">
            <v>200</v>
          </cell>
          <cell r="GC309">
            <v>200</v>
          </cell>
          <cell r="GD309">
            <v>200</v>
          </cell>
          <cell r="GE309">
            <v>200</v>
          </cell>
          <cell r="GF309">
            <v>200</v>
          </cell>
          <cell r="GG309">
            <v>700</v>
          </cell>
          <cell r="GH309">
            <v>200</v>
          </cell>
          <cell r="GI309">
            <v>200</v>
          </cell>
          <cell r="GJ309">
            <v>200</v>
          </cell>
          <cell r="GK309">
            <v>200</v>
          </cell>
          <cell r="GL309">
            <v>200</v>
          </cell>
          <cell r="GM309">
            <v>200</v>
          </cell>
          <cell r="GN309">
            <v>200</v>
          </cell>
          <cell r="GO309">
            <v>200</v>
          </cell>
          <cell r="GP309">
            <v>200</v>
          </cell>
          <cell r="GQ309">
            <v>200</v>
          </cell>
          <cell r="GR309">
            <v>200</v>
          </cell>
          <cell r="GS309">
            <v>200</v>
          </cell>
          <cell r="GW309">
            <v>900335</v>
          </cell>
          <cell r="GX309" t="e">
            <v>#DIV/0!</v>
          </cell>
          <cell r="GY309" t="e">
            <v>#DIV/0!</v>
          </cell>
          <cell r="GZ309" t="e">
            <v>#DIV/0!</v>
          </cell>
        </row>
        <row r="310">
          <cell r="A310">
            <v>900336</v>
          </cell>
          <cell r="B310">
            <v>26</v>
          </cell>
          <cell r="C310" t="str">
            <v>HART @ NACOGDOCHES</v>
          </cell>
          <cell r="D310">
            <v>9068</v>
          </cell>
          <cell r="E310" t="str">
            <v>R</v>
          </cell>
          <cell r="F310">
            <v>791</v>
          </cell>
          <cell r="G310">
            <v>791</v>
          </cell>
          <cell r="H310">
            <v>791</v>
          </cell>
          <cell r="I310">
            <v>791</v>
          </cell>
          <cell r="J310">
            <v>791</v>
          </cell>
          <cell r="K310">
            <v>791</v>
          </cell>
          <cell r="L310">
            <v>791</v>
          </cell>
          <cell r="M310">
            <v>791</v>
          </cell>
          <cell r="N310">
            <v>791</v>
          </cell>
          <cell r="O310">
            <v>791</v>
          </cell>
          <cell r="P310">
            <v>791</v>
          </cell>
          <cell r="Q310">
            <v>791</v>
          </cell>
          <cell r="R310">
            <v>791</v>
          </cell>
          <cell r="S310">
            <v>791</v>
          </cell>
          <cell r="T310">
            <v>493</v>
          </cell>
          <cell r="U310">
            <v>493</v>
          </cell>
          <cell r="V310">
            <v>493</v>
          </cell>
          <cell r="W310">
            <v>493</v>
          </cell>
          <cell r="X310">
            <v>493</v>
          </cell>
          <cell r="Y310">
            <v>493</v>
          </cell>
          <cell r="Z310">
            <v>493</v>
          </cell>
          <cell r="AA310">
            <v>493</v>
          </cell>
          <cell r="AB310">
            <v>493</v>
          </cell>
          <cell r="AC310">
            <v>493</v>
          </cell>
          <cell r="AD310">
            <v>493</v>
          </cell>
          <cell r="AE310">
            <v>493</v>
          </cell>
          <cell r="AF310">
            <v>493</v>
          </cell>
          <cell r="AG310">
            <v>493</v>
          </cell>
          <cell r="AH310">
            <v>493</v>
          </cell>
          <cell r="AI310">
            <v>493</v>
          </cell>
          <cell r="AJ310">
            <v>493</v>
          </cell>
          <cell r="AK310">
            <v>493</v>
          </cell>
          <cell r="AL310">
            <v>493</v>
          </cell>
          <cell r="AM310">
            <v>493</v>
          </cell>
          <cell r="AN310">
            <v>493</v>
          </cell>
          <cell r="AO310">
            <v>493</v>
          </cell>
          <cell r="AP310">
            <v>493</v>
          </cell>
          <cell r="AQ310">
            <v>493</v>
          </cell>
          <cell r="AR310">
            <v>793</v>
          </cell>
          <cell r="AS310">
            <v>793</v>
          </cell>
          <cell r="AT310">
            <v>793</v>
          </cell>
          <cell r="AU310">
            <v>793</v>
          </cell>
          <cell r="AV310">
            <v>793</v>
          </cell>
          <cell r="AW310">
            <v>912</v>
          </cell>
          <cell r="AX310">
            <v>793</v>
          </cell>
          <cell r="AY310">
            <v>747</v>
          </cell>
          <cell r="AZ310">
            <v>747</v>
          </cell>
          <cell r="BA310">
            <v>747</v>
          </cell>
          <cell r="BB310">
            <v>747</v>
          </cell>
          <cell r="BC310">
            <v>747</v>
          </cell>
          <cell r="BD310">
            <v>747</v>
          </cell>
          <cell r="BE310">
            <v>747</v>
          </cell>
          <cell r="BF310">
            <v>747</v>
          </cell>
          <cell r="BG310">
            <v>747</v>
          </cell>
          <cell r="BH310">
            <v>747</v>
          </cell>
          <cell r="BI310">
            <v>747</v>
          </cell>
          <cell r="BJ310">
            <v>747</v>
          </cell>
          <cell r="BK310">
            <v>747</v>
          </cell>
          <cell r="BL310">
            <v>747</v>
          </cell>
          <cell r="BM310">
            <v>747</v>
          </cell>
          <cell r="BN310">
            <v>747</v>
          </cell>
          <cell r="BO310">
            <v>747</v>
          </cell>
          <cell r="BP310">
            <v>747</v>
          </cell>
          <cell r="BQ310">
            <v>747</v>
          </cell>
          <cell r="BR310">
            <v>747</v>
          </cell>
          <cell r="BS310">
            <v>747</v>
          </cell>
          <cell r="BT310">
            <v>747</v>
          </cell>
          <cell r="BU310">
            <v>747</v>
          </cell>
          <cell r="BV310">
            <v>747</v>
          </cell>
          <cell r="BW310">
            <v>747</v>
          </cell>
          <cell r="BX310">
            <v>747</v>
          </cell>
          <cell r="BY310">
            <v>747</v>
          </cell>
          <cell r="BZ310">
            <v>747</v>
          </cell>
          <cell r="CA310">
            <v>747</v>
          </cell>
          <cell r="CB310">
            <v>747</v>
          </cell>
          <cell r="CC310">
            <v>869</v>
          </cell>
          <cell r="CD310">
            <v>869</v>
          </cell>
          <cell r="CE310">
            <v>869</v>
          </cell>
          <cell r="CF310">
            <v>869</v>
          </cell>
          <cell r="CG310">
            <v>869</v>
          </cell>
          <cell r="CH310">
            <v>869</v>
          </cell>
          <cell r="CI310">
            <v>869</v>
          </cell>
          <cell r="CJ310">
            <v>869</v>
          </cell>
          <cell r="CK310">
            <v>869</v>
          </cell>
          <cell r="CL310">
            <v>869</v>
          </cell>
          <cell r="CM310">
            <v>869</v>
          </cell>
          <cell r="CN310">
            <v>869</v>
          </cell>
          <cell r="CO310">
            <v>869</v>
          </cell>
          <cell r="CP310">
            <v>869</v>
          </cell>
          <cell r="CQ310">
            <v>869</v>
          </cell>
          <cell r="CR310">
            <v>869</v>
          </cell>
          <cell r="CS310">
            <v>869</v>
          </cell>
          <cell r="CT310">
            <v>869</v>
          </cell>
          <cell r="CU310">
            <v>869</v>
          </cell>
          <cell r="CV310">
            <v>869</v>
          </cell>
          <cell r="CW310">
            <v>869</v>
          </cell>
          <cell r="CX310">
            <v>869</v>
          </cell>
          <cell r="CY310">
            <v>869</v>
          </cell>
          <cell r="CZ310">
            <v>869</v>
          </cell>
          <cell r="DA310">
            <v>869</v>
          </cell>
          <cell r="DB310">
            <v>869</v>
          </cell>
          <cell r="DC310">
            <v>869</v>
          </cell>
          <cell r="DD310">
            <v>869</v>
          </cell>
          <cell r="DE310">
            <v>869</v>
          </cell>
          <cell r="DF310">
            <v>869</v>
          </cell>
          <cell r="DG310">
            <v>869</v>
          </cell>
          <cell r="DH310">
            <v>457</v>
          </cell>
          <cell r="DI310">
            <v>457</v>
          </cell>
          <cell r="DJ310">
            <v>457</v>
          </cell>
          <cell r="DK310">
            <v>457</v>
          </cell>
          <cell r="DL310">
            <v>457</v>
          </cell>
          <cell r="DM310">
            <v>457</v>
          </cell>
          <cell r="DN310">
            <v>457</v>
          </cell>
          <cell r="DO310">
            <v>457</v>
          </cell>
          <cell r="DP310">
            <v>957</v>
          </cell>
          <cell r="DQ310">
            <v>957</v>
          </cell>
          <cell r="DR310">
            <v>957</v>
          </cell>
          <cell r="DS310">
            <v>957</v>
          </cell>
          <cell r="DT310">
            <v>957</v>
          </cell>
          <cell r="DU310">
            <v>957</v>
          </cell>
          <cell r="DV310">
            <v>957</v>
          </cell>
          <cell r="DW310">
            <v>957</v>
          </cell>
          <cell r="DX310">
            <v>957</v>
          </cell>
          <cell r="DY310">
            <v>957</v>
          </cell>
          <cell r="DZ310">
            <v>957</v>
          </cell>
          <cell r="EA310">
            <v>957</v>
          </cell>
          <cell r="EB310">
            <v>957</v>
          </cell>
          <cell r="EC310">
            <v>957</v>
          </cell>
          <cell r="ED310">
            <v>1014</v>
          </cell>
          <cell r="EE310">
            <v>0</v>
          </cell>
          <cell r="EF310">
            <v>0</v>
          </cell>
          <cell r="EG310">
            <v>1014</v>
          </cell>
          <cell r="EH310">
            <v>1014</v>
          </cell>
          <cell r="EI310">
            <v>1014</v>
          </cell>
          <cell r="EJ310">
            <v>894</v>
          </cell>
          <cell r="EK310">
            <v>894</v>
          </cell>
          <cell r="EL310">
            <v>894</v>
          </cell>
          <cell r="EM310">
            <v>894</v>
          </cell>
          <cell r="EN310">
            <v>894</v>
          </cell>
          <cell r="EO310">
            <v>894</v>
          </cell>
          <cell r="EP310">
            <v>894</v>
          </cell>
          <cell r="EQ310">
            <v>894</v>
          </cell>
          <cell r="ER310">
            <v>894</v>
          </cell>
          <cell r="ES310">
            <v>894</v>
          </cell>
          <cell r="ET310">
            <v>894</v>
          </cell>
          <cell r="EU310">
            <v>894</v>
          </cell>
          <cell r="EV310">
            <v>894</v>
          </cell>
          <cell r="EW310">
            <v>894</v>
          </cell>
          <cell r="EX310">
            <v>894</v>
          </cell>
          <cell r="EY310">
            <v>894</v>
          </cell>
          <cell r="EZ310">
            <v>894</v>
          </cell>
          <cell r="FA310">
            <v>894</v>
          </cell>
          <cell r="FB310">
            <v>894</v>
          </cell>
          <cell r="FC310">
            <v>1040</v>
          </cell>
          <cell r="FD310">
            <v>894</v>
          </cell>
          <cell r="FE310">
            <v>894</v>
          </cell>
          <cell r="FF310">
            <v>865</v>
          </cell>
          <cell r="FG310">
            <v>865</v>
          </cell>
          <cell r="FH310">
            <v>865</v>
          </cell>
          <cell r="FI310">
            <v>865</v>
          </cell>
          <cell r="FJ310">
            <v>865</v>
          </cell>
          <cell r="FK310">
            <v>865</v>
          </cell>
          <cell r="FL310">
            <v>865</v>
          </cell>
          <cell r="FM310">
            <v>865</v>
          </cell>
          <cell r="FN310">
            <v>865</v>
          </cell>
          <cell r="FO310">
            <v>581</v>
          </cell>
          <cell r="FP310">
            <v>581</v>
          </cell>
          <cell r="FQ310">
            <v>641</v>
          </cell>
          <cell r="FR310">
            <v>933</v>
          </cell>
          <cell r="FS310">
            <v>933</v>
          </cell>
          <cell r="FT310">
            <v>933</v>
          </cell>
          <cell r="FU310">
            <v>933</v>
          </cell>
          <cell r="FV310">
            <v>933</v>
          </cell>
          <cell r="FW310">
            <v>933</v>
          </cell>
          <cell r="FX310">
            <v>933</v>
          </cell>
          <cell r="FY310">
            <v>933</v>
          </cell>
          <cell r="FZ310">
            <v>933</v>
          </cell>
          <cell r="GA310">
            <v>933</v>
          </cell>
          <cell r="GB310">
            <v>933</v>
          </cell>
          <cell r="GC310">
            <v>933</v>
          </cell>
          <cell r="GD310">
            <v>933</v>
          </cell>
          <cell r="GE310">
            <v>933</v>
          </cell>
          <cell r="GF310">
            <v>933</v>
          </cell>
          <cell r="GG310">
            <v>933</v>
          </cell>
          <cell r="GH310">
            <v>933</v>
          </cell>
          <cell r="GI310">
            <v>933</v>
          </cell>
          <cell r="GJ310">
            <v>933</v>
          </cell>
          <cell r="GK310">
            <v>933</v>
          </cell>
          <cell r="GL310">
            <v>933</v>
          </cell>
          <cell r="GM310">
            <v>933</v>
          </cell>
          <cell r="GN310">
            <v>933</v>
          </cell>
          <cell r="GO310">
            <v>933</v>
          </cell>
          <cell r="GP310">
            <v>933</v>
          </cell>
          <cell r="GQ310">
            <v>933</v>
          </cell>
          <cell r="GR310">
            <v>933</v>
          </cell>
          <cell r="GS310">
            <v>933</v>
          </cell>
          <cell r="GW310">
            <v>900336</v>
          </cell>
          <cell r="GX310" t="e">
            <v>#DIV/0!</v>
          </cell>
          <cell r="GY310" t="e">
            <v>#DIV/0!</v>
          </cell>
          <cell r="GZ310" t="e">
            <v>#DIV/0!</v>
          </cell>
        </row>
        <row r="311">
          <cell r="A311">
            <v>900337</v>
          </cell>
          <cell r="B311">
            <v>26</v>
          </cell>
          <cell r="C311" t="str">
            <v>BRIGGS @ PANOLA</v>
          </cell>
          <cell r="D311">
            <v>9287</v>
          </cell>
          <cell r="E311" t="str">
            <v>R</v>
          </cell>
          <cell r="F311">
            <v>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78</v>
          </cell>
          <cell r="U311">
            <v>78</v>
          </cell>
          <cell r="V311">
            <v>78</v>
          </cell>
          <cell r="W311">
            <v>78</v>
          </cell>
          <cell r="X311">
            <v>78</v>
          </cell>
          <cell r="Y311">
            <v>78</v>
          </cell>
          <cell r="Z311">
            <v>78</v>
          </cell>
          <cell r="AA311">
            <v>78</v>
          </cell>
          <cell r="AB311">
            <v>78</v>
          </cell>
          <cell r="AC311">
            <v>78</v>
          </cell>
          <cell r="AD311">
            <v>78</v>
          </cell>
          <cell r="AE311">
            <v>78</v>
          </cell>
          <cell r="AF311">
            <v>78</v>
          </cell>
          <cell r="AG311">
            <v>78</v>
          </cell>
          <cell r="AH311">
            <v>78</v>
          </cell>
          <cell r="AI311">
            <v>78</v>
          </cell>
          <cell r="AJ311">
            <v>78</v>
          </cell>
          <cell r="AK311">
            <v>78</v>
          </cell>
          <cell r="AL311">
            <v>78</v>
          </cell>
          <cell r="AM311">
            <v>78</v>
          </cell>
          <cell r="AN311">
            <v>78</v>
          </cell>
          <cell r="AO311">
            <v>78</v>
          </cell>
          <cell r="AP311">
            <v>78</v>
          </cell>
          <cell r="AQ311">
            <v>78</v>
          </cell>
          <cell r="AR311">
            <v>78</v>
          </cell>
          <cell r="AS311">
            <v>78</v>
          </cell>
          <cell r="AT311">
            <v>78</v>
          </cell>
          <cell r="AU311">
            <v>0</v>
          </cell>
          <cell r="AV311">
            <v>0</v>
          </cell>
          <cell r="AW311">
            <v>0</v>
          </cell>
          <cell r="AX311">
            <v>0</v>
          </cell>
          <cell r="AY311">
            <v>1</v>
          </cell>
          <cell r="AZ311">
            <v>1</v>
          </cell>
          <cell r="BA311">
            <v>1</v>
          </cell>
          <cell r="BB311">
            <v>1</v>
          </cell>
          <cell r="BC311">
            <v>1</v>
          </cell>
          <cell r="BD311">
            <v>1</v>
          </cell>
          <cell r="BE311">
            <v>1</v>
          </cell>
          <cell r="BF311">
            <v>1</v>
          </cell>
          <cell r="BG311">
            <v>1</v>
          </cell>
          <cell r="BH311">
            <v>1</v>
          </cell>
          <cell r="BI311">
            <v>1</v>
          </cell>
          <cell r="BJ311">
            <v>1</v>
          </cell>
          <cell r="BK311">
            <v>1</v>
          </cell>
          <cell r="BL311">
            <v>0</v>
          </cell>
          <cell r="BM311">
            <v>0</v>
          </cell>
          <cell r="BN311">
            <v>0</v>
          </cell>
          <cell r="BO311">
            <v>0</v>
          </cell>
          <cell r="BP311">
            <v>0</v>
          </cell>
          <cell r="BQ311">
            <v>0</v>
          </cell>
          <cell r="BR311">
            <v>0</v>
          </cell>
          <cell r="BS311">
            <v>0</v>
          </cell>
          <cell r="BT311">
            <v>0</v>
          </cell>
          <cell r="BU311">
            <v>0</v>
          </cell>
          <cell r="BV311">
            <v>0</v>
          </cell>
          <cell r="BW311">
            <v>0</v>
          </cell>
          <cell r="BX311">
            <v>0</v>
          </cell>
          <cell r="BY311">
            <v>0</v>
          </cell>
          <cell r="BZ311">
            <v>0</v>
          </cell>
          <cell r="CA311">
            <v>0</v>
          </cell>
          <cell r="CB311">
            <v>0</v>
          </cell>
          <cell r="CC311">
            <v>601</v>
          </cell>
          <cell r="CD311">
            <v>501</v>
          </cell>
          <cell r="CE311">
            <v>501</v>
          </cell>
          <cell r="CF311">
            <v>0</v>
          </cell>
          <cell r="CG311">
            <v>0</v>
          </cell>
          <cell r="CH311">
            <v>0</v>
          </cell>
          <cell r="CI311">
            <v>0</v>
          </cell>
          <cell r="CJ311">
            <v>0</v>
          </cell>
          <cell r="CK311">
            <v>0</v>
          </cell>
          <cell r="CL311">
            <v>0</v>
          </cell>
          <cell r="CM311">
            <v>0</v>
          </cell>
          <cell r="CN311">
            <v>0</v>
          </cell>
          <cell r="CO311">
            <v>0</v>
          </cell>
          <cell r="CP311">
            <v>0</v>
          </cell>
          <cell r="CQ311">
            <v>0</v>
          </cell>
          <cell r="CR311">
            <v>0</v>
          </cell>
          <cell r="CS311">
            <v>0</v>
          </cell>
          <cell r="CT311">
            <v>0</v>
          </cell>
          <cell r="CU311">
            <v>0</v>
          </cell>
          <cell r="CV311">
            <v>0</v>
          </cell>
          <cell r="CW311">
            <v>0</v>
          </cell>
          <cell r="CX311">
            <v>0</v>
          </cell>
          <cell r="CY311">
            <v>0</v>
          </cell>
          <cell r="CZ311">
            <v>0</v>
          </cell>
          <cell r="DA311">
            <v>0</v>
          </cell>
          <cell r="DB311">
            <v>0</v>
          </cell>
          <cell r="DC311">
            <v>0</v>
          </cell>
          <cell r="DD311">
            <v>0</v>
          </cell>
          <cell r="DE311">
            <v>0</v>
          </cell>
          <cell r="DF311">
            <v>0</v>
          </cell>
          <cell r="DG311">
            <v>0</v>
          </cell>
          <cell r="DH311">
            <v>1</v>
          </cell>
          <cell r="DI311">
            <v>1</v>
          </cell>
          <cell r="DJ311">
            <v>1</v>
          </cell>
          <cell r="DK311">
            <v>1</v>
          </cell>
          <cell r="DL311">
            <v>1</v>
          </cell>
          <cell r="DM311">
            <v>1</v>
          </cell>
          <cell r="DN311">
            <v>1</v>
          </cell>
          <cell r="DO311">
            <v>201</v>
          </cell>
          <cell r="DP311">
            <v>201</v>
          </cell>
          <cell r="DQ311">
            <v>201</v>
          </cell>
          <cell r="DR311">
            <v>201</v>
          </cell>
          <cell r="DS311">
            <v>201</v>
          </cell>
          <cell r="DT311">
            <v>201</v>
          </cell>
          <cell r="DU311">
            <v>201</v>
          </cell>
          <cell r="DV311">
            <v>201</v>
          </cell>
          <cell r="DW311">
            <v>1</v>
          </cell>
          <cell r="DX311">
            <v>1</v>
          </cell>
          <cell r="DY311">
            <v>1</v>
          </cell>
          <cell r="DZ311">
            <v>1</v>
          </cell>
          <cell r="EA311">
            <v>1</v>
          </cell>
          <cell r="EB311">
            <v>1</v>
          </cell>
          <cell r="EC311">
            <v>1</v>
          </cell>
          <cell r="ED311">
            <v>1</v>
          </cell>
          <cell r="EE311">
            <v>1</v>
          </cell>
          <cell r="EF311">
            <v>1</v>
          </cell>
          <cell r="EG311">
            <v>1</v>
          </cell>
          <cell r="EH311">
            <v>1</v>
          </cell>
          <cell r="EI311">
            <v>1</v>
          </cell>
          <cell r="EJ311">
            <v>0</v>
          </cell>
          <cell r="EK311">
            <v>0</v>
          </cell>
          <cell r="EL311">
            <v>0</v>
          </cell>
          <cell r="EM311">
            <v>0</v>
          </cell>
          <cell r="EN311">
            <v>0</v>
          </cell>
          <cell r="EO311">
            <v>0</v>
          </cell>
          <cell r="EP311">
            <v>0</v>
          </cell>
          <cell r="EQ311">
            <v>0</v>
          </cell>
          <cell r="ER311">
            <v>0</v>
          </cell>
          <cell r="ES311">
            <v>0</v>
          </cell>
          <cell r="ET311">
            <v>0</v>
          </cell>
          <cell r="EU311">
            <v>0</v>
          </cell>
          <cell r="EV311">
            <v>0</v>
          </cell>
          <cell r="EW311">
            <v>0</v>
          </cell>
          <cell r="EX311">
            <v>0</v>
          </cell>
          <cell r="EY311">
            <v>0</v>
          </cell>
          <cell r="EZ311">
            <v>0</v>
          </cell>
          <cell r="FA311">
            <v>0</v>
          </cell>
          <cell r="FB311">
            <v>0</v>
          </cell>
          <cell r="FC311">
            <v>0</v>
          </cell>
          <cell r="FD311">
            <v>0</v>
          </cell>
          <cell r="FE311">
            <v>0</v>
          </cell>
          <cell r="FF311">
            <v>0</v>
          </cell>
          <cell r="FG311">
            <v>0</v>
          </cell>
          <cell r="FH311">
            <v>0</v>
          </cell>
          <cell r="FI311">
            <v>0</v>
          </cell>
          <cell r="FJ311">
            <v>0</v>
          </cell>
          <cell r="FK311">
            <v>0</v>
          </cell>
          <cell r="FL311">
            <v>0</v>
          </cell>
          <cell r="FM311">
            <v>0</v>
          </cell>
          <cell r="FN311">
            <v>0</v>
          </cell>
          <cell r="FO311">
            <v>1</v>
          </cell>
          <cell r="FP311">
            <v>1</v>
          </cell>
          <cell r="FQ311">
            <v>1</v>
          </cell>
          <cell r="FR311">
            <v>1</v>
          </cell>
          <cell r="FS311">
            <v>1</v>
          </cell>
          <cell r="FT311">
            <v>1</v>
          </cell>
          <cell r="FU311">
            <v>1</v>
          </cell>
          <cell r="FV311">
            <v>1</v>
          </cell>
          <cell r="FW311">
            <v>1</v>
          </cell>
          <cell r="FX311">
            <v>1</v>
          </cell>
          <cell r="FY311">
            <v>1</v>
          </cell>
          <cell r="FZ311">
            <v>1</v>
          </cell>
          <cell r="GA311">
            <v>1</v>
          </cell>
          <cell r="GB311">
            <v>1</v>
          </cell>
          <cell r="GC311">
            <v>1</v>
          </cell>
          <cell r="GD311">
            <v>1</v>
          </cell>
          <cell r="GE311">
            <v>1</v>
          </cell>
          <cell r="GF311">
            <v>1</v>
          </cell>
          <cell r="GG311">
            <v>1</v>
          </cell>
          <cell r="GH311">
            <v>1</v>
          </cell>
          <cell r="GI311">
            <v>1</v>
          </cell>
          <cell r="GJ311">
            <v>1</v>
          </cell>
          <cell r="GK311">
            <v>1</v>
          </cell>
          <cell r="GL311">
            <v>1</v>
          </cell>
          <cell r="GM311">
            <v>1</v>
          </cell>
          <cell r="GN311">
            <v>1</v>
          </cell>
          <cell r="GO311">
            <v>1</v>
          </cell>
          <cell r="GP311">
            <v>0</v>
          </cell>
          <cell r="GQ311">
            <v>0</v>
          </cell>
          <cell r="GR311">
            <v>0</v>
          </cell>
          <cell r="GS311">
            <v>0</v>
          </cell>
          <cell r="GW311">
            <v>900337</v>
          </cell>
          <cell r="GX311" t="e">
            <v>#DIV/0!</v>
          </cell>
          <cell r="GY311" t="e">
            <v>#DIV/0!</v>
          </cell>
          <cell r="GZ311" t="e">
            <v>#DIV/0!</v>
          </cell>
        </row>
        <row r="312">
          <cell r="A312">
            <v>900338</v>
          </cell>
          <cell r="B312">
            <v>26</v>
          </cell>
          <cell r="C312" t="str">
            <v>SEVEN OAKS PLT @ POLK</v>
          </cell>
          <cell r="D312">
            <v>27900</v>
          </cell>
          <cell r="E312" t="str">
            <v>R</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0</v>
          </cell>
          <cell r="AH312">
            <v>0</v>
          </cell>
          <cell r="AI312">
            <v>0</v>
          </cell>
          <cell r="AJ312">
            <v>0</v>
          </cell>
          <cell r="AK312">
            <v>0</v>
          </cell>
          <cell r="AL312">
            <v>0</v>
          </cell>
          <cell r="AM312">
            <v>0</v>
          </cell>
          <cell r="AN312">
            <v>0</v>
          </cell>
          <cell r="AO312">
            <v>0</v>
          </cell>
          <cell r="AP312">
            <v>0</v>
          </cell>
          <cell r="AQ312">
            <v>0</v>
          </cell>
          <cell r="AR312">
            <v>0</v>
          </cell>
          <cell r="AS312">
            <v>0</v>
          </cell>
          <cell r="AT312">
            <v>0</v>
          </cell>
          <cell r="AU312">
            <v>0</v>
          </cell>
          <cell r="AV312">
            <v>0</v>
          </cell>
          <cell r="AW312">
            <v>0</v>
          </cell>
          <cell r="AX312">
            <v>0</v>
          </cell>
          <cell r="AY312">
            <v>0</v>
          </cell>
          <cell r="AZ312">
            <v>0</v>
          </cell>
          <cell r="BA312">
            <v>0</v>
          </cell>
          <cell r="BB312">
            <v>0</v>
          </cell>
          <cell r="BC312">
            <v>0</v>
          </cell>
          <cell r="BD312">
            <v>0</v>
          </cell>
          <cell r="BE312">
            <v>0</v>
          </cell>
          <cell r="BF312">
            <v>0</v>
          </cell>
          <cell r="BG312">
            <v>0</v>
          </cell>
          <cell r="BH312">
            <v>0</v>
          </cell>
          <cell r="BI312">
            <v>0</v>
          </cell>
          <cell r="BJ312">
            <v>0</v>
          </cell>
          <cell r="BK312">
            <v>0</v>
          </cell>
          <cell r="BL312">
            <v>0</v>
          </cell>
          <cell r="BM312">
            <v>0</v>
          </cell>
          <cell r="BN312">
            <v>0</v>
          </cell>
          <cell r="BO312">
            <v>0</v>
          </cell>
          <cell r="BP312">
            <v>0</v>
          </cell>
          <cell r="BQ312">
            <v>0</v>
          </cell>
          <cell r="BR312">
            <v>0</v>
          </cell>
          <cell r="BS312">
            <v>0</v>
          </cell>
          <cell r="BT312">
            <v>0</v>
          </cell>
          <cell r="BU312">
            <v>0</v>
          </cell>
          <cell r="BV312">
            <v>0</v>
          </cell>
          <cell r="BW312">
            <v>0</v>
          </cell>
          <cell r="BX312">
            <v>0</v>
          </cell>
          <cell r="BY312">
            <v>0</v>
          </cell>
          <cell r="BZ312">
            <v>0</v>
          </cell>
          <cell r="CA312">
            <v>0</v>
          </cell>
          <cell r="CB312">
            <v>0</v>
          </cell>
          <cell r="CC312">
            <v>0</v>
          </cell>
          <cell r="CD312">
            <v>0</v>
          </cell>
          <cell r="CE312">
            <v>0</v>
          </cell>
          <cell r="CF312">
            <v>0</v>
          </cell>
          <cell r="CG312">
            <v>0</v>
          </cell>
          <cell r="CH312">
            <v>0</v>
          </cell>
          <cell r="CI312">
            <v>0</v>
          </cell>
          <cell r="CJ312">
            <v>0</v>
          </cell>
          <cell r="CK312">
            <v>0</v>
          </cell>
          <cell r="CL312">
            <v>0</v>
          </cell>
          <cell r="CM312">
            <v>0</v>
          </cell>
          <cell r="CN312">
            <v>0</v>
          </cell>
          <cell r="CO312">
            <v>0</v>
          </cell>
          <cell r="CP312">
            <v>0</v>
          </cell>
          <cell r="CQ312">
            <v>0</v>
          </cell>
          <cell r="CR312">
            <v>0</v>
          </cell>
          <cell r="CS312">
            <v>0</v>
          </cell>
          <cell r="CT312">
            <v>0</v>
          </cell>
          <cell r="CU312">
            <v>0</v>
          </cell>
          <cell r="CV312">
            <v>0</v>
          </cell>
          <cell r="CW312">
            <v>0</v>
          </cell>
          <cell r="CX312">
            <v>0</v>
          </cell>
          <cell r="CY312">
            <v>0</v>
          </cell>
          <cell r="CZ312">
            <v>0</v>
          </cell>
          <cell r="DA312">
            <v>0</v>
          </cell>
          <cell r="DB312">
            <v>0</v>
          </cell>
          <cell r="DC312">
            <v>0</v>
          </cell>
          <cell r="DD312">
            <v>0</v>
          </cell>
          <cell r="DE312">
            <v>0</v>
          </cell>
          <cell r="DF312">
            <v>0</v>
          </cell>
          <cell r="DG312">
            <v>0</v>
          </cell>
          <cell r="DH312">
            <v>0</v>
          </cell>
          <cell r="DI312">
            <v>0</v>
          </cell>
          <cell r="DJ312">
            <v>0</v>
          </cell>
          <cell r="DK312">
            <v>0</v>
          </cell>
          <cell r="DL312">
            <v>0</v>
          </cell>
          <cell r="DM312">
            <v>0</v>
          </cell>
          <cell r="DN312">
            <v>0</v>
          </cell>
          <cell r="DO312">
            <v>0</v>
          </cell>
          <cell r="DP312">
            <v>0</v>
          </cell>
          <cell r="DQ312">
            <v>0</v>
          </cell>
          <cell r="DR312">
            <v>0</v>
          </cell>
          <cell r="DS312">
            <v>0</v>
          </cell>
          <cell r="DT312">
            <v>0</v>
          </cell>
          <cell r="DU312">
            <v>0</v>
          </cell>
          <cell r="DV312">
            <v>0</v>
          </cell>
          <cell r="DW312">
            <v>0</v>
          </cell>
          <cell r="DX312">
            <v>0</v>
          </cell>
          <cell r="DY312">
            <v>0</v>
          </cell>
          <cell r="DZ312">
            <v>0</v>
          </cell>
          <cell r="EA312">
            <v>0</v>
          </cell>
          <cell r="EB312">
            <v>6400</v>
          </cell>
          <cell r="EC312">
            <v>6400</v>
          </cell>
          <cell r="ED312">
            <v>6400</v>
          </cell>
          <cell r="EE312">
            <v>6500</v>
          </cell>
          <cell r="EF312">
            <v>6500</v>
          </cell>
          <cell r="EG312">
            <v>6500</v>
          </cell>
          <cell r="EH312">
            <v>5900</v>
          </cell>
          <cell r="EI312">
            <v>0</v>
          </cell>
          <cell r="EJ312">
            <v>0</v>
          </cell>
          <cell r="EK312">
            <v>0</v>
          </cell>
          <cell r="EL312">
            <v>0</v>
          </cell>
          <cell r="EM312">
            <v>0</v>
          </cell>
          <cell r="EN312">
            <v>0</v>
          </cell>
          <cell r="EO312">
            <v>0</v>
          </cell>
          <cell r="EP312">
            <v>0</v>
          </cell>
          <cell r="EQ312">
            <v>0</v>
          </cell>
          <cell r="ER312">
            <v>0</v>
          </cell>
          <cell r="ES312">
            <v>0</v>
          </cell>
          <cell r="ET312">
            <v>0</v>
          </cell>
          <cell r="EU312">
            <v>0</v>
          </cell>
          <cell r="EV312">
            <v>0</v>
          </cell>
          <cell r="EW312">
            <v>0</v>
          </cell>
          <cell r="EX312">
            <v>0</v>
          </cell>
          <cell r="EY312">
            <v>0</v>
          </cell>
          <cell r="EZ312">
            <v>0</v>
          </cell>
          <cell r="FA312">
            <v>0</v>
          </cell>
          <cell r="FB312">
            <v>0</v>
          </cell>
          <cell r="FC312">
            <v>0</v>
          </cell>
          <cell r="FD312">
            <v>0</v>
          </cell>
          <cell r="FE312">
            <v>0</v>
          </cell>
          <cell r="FF312">
            <v>0</v>
          </cell>
          <cell r="FG312">
            <v>0</v>
          </cell>
          <cell r="FH312">
            <v>0</v>
          </cell>
          <cell r="FI312">
            <v>0</v>
          </cell>
          <cell r="FJ312">
            <v>0</v>
          </cell>
          <cell r="FK312">
            <v>0</v>
          </cell>
          <cell r="FL312">
            <v>0</v>
          </cell>
          <cell r="FM312">
            <v>0</v>
          </cell>
          <cell r="FN312">
            <v>0</v>
          </cell>
          <cell r="FO312">
            <v>0</v>
          </cell>
          <cell r="FP312">
            <v>0</v>
          </cell>
          <cell r="FQ312">
            <v>0</v>
          </cell>
          <cell r="FR312">
            <v>0</v>
          </cell>
          <cell r="FS312">
            <v>0</v>
          </cell>
          <cell r="FT312">
            <v>0</v>
          </cell>
          <cell r="FU312">
            <v>0</v>
          </cell>
          <cell r="FV312">
            <v>0</v>
          </cell>
          <cell r="FW312">
            <v>0</v>
          </cell>
          <cell r="FX312">
            <v>0</v>
          </cell>
          <cell r="FY312">
            <v>0</v>
          </cell>
          <cell r="FZ312">
            <v>0</v>
          </cell>
          <cell r="GA312">
            <v>0</v>
          </cell>
          <cell r="GB312">
            <v>0</v>
          </cell>
          <cell r="GC312">
            <v>0</v>
          </cell>
          <cell r="GD312">
            <v>0</v>
          </cell>
          <cell r="GE312">
            <v>0</v>
          </cell>
          <cell r="GF312">
            <v>0</v>
          </cell>
          <cell r="GG312">
            <v>0</v>
          </cell>
          <cell r="GH312">
            <v>0</v>
          </cell>
          <cell r="GI312">
            <v>0</v>
          </cell>
          <cell r="GJ312">
            <v>0</v>
          </cell>
          <cell r="GK312">
            <v>0</v>
          </cell>
          <cell r="GL312">
            <v>0</v>
          </cell>
          <cell r="GM312">
            <v>0</v>
          </cell>
          <cell r="GN312">
            <v>0</v>
          </cell>
          <cell r="GO312">
            <v>0</v>
          </cell>
          <cell r="GP312">
            <v>0</v>
          </cell>
          <cell r="GQ312">
            <v>0</v>
          </cell>
          <cell r="GR312">
            <v>0</v>
          </cell>
          <cell r="GS312">
            <v>0</v>
          </cell>
          <cell r="GW312">
            <v>900338</v>
          </cell>
          <cell r="GX312" t="e">
            <v>#DIV/0!</v>
          </cell>
          <cell r="GY312" t="e">
            <v>#DIV/0!</v>
          </cell>
          <cell r="GZ312" t="e">
            <v>#DIV/0!</v>
          </cell>
        </row>
        <row r="313">
          <cell r="A313">
            <v>900356</v>
          </cell>
          <cell r="B313">
            <v>26</v>
          </cell>
          <cell r="C313" t="str">
            <v>FAMCOR @ SAN JACINTO</v>
          </cell>
          <cell r="D313">
            <v>10000</v>
          </cell>
          <cell r="E313" t="str">
            <v>R</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0</v>
          </cell>
          <cell r="AP313">
            <v>0</v>
          </cell>
          <cell r="AQ313">
            <v>0</v>
          </cell>
          <cell r="AR313">
            <v>0</v>
          </cell>
          <cell r="AS313">
            <v>0</v>
          </cell>
          <cell r="AT313">
            <v>0</v>
          </cell>
          <cell r="AU313">
            <v>0</v>
          </cell>
          <cell r="AV313">
            <v>0</v>
          </cell>
          <cell r="AW313">
            <v>0</v>
          </cell>
          <cell r="AX313">
            <v>0</v>
          </cell>
          <cell r="AY313">
            <v>0</v>
          </cell>
          <cell r="AZ313">
            <v>0</v>
          </cell>
          <cell r="BA313">
            <v>0</v>
          </cell>
          <cell r="BB313">
            <v>0</v>
          </cell>
          <cell r="BC313">
            <v>0</v>
          </cell>
          <cell r="BD313">
            <v>0</v>
          </cell>
          <cell r="BE313">
            <v>0</v>
          </cell>
          <cell r="BF313">
            <v>0</v>
          </cell>
          <cell r="BG313">
            <v>0</v>
          </cell>
          <cell r="BH313">
            <v>0</v>
          </cell>
          <cell r="BI313">
            <v>0</v>
          </cell>
          <cell r="BJ313">
            <v>0</v>
          </cell>
          <cell r="BK313">
            <v>0</v>
          </cell>
          <cell r="BL313">
            <v>0</v>
          </cell>
          <cell r="BM313">
            <v>0</v>
          </cell>
          <cell r="BN313">
            <v>0</v>
          </cell>
          <cell r="BO313">
            <v>0</v>
          </cell>
          <cell r="BP313">
            <v>0</v>
          </cell>
          <cell r="BQ313">
            <v>0</v>
          </cell>
          <cell r="BR313">
            <v>0</v>
          </cell>
          <cell r="BS313">
            <v>0</v>
          </cell>
          <cell r="BT313">
            <v>0</v>
          </cell>
          <cell r="BU313">
            <v>0</v>
          </cell>
          <cell r="BV313">
            <v>0</v>
          </cell>
          <cell r="BW313">
            <v>0</v>
          </cell>
          <cell r="BX313">
            <v>0</v>
          </cell>
          <cell r="BY313">
            <v>0</v>
          </cell>
          <cell r="BZ313">
            <v>0</v>
          </cell>
          <cell r="CA313">
            <v>0</v>
          </cell>
          <cell r="CB313">
            <v>0</v>
          </cell>
          <cell r="CC313">
            <v>0</v>
          </cell>
          <cell r="CD313">
            <v>0</v>
          </cell>
          <cell r="CE313">
            <v>0</v>
          </cell>
          <cell r="CF313">
            <v>0</v>
          </cell>
          <cell r="CG313">
            <v>0</v>
          </cell>
          <cell r="CH313">
            <v>0</v>
          </cell>
          <cell r="CI313">
            <v>0</v>
          </cell>
          <cell r="CJ313">
            <v>0</v>
          </cell>
          <cell r="CK313">
            <v>0</v>
          </cell>
          <cell r="CL313">
            <v>0</v>
          </cell>
          <cell r="CM313">
            <v>0</v>
          </cell>
          <cell r="CN313">
            <v>0</v>
          </cell>
          <cell r="CO313">
            <v>0</v>
          </cell>
          <cell r="CP313">
            <v>0</v>
          </cell>
          <cell r="CQ313">
            <v>0</v>
          </cell>
          <cell r="CR313">
            <v>0</v>
          </cell>
          <cell r="CS313">
            <v>0</v>
          </cell>
          <cell r="CT313">
            <v>0</v>
          </cell>
          <cell r="CU313">
            <v>0</v>
          </cell>
          <cell r="CV313">
            <v>0</v>
          </cell>
          <cell r="CW313">
            <v>0</v>
          </cell>
          <cell r="CX313">
            <v>0</v>
          </cell>
          <cell r="CY313">
            <v>0</v>
          </cell>
          <cell r="CZ313">
            <v>0</v>
          </cell>
          <cell r="DA313">
            <v>0</v>
          </cell>
          <cell r="DB313">
            <v>0</v>
          </cell>
          <cell r="DC313">
            <v>0</v>
          </cell>
          <cell r="DD313">
            <v>0</v>
          </cell>
          <cell r="DE313">
            <v>0</v>
          </cell>
          <cell r="DF313">
            <v>0</v>
          </cell>
          <cell r="DG313">
            <v>0</v>
          </cell>
          <cell r="DH313">
            <v>0</v>
          </cell>
          <cell r="DI313">
            <v>0</v>
          </cell>
          <cell r="DJ313">
            <v>0</v>
          </cell>
          <cell r="DK313">
            <v>0</v>
          </cell>
          <cell r="DL313">
            <v>0</v>
          </cell>
          <cell r="DM313">
            <v>0</v>
          </cell>
          <cell r="DN313">
            <v>0</v>
          </cell>
          <cell r="DO313">
            <v>0</v>
          </cell>
          <cell r="DP313">
            <v>0</v>
          </cell>
          <cell r="DQ313">
            <v>0</v>
          </cell>
          <cell r="DR313">
            <v>0</v>
          </cell>
          <cell r="DS313">
            <v>0</v>
          </cell>
          <cell r="DT313">
            <v>0</v>
          </cell>
          <cell r="DU313">
            <v>0</v>
          </cell>
          <cell r="DV313">
            <v>0</v>
          </cell>
          <cell r="DW313">
            <v>0</v>
          </cell>
          <cell r="DX313">
            <v>0</v>
          </cell>
          <cell r="DY313">
            <v>0</v>
          </cell>
          <cell r="DZ313">
            <v>0</v>
          </cell>
          <cell r="EA313">
            <v>0</v>
          </cell>
          <cell r="EB313">
            <v>0</v>
          </cell>
          <cell r="EC313">
            <v>0</v>
          </cell>
          <cell r="ED313">
            <v>0</v>
          </cell>
          <cell r="EE313">
            <v>0</v>
          </cell>
          <cell r="EF313">
            <v>0</v>
          </cell>
          <cell r="EG313">
            <v>0</v>
          </cell>
          <cell r="EH313">
            <v>0</v>
          </cell>
          <cell r="EI313">
            <v>0</v>
          </cell>
          <cell r="EJ313">
            <v>0</v>
          </cell>
          <cell r="EK313">
            <v>0</v>
          </cell>
          <cell r="EL313">
            <v>0</v>
          </cell>
          <cell r="EM313">
            <v>0</v>
          </cell>
          <cell r="EN313">
            <v>0</v>
          </cell>
          <cell r="EO313">
            <v>0</v>
          </cell>
          <cell r="EP313">
            <v>0</v>
          </cell>
          <cell r="EQ313">
            <v>0</v>
          </cell>
          <cell r="ER313">
            <v>0</v>
          </cell>
          <cell r="ES313">
            <v>0</v>
          </cell>
          <cell r="ET313">
            <v>0</v>
          </cell>
          <cell r="EU313">
            <v>0</v>
          </cell>
          <cell r="EV313">
            <v>0</v>
          </cell>
          <cell r="EW313">
            <v>0</v>
          </cell>
          <cell r="EX313">
            <v>0</v>
          </cell>
          <cell r="EY313">
            <v>0</v>
          </cell>
          <cell r="EZ313">
            <v>0</v>
          </cell>
          <cell r="FA313">
            <v>0</v>
          </cell>
          <cell r="FB313">
            <v>0</v>
          </cell>
          <cell r="FC313">
            <v>0</v>
          </cell>
          <cell r="FD313">
            <v>0</v>
          </cell>
          <cell r="FE313">
            <v>0</v>
          </cell>
          <cell r="FF313">
            <v>0</v>
          </cell>
          <cell r="FG313">
            <v>0</v>
          </cell>
          <cell r="FH313">
            <v>0</v>
          </cell>
          <cell r="FI313">
            <v>0</v>
          </cell>
          <cell r="FJ313">
            <v>0</v>
          </cell>
          <cell r="FK313">
            <v>0</v>
          </cell>
          <cell r="FL313">
            <v>0</v>
          </cell>
          <cell r="FM313">
            <v>0</v>
          </cell>
          <cell r="FN313">
            <v>0</v>
          </cell>
          <cell r="FO313">
            <v>0</v>
          </cell>
          <cell r="FP313">
            <v>0</v>
          </cell>
          <cell r="FQ313">
            <v>0</v>
          </cell>
          <cell r="FR313">
            <v>0</v>
          </cell>
          <cell r="FS313">
            <v>0</v>
          </cell>
          <cell r="FT313">
            <v>0</v>
          </cell>
          <cell r="FU313">
            <v>0</v>
          </cell>
          <cell r="FV313">
            <v>0</v>
          </cell>
          <cell r="FW313">
            <v>0</v>
          </cell>
          <cell r="FX313">
            <v>0</v>
          </cell>
          <cell r="FY313">
            <v>0</v>
          </cell>
          <cell r="FZ313">
            <v>0</v>
          </cell>
          <cell r="GA313">
            <v>0</v>
          </cell>
          <cell r="GB313">
            <v>0</v>
          </cell>
          <cell r="GC313">
            <v>0</v>
          </cell>
          <cell r="GD313">
            <v>0</v>
          </cell>
          <cell r="GE313">
            <v>0</v>
          </cell>
          <cell r="GF313">
            <v>0</v>
          </cell>
          <cell r="GG313">
            <v>0</v>
          </cell>
          <cell r="GH313">
            <v>0</v>
          </cell>
          <cell r="GI313">
            <v>0</v>
          </cell>
          <cell r="GJ313">
            <v>0</v>
          </cell>
          <cell r="GK313">
            <v>0</v>
          </cell>
          <cell r="GL313">
            <v>0</v>
          </cell>
          <cell r="GM313">
            <v>0</v>
          </cell>
          <cell r="GN313">
            <v>0</v>
          </cell>
          <cell r="GO313">
            <v>0</v>
          </cell>
          <cell r="GP313">
            <v>0</v>
          </cell>
          <cell r="GQ313">
            <v>0</v>
          </cell>
          <cell r="GR313">
            <v>0</v>
          </cell>
          <cell r="GS313">
            <v>0</v>
          </cell>
          <cell r="GW313">
            <v>900356</v>
          </cell>
          <cell r="GX313" t="e">
            <v>#DIV/0!</v>
          </cell>
          <cell r="GY313" t="e">
            <v>#DIV/0!</v>
          </cell>
          <cell r="GZ313" t="e">
            <v>#DIV/0!</v>
          </cell>
        </row>
        <row r="314">
          <cell r="A314">
            <v>900367</v>
          </cell>
          <cell r="B314">
            <v>22</v>
          </cell>
          <cell r="C314" t="str">
            <v>OLD OCEAN PLT @ BRAZORIA</v>
          </cell>
          <cell r="D314">
            <v>379721</v>
          </cell>
          <cell r="E314" t="str">
            <v>R</v>
          </cell>
          <cell r="F314">
            <v>0</v>
          </cell>
          <cell r="G314">
            <v>0</v>
          </cell>
          <cell r="H314">
            <v>0</v>
          </cell>
          <cell r="I314">
            <v>0</v>
          </cell>
          <cell r="J314">
            <v>0</v>
          </cell>
          <cell r="K314">
            <v>0</v>
          </cell>
          <cell r="L314">
            <v>0</v>
          </cell>
          <cell r="M314">
            <v>0</v>
          </cell>
          <cell r="N314">
            <v>0</v>
          </cell>
          <cell r="O314">
            <v>0</v>
          </cell>
          <cell r="P314">
            <v>0</v>
          </cell>
          <cell r="Q314">
            <v>0</v>
          </cell>
          <cell r="R314">
            <v>0</v>
          </cell>
          <cell r="S314">
            <v>0</v>
          </cell>
          <cell r="T314">
            <v>0</v>
          </cell>
          <cell r="U314">
            <v>0</v>
          </cell>
          <cell r="V314">
            <v>0</v>
          </cell>
          <cell r="W314">
            <v>0</v>
          </cell>
          <cell r="X314">
            <v>0</v>
          </cell>
          <cell r="Y314">
            <v>0</v>
          </cell>
          <cell r="Z314">
            <v>0</v>
          </cell>
          <cell r="AA314">
            <v>0</v>
          </cell>
          <cell r="AB314">
            <v>0</v>
          </cell>
          <cell r="AC314">
            <v>0</v>
          </cell>
          <cell r="AD314">
            <v>0</v>
          </cell>
          <cell r="AE314">
            <v>0</v>
          </cell>
          <cell r="AF314">
            <v>0</v>
          </cell>
          <cell r="AG314">
            <v>0</v>
          </cell>
          <cell r="AH314">
            <v>0</v>
          </cell>
          <cell r="AI314">
            <v>0</v>
          </cell>
          <cell r="AJ314">
            <v>0</v>
          </cell>
          <cell r="AK314">
            <v>0</v>
          </cell>
          <cell r="AL314">
            <v>0</v>
          </cell>
          <cell r="AM314">
            <v>0</v>
          </cell>
          <cell r="AN314">
            <v>0</v>
          </cell>
          <cell r="AO314">
            <v>0</v>
          </cell>
          <cell r="AP314">
            <v>0</v>
          </cell>
          <cell r="AQ314">
            <v>0</v>
          </cell>
          <cell r="AR314">
            <v>0</v>
          </cell>
          <cell r="AS314">
            <v>0</v>
          </cell>
          <cell r="AT314">
            <v>0</v>
          </cell>
          <cell r="AU314">
            <v>0</v>
          </cell>
          <cell r="AV314">
            <v>0</v>
          </cell>
          <cell r="AW314">
            <v>0</v>
          </cell>
          <cell r="AX314">
            <v>0</v>
          </cell>
          <cell r="AY314">
            <v>0</v>
          </cell>
          <cell r="AZ314">
            <v>0</v>
          </cell>
          <cell r="BA314">
            <v>0</v>
          </cell>
          <cell r="BB314">
            <v>0</v>
          </cell>
          <cell r="BC314">
            <v>0</v>
          </cell>
          <cell r="BD314">
            <v>0</v>
          </cell>
          <cell r="BE314">
            <v>0</v>
          </cell>
          <cell r="BF314">
            <v>0</v>
          </cell>
          <cell r="BG314">
            <v>0</v>
          </cell>
          <cell r="BH314">
            <v>0</v>
          </cell>
          <cell r="BI314">
            <v>0</v>
          </cell>
          <cell r="BJ314">
            <v>0</v>
          </cell>
          <cell r="BK314">
            <v>0</v>
          </cell>
          <cell r="BL314">
            <v>0</v>
          </cell>
          <cell r="BM314">
            <v>0</v>
          </cell>
          <cell r="BN314">
            <v>0</v>
          </cell>
          <cell r="BO314">
            <v>0</v>
          </cell>
          <cell r="BP314">
            <v>0</v>
          </cell>
          <cell r="BQ314">
            <v>0</v>
          </cell>
          <cell r="BR314">
            <v>0</v>
          </cell>
          <cell r="BS314">
            <v>0</v>
          </cell>
          <cell r="BT314">
            <v>0</v>
          </cell>
          <cell r="BU314">
            <v>0</v>
          </cell>
          <cell r="BV314">
            <v>0</v>
          </cell>
          <cell r="BW314">
            <v>0</v>
          </cell>
          <cell r="BX314">
            <v>0</v>
          </cell>
          <cell r="BY314">
            <v>0</v>
          </cell>
          <cell r="BZ314">
            <v>0</v>
          </cell>
          <cell r="CA314">
            <v>0</v>
          </cell>
          <cell r="CB314">
            <v>0</v>
          </cell>
          <cell r="CC314">
            <v>0</v>
          </cell>
          <cell r="CD314">
            <v>0</v>
          </cell>
          <cell r="CE314">
            <v>0</v>
          </cell>
          <cell r="CF314">
            <v>0</v>
          </cell>
          <cell r="CG314">
            <v>0</v>
          </cell>
          <cell r="CH314">
            <v>0</v>
          </cell>
          <cell r="CI314">
            <v>0</v>
          </cell>
          <cell r="CJ314">
            <v>0</v>
          </cell>
          <cell r="CK314">
            <v>0</v>
          </cell>
          <cell r="CL314">
            <v>0</v>
          </cell>
          <cell r="CM314">
            <v>0</v>
          </cell>
          <cell r="CN314">
            <v>0</v>
          </cell>
          <cell r="CO314">
            <v>0</v>
          </cell>
          <cell r="CP314">
            <v>0</v>
          </cell>
          <cell r="CQ314">
            <v>0</v>
          </cell>
          <cell r="CR314">
            <v>0</v>
          </cell>
          <cell r="CS314">
            <v>0</v>
          </cell>
          <cell r="CT314">
            <v>0</v>
          </cell>
          <cell r="CU314">
            <v>0</v>
          </cell>
          <cell r="CV314">
            <v>0</v>
          </cell>
          <cell r="CW314">
            <v>0</v>
          </cell>
          <cell r="CX314">
            <v>0</v>
          </cell>
          <cell r="CY314">
            <v>0</v>
          </cell>
          <cell r="CZ314">
            <v>0</v>
          </cell>
          <cell r="DA314">
            <v>0</v>
          </cell>
          <cell r="DB314">
            <v>0</v>
          </cell>
          <cell r="DC314">
            <v>0</v>
          </cell>
          <cell r="DD314">
            <v>0</v>
          </cell>
          <cell r="DE314">
            <v>0</v>
          </cell>
          <cell r="DF314">
            <v>0</v>
          </cell>
          <cell r="DG314">
            <v>0</v>
          </cell>
          <cell r="DH314">
            <v>0</v>
          </cell>
          <cell r="DI314">
            <v>0</v>
          </cell>
          <cell r="DJ314">
            <v>0</v>
          </cell>
          <cell r="DK314">
            <v>0</v>
          </cell>
          <cell r="DL314">
            <v>0</v>
          </cell>
          <cell r="DM314">
            <v>0</v>
          </cell>
          <cell r="DN314">
            <v>0</v>
          </cell>
          <cell r="DO314">
            <v>0</v>
          </cell>
          <cell r="DP314">
            <v>0</v>
          </cell>
          <cell r="DQ314">
            <v>0</v>
          </cell>
          <cell r="DR314">
            <v>0</v>
          </cell>
          <cell r="DS314">
            <v>0</v>
          </cell>
          <cell r="DT314">
            <v>0</v>
          </cell>
          <cell r="DU314">
            <v>0</v>
          </cell>
          <cell r="DV314">
            <v>0</v>
          </cell>
          <cell r="DW314">
            <v>0</v>
          </cell>
          <cell r="DX314">
            <v>0</v>
          </cell>
          <cell r="DY314">
            <v>0</v>
          </cell>
          <cell r="DZ314">
            <v>0</v>
          </cell>
          <cell r="EA314">
            <v>0</v>
          </cell>
          <cell r="EB314">
            <v>0</v>
          </cell>
          <cell r="EC314">
            <v>0</v>
          </cell>
          <cell r="ED314">
            <v>0</v>
          </cell>
          <cell r="EE314">
            <v>0</v>
          </cell>
          <cell r="EF314">
            <v>0</v>
          </cell>
          <cell r="EG314">
            <v>0</v>
          </cell>
          <cell r="EH314">
            <v>0</v>
          </cell>
          <cell r="EI314">
            <v>0</v>
          </cell>
          <cell r="EJ314">
            <v>0</v>
          </cell>
          <cell r="EK314">
            <v>0</v>
          </cell>
          <cell r="EL314">
            <v>0</v>
          </cell>
          <cell r="EM314">
            <v>0</v>
          </cell>
          <cell r="EN314">
            <v>0</v>
          </cell>
          <cell r="EO314">
            <v>0</v>
          </cell>
          <cell r="EP314">
            <v>0</v>
          </cell>
          <cell r="EQ314">
            <v>0</v>
          </cell>
          <cell r="ER314">
            <v>0</v>
          </cell>
          <cell r="ES314">
            <v>0</v>
          </cell>
          <cell r="ET314">
            <v>0</v>
          </cell>
          <cell r="EU314">
            <v>0</v>
          </cell>
          <cell r="EV314">
            <v>0</v>
          </cell>
          <cell r="EW314">
            <v>0</v>
          </cell>
          <cell r="EX314">
            <v>0</v>
          </cell>
          <cell r="EY314">
            <v>0</v>
          </cell>
          <cell r="EZ314">
            <v>0</v>
          </cell>
          <cell r="FA314">
            <v>0</v>
          </cell>
          <cell r="FB314">
            <v>0</v>
          </cell>
          <cell r="FC314">
            <v>0</v>
          </cell>
          <cell r="FD314">
            <v>0</v>
          </cell>
          <cell r="FE314">
            <v>0</v>
          </cell>
          <cell r="FF314">
            <v>0</v>
          </cell>
          <cell r="FG314">
            <v>0</v>
          </cell>
          <cell r="FH314">
            <v>0</v>
          </cell>
          <cell r="FI314">
            <v>0</v>
          </cell>
          <cell r="FJ314">
            <v>0</v>
          </cell>
          <cell r="FK314">
            <v>0</v>
          </cell>
          <cell r="FL314">
            <v>0</v>
          </cell>
          <cell r="FM314">
            <v>0</v>
          </cell>
          <cell r="FN314">
            <v>0</v>
          </cell>
          <cell r="FO314">
            <v>0</v>
          </cell>
          <cell r="FP314">
            <v>0</v>
          </cell>
          <cell r="FQ314">
            <v>0</v>
          </cell>
          <cell r="FR314">
            <v>0</v>
          </cell>
          <cell r="FS314">
            <v>0</v>
          </cell>
          <cell r="FT314">
            <v>0</v>
          </cell>
          <cell r="FU314">
            <v>0</v>
          </cell>
          <cell r="FV314">
            <v>0</v>
          </cell>
          <cell r="FW314">
            <v>0</v>
          </cell>
          <cell r="FX314">
            <v>0</v>
          </cell>
          <cell r="FY314">
            <v>0</v>
          </cell>
          <cell r="FZ314">
            <v>0</v>
          </cell>
          <cell r="GA314">
            <v>0</v>
          </cell>
          <cell r="GB314">
            <v>0</v>
          </cell>
          <cell r="GC314">
            <v>0</v>
          </cell>
          <cell r="GD314">
            <v>0</v>
          </cell>
          <cell r="GE314">
            <v>0</v>
          </cell>
          <cell r="GF314">
            <v>0</v>
          </cell>
          <cell r="GG314">
            <v>0</v>
          </cell>
          <cell r="GH314">
            <v>0</v>
          </cell>
          <cell r="GI314">
            <v>0</v>
          </cell>
          <cell r="GJ314">
            <v>0</v>
          </cell>
          <cell r="GK314">
            <v>0</v>
          </cell>
          <cell r="GL314">
            <v>0</v>
          </cell>
          <cell r="GM314">
            <v>0</v>
          </cell>
          <cell r="GN314">
            <v>0</v>
          </cell>
          <cell r="GO314">
            <v>0</v>
          </cell>
          <cell r="GP314">
            <v>0</v>
          </cell>
          <cell r="GQ314">
            <v>0</v>
          </cell>
          <cell r="GR314">
            <v>0</v>
          </cell>
          <cell r="GS314">
            <v>0</v>
          </cell>
          <cell r="GW314">
            <v>900367</v>
          </cell>
          <cell r="GX314" t="e">
            <v>#DIV/0!</v>
          </cell>
          <cell r="GY314" t="e">
            <v>#DIV/0!</v>
          </cell>
          <cell r="GZ314" t="e">
            <v>#DIV/0!</v>
          </cell>
        </row>
        <row r="315">
          <cell r="A315">
            <v>900373</v>
          </cell>
          <cell r="B315">
            <v>22</v>
          </cell>
          <cell r="C315" t="str">
            <v>L&amp;A INC @ BRAZORIA</v>
          </cell>
          <cell r="D315">
            <v>14569</v>
          </cell>
          <cell r="E315" t="str">
            <v>R</v>
          </cell>
          <cell r="F315">
            <v>0</v>
          </cell>
          <cell r="G315">
            <v>0</v>
          </cell>
          <cell r="H315">
            <v>0</v>
          </cell>
          <cell r="I315">
            <v>0</v>
          </cell>
          <cell r="J315">
            <v>0</v>
          </cell>
          <cell r="K315">
            <v>0</v>
          </cell>
          <cell r="L315">
            <v>0</v>
          </cell>
          <cell r="M315">
            <v>0</v>
          </cell>
          <cell r="N315">
            <v>0</v>
          </cell>
          <cell r="O315">
            <v>0</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cell r="AD315">
            <v>0</v>
          </cell>
          <cell r="AE315">
            <v>0</v>
          </cell>
          <cell r="AF315">
            <v>0</v>
          </cell>
          <cell r="AG315">
            <v>0</v>
          </cell>
          <cell r="AH315">
            <v>0</v>
          </cell>
          <cell r="AI315">
            <v>0</v>
          </cell>
          <cell r="AJ315">
            <v>0</v>
          </cell>
          <cell r="AK315">
            <v>0</v>
          </cell>
          <cell r="AL315">
            <v>0</v>
          </cell>
          <cell r="AM315">
            <v>0</v>
          </cell>
          <cell r="AN315">
            <v>0</v>
          </cell>
          <cell r="AO315">
            <v>0</v>
          </cell>
          <cell r="AP315">
            <v>0</v>
          </cell>
          <cell r="AQ315">
            <v>0</v>
          </cell>
          <cell r="AR315">
            <v>0</v>
          </cell>
          <cell r="AS315">
            <v>0</v>
          </cell>
          <cell r="AT315">
            <v>0</v>
          </cell>
          <cell r="AU315">
            <v>0</v>
          </cell>
          <cell r="AV315">
            <v>0</v>
          </cell>
          <cell r="AW315">
            <v>0</v>
          </cell>
          <cell r="AX315">
            <v>0</v>
          </cell>
          <cell r="AY315">
            <v>0</v>
          </cell>
          <cell r="AZ315">
            <v>0</v>
          </cell>
          <cell r="BA315">
            <v>0</v>
          </cell>
          <cell r="BB315">
            <v>0</v>
          </cell>
          <cell r="BC315">
            <v>0</v>
          </cell>
          <cell r="BD315">
            <v>0</v>
          </cell>
          <cell r="BE315">
            <v>0</v>
          </cell>
          <cell r="BF315">
            <v>0</v>
          </cell>
          <cell r="BG315">
            <v>0</v>
          </cell>
          <cell r="BH315">
            <v>0</v>
          </cell>
          <cell r="BI315">
            <v>0</v>
          </cell>
          <cell r="BJ315">
            <v>0</v>
          </cell>
          <cell r="BK315">
            <v>0</v>
          </cell>
          <cell r="BL315">
            <v>0</v>
          </cell>
          <cell r="BM315">
            <v>0</v>
          </cell>
          <cell r="BN315">
            <v>0</v>
          </cell>
          <cell r="BO315">
            <v>0</v>
          </cell>
          <cell r="BP315">
            <v>0</v>
          </cell>
          <cell r="BQ315">
            <v>0</v>
          </cell>
          <cell r="BR315">
            <v>0</v>
          </cell>
          <cell r="BS315">
            <v>0</v>
          </cell>
          <cell r="BT315">
            <v>0</v>
          </cell>
          <cell r="BU315">
            <v>0</v>
          </cell>
          <cell r="BV315">
            <v>0</v>
          </cell>
          <cell r="BW315">
            <v>0</v>
          </cell>
          <cell r="BX315">
            <v>0</v>
          </cell>
          <cell r="BY315">
            <v>0</v>
          </cell>
          <cell r="BZ315">
            <v>0</v>
          </cell>
          <cell r="CA315">
            <v>0</v>
          </cell>
          <cell r="CB315">
            <v>0</v>
          </cell>
          <cell r="CC315">
            <v>0</v>
          </cell>
          <cell r="CD315">
            <v>0</v>
          </cell>
          <cell r="CE315">
            <v>0</v>
          </cell>
          <cell r="CF315">
            <v>0</v>
          </cell>
          <cell r="CG315">
            <v>0</v>
          </cell>
          <cell r="CH315">
            <v>0</v>
          </cell>
          <cell r="CI315">
            <v>0</v>
          </cell>
          <cell r="CJ315">
            <v>0</v>
          </cell>
          <cell r="CK315">
            <v>0</v>
          </cell>
          <cell r="CL315">
            <v>0</v>
          </cell>
          <cell r="CM315">
            <v>0</v>
          </cell>
          <cell r="CN315">
            <v>0</v>
          </cell>
          <cell r="CO315">
            <v>0</v>
          </cell>
          <cell r="CP315">
            <v>0</v>
          </cell>
          <cell r="CQ315">
            <v>0</v>
          </cell>
          <cell r="CR315">
            <v>0</v>
          </cell>
          <cell r="CS315">
            <v>0</v>
          </cell>
          <cell r="CT315">
            <v>0</v>
          </cell>
          <cell r="CU315">
            <v>0</v>
          </cell>
          <cell r="CV315">
            <v>0</v>
          </cell>
          <cell r="CW315">
            <v>0</v>
          </cell>
          <cell r="CX315">
            <v>0</v>
          </cell>
          <cell r="CY315">
            <v>0</v>
          </cell>
          <cell r="CZ315">
            <v>0</v>
          </cell>
          <cell r="DA315">
            <v>0</v>
          </cell>
          <cell r="DB315">
            <v>0</v>
          </cell>
          <cell r="DC315">
            <v>0</v>
          </cell>
          <cell r="DD315">
            <v>0</v>
          </cell>
          <cell r="DE315">
            <v>0</v>
          </cell>
          <cell r="DF315">
            <v>0</v>
          </cell>
          <cell r="DG315">
            <v>0</v>
          </cell>
          <cell r="DH315">
            <v>0</v>
          </cell>
          <cell r="DI315">
            <v>0</v>
          </cell>
          <cell r="DJ315">
            <v>0</v>
          </cell>
          <cell r="DK315">
            <v>0</v>
          </cell>
          <cell r="DL315">
            <v>0</v>
          </cell>
          <cell r="DM315">
            <v>0</v>
          </cell>
          <cell r="DN315">
            <v>0</v>
          </cell>
          <cell r="DO315">
            <v>0</v>
          </cell>
          <cell r="DP315">
            <v>0</v>
          </cell>
          <cell r="DQ315">
            <v>0</v>
          </cell>
          <cell r="DR315">
            <v>0</v>
          </cell>
          <cell r="DS315">
            <v>0</v>
          </cell>
          <cell r="DT315">
            <v>0</v>
          </cell>
          <cell r="DU315">
            <v>0</v>
          </cell>
          <cell r="DV315">
            <v>0</v>
          </cell>
          <cell r="DW315">
            <v>0</v>
          </cell>
          <cell r="DX315">
            <v>0</v>
          </cell>
          <cell r="DY315">
            <v>0</v>
          </cell>
          <cell r="DZ315">
            <v>0</v>
          </cell>
          <cell r="EA315">
            <v>0</v>
          </cell>
          <cell r="EB315">
            <v>0</v>
          </cell>
          <cell r="EC315">
            <v>0</v>
          </cell>
          <cell r="ED315">
            <v>0</v>
          </cell>
          <cell r="EE315">
            <v>0</v>
          </cell>
          <cell r="EF315">
            <v>0</v>
          </cell>
          <cell r="EG315">
            <v>0</v>
          </cell>
          <cell r="EH315">
            <v>0</v>
          </cell>
          <cell r="EI315">
            <v>0</v>
          </cell>
          <cell r="EJ315">
            <v>0</v>
          </cell>
          <cell r="EK315">
            <v>0</v>
          </cell>
          <cell r="EL315">
            <v>0</v>
          </cell>
          <cell r="EM315">
            <v>0</v>
          </cell>
          <cell r="EN315">
            <v>0</v>
          </cell>
          <cell r="EO315">
            <v>0</v>
          </cell>
          <cell r="EP315">
            <v>0</v>
          </cell>
          <cell r="EQ315">
            <v>0</v>
          </cell>
          <cell r="ER315">
            <v>0</v>
          </cell>
          <cell r="ES315">
            <v>0</v>
          </cell>
          <cell r="ET315">
            <v>0</v>
          </cell>
          <cell r="EU315">
            <v>0</v>
          </cell>
          <cell r="EV315">
            <v>0</v>
          </cell>
          <cell r="EW315">
            <v>0</v>
          </cell>
          <cell r="EX315">
            <v>0</v>
          </cell>
          <cell r="EY315">
            <v>0</v>
          </cell>
          <cell r="EZ315">
            <v>0</v>
          </cell>
          <cell r="FA315">
            <v>0</v>
          </cell>
          <cell r="FB315">
            <v>0</v>
          </cell>
          <cell r="FC315">
            <v>0</v>
          </cell>
          <cell r="FD315">
            <v>0</v>
          </cell>
          <cell r="FE315">
            <v>0</v>
          </cell>
          <cell r="FF315">
            <v>0</v>
          </cell>
          <cell r="FG315">
            <v>0</v>
          </cell>
          <cell r="FH315">
            <v>0</v>
          </cell>
          <cell r="FI315">
            <v>0</v>
          </cell>
          <cell r="FJ315">
            <v>0</v>
          </cell>
          <cell r="FK315">
            <v>0</v>
          </cell>
          <cell r="FL315">
            <v>0</v>
          </cell>
          <cell r="FM315">
            <v>0</v>
          </cell>
          <cell r="FN315">
            <v>0</v>
          </cell>
          <cell r="FO315">
            <v>0</v>
          </cell>
          <cell r="FP315">
            <v>0</v>
          </cell>
          <cell r="FQ315">
            <v>0</v>
          </cell>
          <cell r="FR315">
            <v>0</v>
          </cell>
          <cell r="FS315">
            <v>0</v>
          </cell>
          <cell r="FT315">
            <v>0</v>
          </cell>
          <cell r="FU315">
            <v>0</v>
          </cell>
          <cell r="FV315">
            <v>0</v>
          </cell>
          <cell r="FW315">
            <v>0</v>
          </cell>
          <cell r="FX315">
            <v>0</v>
          </cell>
          <cell r="FY315">
            <v>0</v>
          </cell>
          <cell r="FZ315">
            <v>0</v>
          </cell>
          <cell r="GA315">
            <v>0</v>
          </cell>
          <cell r="GB315">
            <v>0</v>
          </cell>
          <cell r="GC315">
            <v>0</v>
          </cell>
          <cell r="GD315">
            <v>0</v>
          </cell>
          <cell r="GE315">
            <v>0</v>
          </cell>
          <cell r="GF315">
            <v>0</v>
          </cell>
          <cell r="GG315">
            <v>0</v>
          </cell>
          <cell r="GH315">
            <v>0</v>
          </cell>
          <cell r="GI315">
            <v>0</v>
          </cell>
          <cell r="GJ315">
            <v>0</v>
          </cell>
          <cell r="GK315">
            <v>0</v>
          </cell>
          <cell r="GL315">
            <v>0</v>
          </cell>
          <cell r="GM315">
            <v>0</v>
          </cell>
          <cell r="GN315">
            <v>0</v>
          </cell>
          <cell r="GO315">
            <v>0</v>
          </cell>
          <cell r="GP315">
            <v>0</v>
          </cell>
          <cell r="GQ315">
            <v>0</v>
          </cell>
          <cell r="GR315">
            <v>0</v>
          </cell>
          <cell r="GS315">
            <v>0</v>
          </cell>
          <cell r="GW315">
            <v>900373</v>
          </cell>
          <cell r="GX315" t="e">
            <v>#DIV/0!</v>
          </cell>
          <cell r="GY315" t="e">
            <v>#DIV/0!</v>
          </cell>
          <cell r="GZ315" t="e">
            <v>#DIV/0!</v>
          </cell>
        </row>
        <row r="316">
          <cell r="A316">
            <v>900384</v>
          </cell>
          <cell r="B316">
            <v>22</v>
          </cell>
          <cell r="C316" t="str">
            <v>TEXACO @ WHARTON</v>
          </cell>
          <cell r="D316">
            <v>8946</v>
          </cell>
          <cell r="E316" t="str">
            <v>R</v>
          </cell>
          <cell r="F316">
            <v>700</v>
          </cell>
          <cell r="G316">
            <v>700</v>
          </cell>
          <cell r="H316">
            <v>700</v>
          </cell>
          <cell r="I316">
            <v>700</v>
          </cell>
          <cell r="J316">
            <v>700</v>
          </cell>
          <cell r="K316">
            <v>700</v>
          </cell>
          <cell r="L316">
            <v>700</v>
          </cell>
          <cell r="M316">
            <v>700</v>
          </cell>
          <cell r="N316">
            <v>700</v>
          </cell>
          <cell r="O316">
            <v>700</v>
          </cell>
          <cell r="P316">
            <v>700</v>
          </cell>
          <cell r="Q316">
            <v>700</v>
          </cell>
          <cell r="R316">
            <v>700</v>
          </cell>
          <cell r="S316">
            <v>700</v>
          </cell>
          <cell r="T316">
            <v>700</v>
          </cell>
          <cell r="U316">
            <v>700</v>
          </cell>
          <cell r="V316">
            <v>700</v>
          </cell>
          <cell r="W316">
            <v>700</v>
          </cell>
          <cell r="X316">
            <v>700</v>
          </cell>
          <cell r="Y316">
            <v>700</v>
          </cell>
          <cell r="Z316">
            <v>700</v>
          </cell>
          <cell r="AA316">
            <v>700</v>
          </cell>
          <cell r="AB316">
            <v>700</v>
          </cell>
          <cell r="AC316">
            <v>700</v>
          </cell>
          <cell r="AD316">
            <v>350</v>
          </cell>
          <cell r="AE316">
            <v>350</v>
          </cell>
          <cell r="AF316">
            <v>350</v>
          </cell>
          <cell r="AG316">
            <v>350</v>
          </cell>
          <cell r="AH316">
            <v>350</v>
          </cell>
          <cell r="AI316">
            <v>350</v>
          </cell>
          <cell r="AJ316">
            <v>350</v>
          </cell>
          <cell r="AK316">
            <v>350</v>
          </cell>
          <cell r="AL316">
            <v>350</v>
          </cell>
          <cell r="AM316">
            <v>350</v>
          </cell>
          <cell r="AN316">
            <v>350</v>
          </cell>
          <cell r="AO316">
            <v>350</v>
          </cell>
          <cell r="AP316">
            <v>350</v>
          </cell>
          <cell r="AQ316">
            <v>350</v>
          </cell>
          <cell r="AR316">
            <v>350</v>
          </cell>
          <cell r="AS316">
            <v>350</v>
          </cell>
          <cell r="AT316">
            <v>350</v>
          </cell>
          <cell r="AU316">
            <v>350</v>
          </cell>
          <cell r="AV316">
            <v>350</v>
          </cell>
          <cell r="AW316">
            <v>350</v>
          </cell>
          <cell r="AX316">
            <v>350</v>
          </cell>
          <cell r="AY316">
            <v>775</v>
          </cell>
          <cell r="AZ316">
            <v>775</v>
          </cell>
          <cell r="BA316">
            <v>775</v>
          </cell>
          <cell r="BB316">
            <v>775</v>
          </cell>
          <cell r="BC316">
            <v>775</v>
          </cell>
          <cell r="BD316">
            <v>775</v>
          </cell>
          <cell r="BE316">
            <v>775</v>
          </cell>
          <cell r="BF316">
            <v>775</v>
          </cell>
          <cell r="BG316">
            <v>775</v>
          </cell>
          <cell r="BH316">
            <v>775</v>
          </cell>
          <cell r="BI316">
            <v>775</v>
          </cell>
          <cell r="BJ316">
            <v>775</v>
          </cell>
          <cell r="BK316">
            <v>775</v>
          </cell>
          <cell r="BL316">
            <v>775</v>
          </cell>
          <cell r="BM316">
            <v>775</v>
          </cell>
          <cell r="BN316">
            <v>775</v>
          </cell>
          <cell r="BO316">
            <v>775</v>
          </cell>
          <cell r="BP316">
            <v>775</v>
          </cell>
          <cell r="BQ316">
            <v>775</v>
          </cell>
          <cell r="BR316">
            <v>775</v>
          </cell>
          <cell r="BS316">
            <v>775</v>
          </cell>
          <cell r="BT316">
            <v>775</v>
          </cell>
          <cell r="BU316">
            <v>775</v>
          </cell>
          <cell r="BV316">
            <v>775</v>
          </cell>
          <cell r="BW316">
            <v>775</v>
          </cell>
          <cell r="BX316">
            <v>775</v>
          </cell>
          <cell r="BY316">
            <v>775</v>
          </cell>
          <cell r="BZ316">
            <v>775</v>
          </cell>
          <cell r="CA316">
            <v>775</v>
          </cell>
          <cell r="CB316">
            <v>775</v>
          </cell>
          <cell r="CC316">
            <v>425</v>
          </cell>
          <cell r="CD316">
            <v>425</v>
          </cell>
          <cell r="CE316">
            <v>425</v>
          </cell>
          <cell r="CF316">
            <v>425</v>
          </cell>
          <cell r="CG316">
            <v>425</v>
          </cell>
          <cell r="CH316">
            <v>425</v>
          </cell>
          <cell r="CI316">
            <v>425</v>
          </cell>
          <cell r="CJ316">
            <v>425</v>
          </cell>
          <cell r="CK316">
            <v>425</v>
          </cell>
          <cell r="CL316">
            <v>425</v>
          </cell>
          <cell r="CM316">
            <v>425</v>
          </cell>
          <cell r="CN316">
            <v>425</v>
          </cell>
          <cell r="CO316">
            <v>425</v>
          </cell>
          <cell r="CP316">
            <v>425</v>
          </cell>
          <cell r="CQ316">
            <v>425</v>
          </cell>
          <cell r="CR316">
            <v>425</v>
          </cell>
          <cell r="CS316">
            <v>425</v>
          </cell>
          <cell r="CT316">
            <v>425</v>
          </cell>
          <cell r="CU316">
            <v>425</v>
          </cell>
          <cell r="CV316">
            <v>425</v>
          </cell>
          <cell r="CW316">
            <v>425</v>
          </cell>
          <cell r="CX316">
            <v>425</v>
          </cell>
          <cell r="CY316">
            <v>425</v>
          </cell>
          <cell r="CZ316">
            <v>425</v>
          </cell>
          <cell r="DA316">
            <v>425</v>
          </cell>
          <cell r="DB316">
            <v>425</v>
          </cell>
          <cell r="DC316">
            <v>425</v>
          </cell>
          <cell r="DD316">
            <v>425</v>
          </cell>
          <cell r="DE316">
            <v>425</v>
          </cell>
          <cell r="DF316">
            <v>425</v>
          </cell>
          <cell r="DG316">
            <v>775</v>
          </cell>
          <cell r="DH316">
            <v>760</v>
          </cell>
          <cell r="DI316">
            <v>760</v>
          </cell>
          <cell r="DJ316">
            <v>760</v>
          </cell>
          <cell r="DK316">
            <v>760</v>
          </cell>
          <cell r="DL316">
            <v>760</v>
          </cell>
          <cell r="DM316">
            <v>760</v>
          </cell>
          <cell r="DN316">
            <v>760</v>
          </cell>
          <cell r="DO316">
            <v>760</v>
          </cell>
          <cell r="DP316">
            <v>760</v>
          </cell>
          <cell r="DQ316">
            <v>760</v>
          </cell>
          <cell r="DR316">
            <v>760</v>
          </cell>
          <cell r="DS316">
            <v>760</v>
          </cell>
          <cell r="DT316">
            <v>760</v>
          </cell>
          <cell r="DU316">
            <v>760</v>
          </cell>
          <cell r="DV316">
            <v>760</v>
          </cell>
          <cell r="DW316">
            <v>760</v>
          </cell>
          <cell r="DX316">
            <v>760</v>
          </cell>
          <cell r="DY316">
            <v>760</v>
          </cell>
          <cell r="DZ316">
            <v>760</v>
          </cell>
          <cell r="EA316">
            <v>760</v>
          </cell>
          <cell r="EB316">
            <v>760</v>
          </cell>
          <cell r="EC316">
            <v>760</v>
          </cell>
          <cell r="ED316">
            <v>760</v>
          </cell>
          <cell r="EE316">
            <v>760</v>
          </cell>
          <cell r="EF316">
            <v>760</v>
          </cell>
          <cell r="EG316">
            <v>760</v>
          </cell>
          <cell r="EH316">
            <v>760</v>
          </cell>
          <cell r="EI316">
            <v>760</v>
          </cell>
          <cell r="EJ316">
            <v>350</v>
          </cell>
          <cell r="EK316">
            <v>350</v>
          </cell>
          <cell r="EL316">
            <v>350</v>
          </cell>
          <cell r="EM316">
            <v>350</v>
          </cell>
          <cell r="EN316">
            <v>350</v>
          </cell>
          <cell r="EO316">
            <v>350</v>
          </cell>
          <cell r="EP316">
            <v>350</v>
          </cell>
          <cell r="EQ316">
            <v>350</v>
          </cell>
          <cell r="ER316">
            <v>350</v>
          </cell>
          <cell r="ES316">
            <v>350</v>
          </cell>
          <cell r="ET316">
            <v>350</v>
          </cell>
          <cell r="EU316">
            <v>350</v>
          </cell>
          <cell r="EV316">
            <v>350</v>
          </cell>
          <cell r="EW316">
            <v>350</v>
          </cell>
          <cell r="EX316">
            <v>350</v>
          </cell>
          <cell r="EY316">
            <v>350</v>
          </cell>
          <cell r="EZ316">
            <v>350</v>
          </cell>
          <cell r="FA316">
            <v>350</v>
          </cell>
          <cell r="FB316">
            <v>350</v>
          </cell>
          <cell r="FC316">
            <v>350</v>
          </cell>
          <cell r="FD316">
            <v>350</v>
          </cell>
          <cell r="FE316">
            <v>350</v>
          </cell>
          <cell r="FF316">
            <v>350</v>
          </cell>
          <cell r="FG316">
            <v>350</v>
          </cell>
          <cell r="FH316">
            <v>350</v>
          </cell>
          <cell r="FI316">
            <v>350</v>
          </cell>
          <cell r="FJ316">
            <v>350</v>
          </cell>
          <cell r="FK316">
            <v>350</v>
          </cell>
          <cell r="FL316">
            <v>350</v>
          </cell>
          <cell r="FM316">
            <v>750</v>
          </cell>
          <cell r="FN316">
            <v>750</v>
          </cell>
          <cell r="FO316">
            <v>790</v>
          </cell>
          <cell r="FP316">
            <v>790</v>
          </cell>
          <cell r="FQ316">
            <v>790</v>
          </cell>
          <cell r="FR316">
            <v>790</v>
          </cell>
          <cell r="FS316">
            <v>790</v>
          </cell>
          <cell r="FT316">
            <v>790</v>
          </cell>
          <cell r="FU316">
            <v>790</v>
          </cell>
          <cell r="FV316">
            <v>790</v>
          </cell>
          <cell r="FW316">
            <v>790</v>
          </cell>
          <cell r="FX316">
            <v>790</v>
          </cell>
          <cell r="FY316">
            <v>790</v>
          </cell>
          <cell r="FZ316">
            <v>790</v>
          </cell>
          <cell r="GA316">
            <v>790</v>
          </cell>
          <cell r="GB316">
            <v>790</v>
          </cell>
          <cell r="GC316">
            <v>790</v>
          </cell>
          <cell r="GD316">
            <v>790</v>
          </cell>
          <cell r="GE316">
            <v>790</v>
          </cell>
          <cell r="GF316">
            <v>790</v>
          </cell>
          <cell r="GG316">
            <v>790</v>
          </cell>
          <cell r="GH316">
            <v>790</v>
          </cell>
          <cell r="GI316">
            <v>790</v>
          </cell>
          <cell r="GJ316">
            <v>790</v>
          </cell>
          <cell r="GK316">
            <v>790</v>
          </cell>
          <cell r="GL316">
            <v>790</v>
          </cell>
          <cell r="GM316">
            <v>790</v>
          </cell>
          <cell r="GN316">
            <v>790</v>
          </cell>
          <cell r="GO316">
            <v>790</v>
          </cell>
          <cell r="GP316">
            <v>790</v>
          </cell>
          <cell r="GQ316">
            <v>790</v>
          </cell>
          <cell r="GR316">
            <v>790</v>
          </cell>
          <cell r="GS316">
            <v>790</v>
          </cell>
          <cell r="GW316">
            <v>900384</v>
          </cell>
          <cell r="GX316" t="e">
            <v>#DIV/0!</v>
          </cell>
          <cell r="GY316" t="e">
            <v>#DIV/0!</v>
          </cell>
          <cell r="GZ316" t="e">
            <v>#DIV/0!</v>
          </cell>
        </row>
        <row r="317">
          <cell r="A317">
            <v>900386</v>
          </cell>
          <cell r="B317">
            <v>22</v>
          </cell>
          <cell r="C317" t="str">
            <v>? @ WHARTON</v>
          </cell>
          <cell r="D317">
            <v>15340</v>
          </cell>
          <cell r="E317" t="str">
            <v>R</v>
          </cell>
          <cell r="F317">
            <v>0</v>
          </cell>
          <cell r="G317">
            <v>0</v>
          </cell>
          <cell r="H317">
            <v>0</v>
          </cell>
          <cell r="I317">
            <v>0</v>
          </cell>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cell r="AN317">
            <v>0</v>
          </cell>
          <cell r="AO317">
            <v>0</v>
          </cell>
          <cell r="AP317">
            <v>0</v>
          </cell>
          <cell r="AQ317">
            <v>0</v>
          </cell>
          <cell r="AR317">
            <v>0</v>
          </cell>
          <cell r="AS317">
            <v>0</v>
          </cell>
          <cell r="AT317">
            <v>0</v>
          </cell>
          <cell r="AU317">
            <v>0</v>
          </cell>
          <cell r="AV317">
            <v>0</v>
          </cell>
          <cell r="AW317">
            <v>0</v>
          </cell>
          <cell r="AX317">
            <v>0</v>
          </cell>
          <cell r="AY317">
            <v>0</v>
          </cell>
          <cell r="AZ317">
            <v>0</v>
          </cell>
          <cell r="BA317">
            <v>0</v>
          </cell>
          <cell r="BB317">
            <v>0</v>
          </cell>
          <cell r="BC317">
            <v>0</v>
          </cell>
          <cell r="BD317">
            <v>0</v>
          </cell>
          <cell r="BE317">
            <v>0</v>
          </cell>
          <cell r="BF317">
            <v>0</v>
          </cell>
          <cell r="BG317">
            <v>0</v>
          </cell>
          <cell r="BH317">
            <v>0</v>
          </cell>
          <cell r="BI317">
            <v>0</v>
          </cell>
          <cell r="BJ317">
            <v>0</v>
          </cell>
          <cell r="BK317">
            <v>0</v>
          </cell>
          <cell r="BL317">
            <v>0</v>
          </cell>
          <cell r="BM317">
            <v>0</v>
          </cell>
          <cell r="BN317">
            <v>0</v>
          </cell>
          <cell r="BO317">
            <v>0</v>
          </cell>
          <cell r="BP317">
            <v>0</v>
          </cell>
          <cell r="BQ317">
            <v>0</v>
          </cell>
          <cell r="BR317">
            <v>0</v>
          </cell>
          <cell r="BS317">
            <v>0</v>
          </cell>
          <cell r="BT317">
            <v>0</v>
          </cell>
          <cell r="BU317">
            <v>0</v>
          </cell>
          <cell r="BV317">
            <v>0</v>
          </cell>
          <cell r="BW317">
            <v>0</v>
          </cell>
          <cell r="BX317">
            <v>0</v>
          </cell>
          <cell r="BY317">
            <v>0</v>
          </cell>
          <cell r="BZ317">
            <v>0</v>
          </cell>
          <cell r="CA317">
            <v>0</v>
          </cell>
          <cell r="CB317">
            <v>0</v>
          </cell>
          <cell r="CC317">
            <v>0</v>
          </cell>
          <cell r="CD317">
            <v>0</v>
          </cell>
          <cell r="CE317">
            <v>0</v>
          </cell>
          <cell r="CF317">
            <v>0</v>
          </cell>
          <cell r="CG317">
            <v>0</v>
          </cell>
          <cell r="CH317">
            <v>0</v>
          </cell>
          <cell r="CI317">
            <v>0</v>
          </cell>
          <cell r="CJ317">
            <v>0</v>
          </cell>
          <cell r="CK317">
            <v>0</v>
          </cell>
          <cell r="CL317">
            <v>0</v>
          </cell>
          <cell r="CM317">
            <v>0</v>
          </cell>
          <cell r="CN317">
            <v>0</v>
          </cell>
          <cell r="CO317">
            <v>0</v>
          </cell>
          <cell r="CP317">
            <v>0</v>
          </cell>
          <cell r="CQ317">
            <v>0</v>
          </cell>
          <cell r="CR317">
            <v>0</v>
          </cell>
          <cell r="CS317">
            <v>0</v>
          </cell>
          <cell r="CT317">
            <v>0</v>
          </cell>
          <cell r="CU317">
            <v>0</v>
          </cell>
          <cell r="CV317">
            <v>0</v>
          </cell>
          <cell r="CW317">
            <v>0</v>
          </cell>
          <cell r="CX317">
            <v>0</v>
          </cell>
          <cell r="CY317">
            <v>0</v>
          </cell>
          <cell r="CZ317">
            <v>0</v>
          </cell>
          <cell r="DA317">
            <v>0</v>
          </cell>
          <cell r="DB317">
            <v>0</v>
          </cell>
          <cell r="DC317">
            <v>0</v>
          </cell>
          <cell r="DD317">
            <v>0</v>
          </cell>
          <cell r="DE317">
            <v>0</v>
          </cell>
          <cell r="DF317">
            <v>0</v>
          </cell>
          <cell r="DG317">
            <v>0</v>
          </cell>
          <cell r="DH317">
            <v>0</v>
          </cell>
          <cell r="DI317">
            <v>0</v>
          </cell>
          <cell r="DJ317">
            <v>0</v>
          </cell>
          <cell r="DK317">
            <v>0</v>
          </cell>
          <cell r="DL317">
            <v>0</v>
          </cell>
          <cell r="DM317">
            <v>0</v>
          </cell>
          <cell r="DN317">
            <v>0</v>
          </cell>
          <cell r="DO317">
            <v>0</v>
          </cell>
          <cell r="DP317">
            <v>0</v>
          </cell>
          <cell r="DQ317">
            <v>0</v>
          </cell>
          <cell r="DR317">
            <v>0</v>
          </cell>
          <cell r="DS317">
            <v>0</v>
          </cell>
          <cell r="DT317">
            <v>0</v>
          </cell>
          <cell r="DU317">
            <v>0</v>
          </cell>
          <cell r="DV317">
            <v>0</v>
          </cell>
          <cell r="DW317">
            <v>0</v>
          </cell>
          <cell r="DX317">
            <v>0</v>
          </cell>
          <cell r="DY317">
            <v>0</v>
          </cell>
          <cell r="DZ317">
            <v>0</v>
          </cell>
          <cell r="EA317">
            <v>0</v>
          </cell>
          <cell r="EB317">
            <v>0</v>
          </cell>
          <cell r="EC317">
            <v>0</v>
          </cell>
          <cell r="ED317">
            <v>0</v>
          </cell>
          <cell r="EE317">
            <v>0</v>
          </cell>
          <cell r="EF317">
            <v>0</v>
          </cell>
          <cell r="EG317">
            <v>0</v>
          </cell>
          <cell r="EH317">
            <v>0</v>
          </cell>
          <cell r="EI317">
            <v>0</v>
          </cell>
          <cell r="EJ317">
            <v>0</v>
          </cell>
          <cell r="EK317">
            <v>0</v>
          </cell>
          <cell r="EL317">
            <v>0</v>
          </cell>
          <cell r="EM317">
            <v>0</v>
          </cell>
          <cell r="EN317">
            <v>0</v>
          </cell>
          <cell r="EO317">
            <v>0</v>
          </cell>
          <cell r="EP317">
            <v>0</v>
          </cell>
          <cell r="EQ317">
            <v>0</v>
          </cell>
          <cell r="ER317">
            <v>0</v>
          </cell>
          <cell r="ES317">
            <v>0</v>
          </cell>
          <cell r="ET317">
            <v>0</v>
          </cell>
          <cell r="EU317">
            <v>0</v>
          </cell>
          <cell r="EV317">
            <v>0</v>
          </cell>
          <cell r="EW317">
            <v>0</v>
          </cell>
          <cell r="EX317">
            <v>0</v>
          </cell>
          <cell r="EY317">
            <v>0</v>
          </cell>
          <cell r="EZ317">
            <v>0</v>
          </cell>
          <cell r="FA317">
            <v>0</v>
          </cell>
          <cell r="FB317">
            <v>0</v>
          </cell>
          <cell r="FC317">
            <v>0</v>
          </cell>
          <cell r="FD317">
            <v>0</v>
          </cell>
          <cell r="FE317">
            <v>0</v>
          </cell>
          <cell r="FF317">
            <v>0</v>
          </cell>
          <cell r="FG317">
            <v>0</v>
          </cell>
          <cell r="FH317">
            <v>0</v>
          </cell>
          <cell r="FI317">
            <v>0</v>
          </cell>
          <cell r="FJ317">
            <v>0</v>
          </cell>
          <cell r="FK317">
            <v>0</v>
          </cell>
          <cell r="FL317">
            <v>0</v>
          </cell>
          <cell r="FM317">
            <v>0</v>
          </cell>
          <cell r="FN317">
            <v>0</v>
          </cell>
          <cell r="FO317">
            <v>0</v>
          </cell>
          <cell r="FP317">
            <v>0</v>
          </cell>
          <cell r="FQ317">
            <v>0</v>
          </cell>
          <cell r="FR317">
            <v>0</v>
          </cell>
          <cell r="FS317">
            <v>0</v>
          </cell>
          <cell r="FT317">
            <v>0</v>
          </cell>
          <cell r="FU317">
            <v>0</v>
          </cell>
          <cell r="FV317">
            <v>0</v>
          </cell>
          <cell r="FW317">
            <v>0</v>
          </cell>
          <cell r="FX317">
            <v>0</v>
          </cell>
          <cell r="FY317">
            <v>0</v>
          </cell>
          <cell r="FZ317">
            <v>0</v>
          </cell>
          <cell r="GA317">
            <v>0</v>
          </cell>
          <cell r="GB317">
            <v>0</v>
          </cell>
          <cell r="GC317">
            <v>0</v>
          </cell>
          <cell r="GD317">
            <v>0</v>
          </cell>
          <cell r="GE317">
            <v>0</v>
          </cell>
          <cell r="GF317">
            <v>0</v>
          </cell>
          <cell r="GG317">
            <v>0</v>
          </cell>
          <cell r="GH317">
            <v>0</v>
          </cell>
          <cell r="GI317">
            <v>0</v>
          </cell>
          <cell r="GJ317">
            <v>0</v>
          </cell>
          <cell r="GK317">
            <v>0</v>
          </cell>
          <cell r="GL317">
            <v>0</v>
          </cell>
          <cell r="GM317">
            <v>0</v>
          </cell>
          <cell r="GN317">
            <v>0</v>
          </cell>
          <cell r="GO317">
            <v>0</v>
          </cell>
          <cell r="GP317">
            <v>0</v>
          </cell>
          <cell r="GQ317">
            <v>0</v>
          </cell>
          <cell r="GR317">
            <v>0</v>
          </cell>
          <cell r="GS317">
            <v>0</v>
          </cell>
          <cell r="GW317">
            <v>900386</v>
          </cell>
          <cell r="GX317" t="e">
            <v>#DIV/0!</v>
          </cell>
          <cell r="GY317" t="e">
            <v>#DIV/0!</v>
          </cell>
          <cell r="GZ317" t="e">
            <v>#DIV/0!</v>
          </cell>
        </row>
        <row r="318">
          <cell r="A318">
            <v>900390</v>
          </cell>
          <cell r="B318">
            <v>11</v>
          </cell>
          <cell r="C318" t="str">
            <v>FORDCNTY @ FORD</v>
          </cell>
          <cell r="D318">
            <v>3303</v>
          </cell>
          <cell r="E318" t="str">
            <v>D</v>
          </cell>
          <cell r="F318">
            <v>105</v>
          </cell>
          <cell r="G318">
            <v>72</v>
          </cell>
          <cell r="H318">
            <v>105</v>
          </cell>
          <cell r="I318">
            <v>105</v>
          </cell>
          <cell r="J318">
            <v>105</v>
          </cell>
          <cell r="K318">
            <v>105</v>
          </cell>
          <cell r="L318">
            <v>105</v>
          </cell>
          <cell r="M318">
            <v>105</v>
          </cell>
          <cell r="N318">
            <v>105</v>
          </cell>
          <cell r="O318">
            <v>105</v>
          </cell>
          <cell r="P318">
            <v>105</v>
          </cell>
          <cell r="Q318">
            <v>105</v>
          </cell>
          <cell r="R318">
            <v>105</v>
          </cell>
          <cell r="S318">
            <v>105</v>
          </cell>
          <cell r="T318">
            <v>135</v>
          </cell>
          <cell r="U318">
            <v>135</v>
          </cell>
          <cell r="V318">
            <v>135</v>
          </cell>
          <cell r="W318">
            <v>135</v>
          </cell>
          <cell r="X318">
            <v>135</v>
          </cell>
          <cell r="Y318">
            <v>135</v>
          </cell>
          <cell r="Z318">
            <v>135</v>
          </cell>
          <cell r="AA318">
            <v>135</v>
          </cell>
          <cell r="AB318">
            <v>135</v>
          </cell>
          <cell r="AC318">
            <v>135</v>
          </cell>
          <cell r="AD318">
            <v>135</v>
          </cell>
          <cell r="AE318">
            <v>135</v>
          </cell>
          <cell r="AF318">
            <v>135</v>
          </cell>
          <cell r="AG318">
            <v>90</v>
          </cell>
          <cell r="AH318">
            <v>90</v>
          </cell>
          <cell r="AI318">
            <v>90</v>
          </cell>
          <cell r="AJ318">
            <v>90</v>
          </cell>
          <cell r="AK318">
            <v>90</v>
          </cell>
          <cell r="AL318">
            <v>90</v>
          </cell>
          <cell r="AM318">
            <v>90</v>
          </cell>
          <cell r="AN318">
            <v>90</v>
          </cell>
          <cell r="AO318">
            <v>90</v>
          </cell>
          <cell r="AP318">
            <v>70</v>
          </cell>
          <cell r="AQ318">
            <v>70</v>
          </cell>
          <cell r="AR318">
            <v>70</v>
          </cell>
          <cell r="AS318">
            <v>70</v>
          </cell>
          <cell r="AT318">
            <v>70</v>
          </cell>
          <cell r="AU318">
            <v>70</v>
          </cell>
          <cell r="AV318">
            <v>70</v>
          </cell>
          <cell r="AW318">
            <v>70</v>
          </cell>
          <cell r="AX318">
            <v>70</v>
          </cell>
          <cell r="AY318">
            <v>65</v>
          </cell>
          <cell r="AZ318">
            <v>65</v>
          </cell>
          <cell r="BA318">
            <v>65</v>
          </cell>
          <cell r="BB318">
            <v>65</v>
          </cell>
          <cell r="BC318">
            <v>65</v>
          </cell>
          <cell r="BD318">
            <v>65</v>
          </cell>
          <cell r="BE318">
            <v>65</v>
          </cell>
          <cell r="BF318">
            <v>50</v>
          </cell>
          <cell r="BG318">
            <v>50</v>
          </cell>
          <cell r="BH318">
            <v>50</v>
          </cell>
          <cell r="BI318">
            <v>50</v>
          </cell>
          <cell r="BJ318">
            <v>50</v>
          </cell>
          <cell r="BK318">
            <v>50</v>
          </cell>
          <cell r="BL318">
            <v>80</v>
          </cell>
          <cell r="BM318">
            <v>80</v>
          </cell>
          <cell r="BN318">
            <v>80</v>
          </cell>
          <cell r="BO318">
            <v>80</v>
          </cell>
          <cell r="BP318">
            <v>80</v>
          </cell>
          <cell r="BQ318">
            <v>80</v>
          </cell>
          <cell r="BR318">
            <v>80</v>
          </cell>
          <cell r="BS318">
            <v>80</v>
          </cell>
          <cell r="BT318">
            <v>80</v>
          </cell>
          <cell r="BU318">
            <v>80</v>
          </cell>
          <cell r="BV318">
            <v>80</v>
          </cell>
          <cell r="BW318">
            <v>80</v>
          </cell>
          <cell r="BX318">
            <v>80</v>
          </cell>
          <cell r="BY318">
            <v>80</v>
          </cell>
          <cell r="BZ318">
            <v>80</v>
          </cell>
          <cell r="CA318">
            <v>80</v>
          </cell>
          <cell r="CB318">
            <v>80</v>
          </cell>
          <cell r="CC318">
            <v>60</v>
          </cell>
          <cell r="CD318">
            <v>60</v>
          </cell>
          <cell r="CE318">
            <v>60</v>
          </cell>
          <cell r="CF318">
            <v>60</v>
          </cell>
          <cell r="CG318">
            <v>60</v>
          </cell>
          <cell r="CH318">
            <v>75</v>
          </cell>
          <cell r="CI318">
            <v>75</v>
          </cell>
          <cell r="CJ318">
            <v>75</v>
          </cell>
          <cell r="CK318">
            <v>75</v>
          </cell>
          <cell r="CL318">
            <v>75</v>
          </cell>
          <cell r="CM318">
            <v>83</v>
          </cell>
          <cell r="CN318">
            <v>83</v>
          </cell>
          <cell r="CO318">
            <v>83</v>
          </cell>
          <cell r="CP318">
            <v>83</v>
          </cell>
          <cell r="CQ318">
            <v>83</v>
          </cell>
          <cell r="CR318">
            <v>83</v>
          </cell>
          <cell r="CS318">
            <v>83</v>
          </cell>
          <cell r="CT318">
            <v>95</v>
          </cell>
          <cell r="CU318">
            <v>95</v>
          </cell>
          <cell r="CV318">
            <v>95</v>
          </cell>
          <cell r="CW318">
            <v>95</v>
          </cell>
          <cell r="CX318">
            <v>95</v>
          </cell>
          <cell r="CY318">
            <v>95</v>
          </cell>
          <cell r="CZ318">
            <v>95</v>
          </cell>
          <cell r="DA318">
            <v>95</v>
          </cell>
          <cell r="DB318">
            <v>95</v>
          </cell>
          <cell r="DC318">
            <v>95</v>
          </cell>
          <cell r="DD318">
            <v>95</v>
          </cell>
          <cell r="DE318">
            <v>95</v>
          </cell>
          <cell r="DF318">
            <v>95</v>
          </cell>
          <cell r="DG318">
            <v>95</v>
          </cell>
          <cell r="DH318">
            <v>200</v>
          </cell>
          <cell r="DI318">
            <v>200</v>
          </cell>
          <cell r="DJ318">
            <v>105</v>
          </cell>
          <cell r="DK318">
            <v>105</v>
          </cell>
          <cell r="DL318">
            <v>105</v>
          </cell>
          <cell r="DM318">
            <v>105</v>
          </cell>
          <cell r="DN318">
            <v>105</v>
          </cell>
          <cell r="DO318">
            <v>105</v>
          </cell>
          <cell r="DP318">
            <v>105</v>
          </cell>
          <cell r="DQ318">
            <v>105</v>
          </cell>
          <cell r="DR318">
            <v>105</v>
          </cell>
          <cell r="DS318">
            <v>105</v>
          </cell>
          <cell r="DT318">
            <v>105</v>
          </cell>
          <cell r="DU318">
            <v>105</v>
          </cell>
          <cell r="DV318">
            <v>85</v>
          </cell>
          <cell r="DW318">
            <v>85</v>
          </cell>
          <cell r="DX318">
            <v>85</v>
          </cell>
          <cell r="DY318">
            <v>85</v>
          </cell>
          <cell r="DZ318">
            <v>85</v>
          </cell>
          <cell r="EA318">
            <v>85</v>
          </cell>
          <cell r="EB318">
            <v>85</v>
          </cell>
          <cell r="EC318">
            <v>85</v>
          </cell>
          <cell r="ED318">
            <v>85</v>
          </cell>
          <cell r="EE318">
            <v>85</v>
          </cell>
          <cell r="EF318">
            <v>85</v>
          </cell>
          <cell r="EG318">
            <v>85</v>
          </cell>
          <cell r="EH318">
            <v>85</v>
          </cell>
          <cell r="EI318">
            <v>85</v>
          </cell>
          <cell r="EJ318">
            <v>75</v>
          </cell>
          <cell r="EK318">
            <v>75</v>
          </cell>
          <cell r="EL318">
            <v>75</v>
          </cell>
          <cell r="EM318">
            <v>75</v>
          </cell>
          <cell r="EN318">
            <v>75</v>
          </cell>
          <cell r="EO318">
            <v>75</v>
          </cell>
          <cell r="EP318">
            <v>75</v>
          </cell>
          <cell r="EQ318">
            <v>100</v>
          </cell>
          <cell r="ER318">
            <v>100</v>
          </cell>
          <cell r="ES318">
            <v>100</v>
          </cell>
          <cell r="ET318">
            <v>100</v>
          </cell>
          <cell r="EU318">
            <v>100</v>
          </cell>
          <cell r="EV318">
            <v>100</v>
          </cell>
          <cell r="EW318">
            <v>100</v>
          </cell>
          <cell r="EX318">
            <v>100</v>
          </cell>
          <cell r="EY318">
            <v>100</v>
          </cell>
          <cell r="EZ318">
            <v>100</v>
          </cell>
          <cell r="FA318">
            <v>100</v>
          </cell>
          <cell r="FB318">
            <v>100</v>
          </cell>
          <cell r="FC318">
            <v>100</v>
          </cell>
          <cell r="FD318">
            <v>100</v>
          </cell>
          <cell r="FE318">
            <v>100</v>
          </cell>
          <cell r="FF318">
            <v>100</v>
          </cell>
          <cell r="FG318">
            <v>100</v>
          </cell>
          <cell r="FH318">
            <v>100</v>
          </cell>
          <cell r="FI318">
            <v>100</v>
          </cell>
          <cell r="FJ318">
            <v>100</v>
          </cell>
          <cell r="FK318">
            <v>30</v>
          </cell>
          <cell r="FL318">
            <v>30</v>
          </cell>
          <cell r="FM318">
            <v>30</v>
          </cell>
          <cell r="FN318">
            <v>30</v>
          </cell>
          <cell r="FO318">
            <v>5</v>
          </cell>
          <cell r="FP318">
            <v>5</v>
          </cell>
          <cell r="FQ318">
            <v>5</v>
          </cell>
          <cell r="FR318">
            <v>120</v>
          </cell>
          <cell r="FS318">
            <v>5</v>
          </cell>
          <cell r="FT318">
            <v>5</v>
          </cell>
          <cell r="FU318">
            <v>5</v>
          </cell>
          <cell r="FV318">
            <v>5</v>
          </cell>
          <cell r="FW318">
            <v>5</v>
          </cell>
          <cell r="FX318">
            <v>5</v>
          </cell>
          <cell r="FY318">
            <v>5</v>
          </cell>
          <cell r="FZ318">
            <v>25</v>
          </cell>
          <cell r="GA318">
            <v>25</v>
          </cell>
          <cell r="GB318">
            <v>25</v>
          </cell>
          <cell r="GC318">
            <v>25</v>
          </cell>
          <cell r="GD318">
            <v>25</v>
          </cell>
          <cell r="GE318">
            <v>25</v>
          </cell>
          <cell r="GF318">
            <v>25</v>
          </cell>
          <cell r="GG318">
            <v>25</v>
          </cell>
          <cell r="GH318">
            <v>25</v>
          </cell>
          <cell r="GI318">
            <v>25</v>
          </cell>
          <cell r="GJ318">
            <v>25</v>
          </cell>
          <cell r="GK318">
            <v>25</v>
          </cell>
          <cell r="GL318">
            <v>25</v>
          </cell>
          <cell r="GM318">
            <v>25</v>
          </cell>
          <cell r="GN318">
            <v>25</v>
          </cell>
          <cell r="GO318">
            <v>25</v>
          </cell>
          <cell r="GP318">
            <v>25</v>
          </cell>
          <cell r="GQ318">
            <v>25</v>
          </cell>
          <cell r="GR318">
            <v>25</v>
          </cell>
          <cell r="GS318">
            <v>25</v>
          </cell>
          <cell r="GW318">
            <v>900390</v>
          </cell>
          <cell r="GX318" t="e">
            <v>#DIV/0!</v>
          </cell>
          <cell r="GY318" t="e">
            <v>#DIV/0!</v>
          </cell>
          <cell r="GZ318" t="e">
            <v>#DIV/0!</v>
          </cell>
        </row>
        <row r="319">
          <cell r="A319">
            <v>900394</v>
          </cell>
          <cell r="B319">
            <v>22</v>
          </cell>
          <cell r="C319" t="str">
            <v>TRATOPER @ WHARTON</v>
          </cell>
          <cell r="D319">
            <v>8923</v>
          </cell>
          <cell r="E319" t="str">
            <v>R</v>
          </cell>
          <cell r="F319">
            <v>0</v>
          </cell>
          <cell r="G319">
            <v>0</v>
          </cell>
          <cell r="H319">
            <v>0</v>
          </cell>
          <cell r="I319">
            <v>0</v>
          </cell>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0</v>
          </cell>
          <cell r="Z319">
            <v>0</v>
          </cell>
          <cell r="AA319">
            <v>0</v>
          </cell>
          <cell r="AB319">
            <v>0</v>
          </cell>
          <cell r="AC319">
            <v>0</v>
          </cell>
          <cell r="AD319">
            <v>0</v>
          </cell>
          <cell r="AE319">
            <v>0</v>
          </cell>
          <cell r="AF319">
            <v>0</v>
          </cell>
          <cell r="AG319">
            <v>0</v>
          </cell>
          <cell r="AH319">
            <v>0</v>
          </cell>
          <cell r="AI319">
            <v>0</v>
          </cell>
          <cell r="AJ319">
            <v>0</v>
          </cell>
          <cell r="AK319">
            <v>0</v>
          </cell>
          <cell r="AL319">
            <v>0</v>
          </cell>
          <cell r="AM319">
            <v>0</v>
          </cell>
          <cell r="AN319">
            <v>0</v>
          </cell>
          <cell r="AO319">
            <v>0</v>
          </cell>
          <cell r="AP319">
            <v>0</v>
          </cell>
          <cell r="AQ319">
            <v>0</v>
          </cell>
          <cell r="AR319">
            <v>0</v>
          </cell>
          <cell r="AS319">
            <v>0</v>
          </cell>
          <cell r="AT319">
            <v>0</v>
          </cell>
          <cell r="AU319">
            <v>0</v>
          </cell>
          <cell r="AV319">
            <v>0</v>
          </cell>
          <cell r="AW319">
            <v>0</v>
          </cell>
          <cell r="AX319">
            <v>0</v>
          </cell>
          <cell r="AY319">
            <v>0</v>
          </cell>
          <cell r="AZ319">
            <v>0</v>
          </cell>
          <cell r="BA319">
            <v>0</v>
          </cell>
          <cell r="BB319">
            <v>0</v>
          </cell>
          <cell r="BC319">
            <v>0</v>
          </cell>
          <cell r="BD319">
            <v>0</v>
          </cell>
          <cell r="BE319">
            <v>0</v>
          </cell>
          <cell r="BF319">
            <v>0</v>
          </cell>
          <cell r="BG319">
            <v>0</v>
          </cell>
          <cell r="BH319">
            <v>0</v>
          </cell>
          <cell r="BI319">
            <v>0</v>
          </cell>
          <cell r="BJ319">
            <v>0</v>
          </cell>
          <cell r="BK319">
            <v>0</v>
          </cell>
          <cell r="BL319">
            <v>0</v>
          </cell>
          <cell r="BM319">
            <v>0</v>
          </cell>
          <cell r="BN319">
            <v>0</v>
          </cell>
          <cell r="BO319">
            <v>0</v>
          </cell>
          <cell r="BP319">
            <v>0</v>
          </cell>
          <cell r="BQ319">
            <v>0</v>
          </cell>
          <cell r="BR319">
            <v>0</v>
          </cell>
          <cell r="BS319">
            <v>0</v>
          </cell>
          <cell r="BT319">
            <v>0</v>
          </cell>
          <cell r="BU319">
            <v>0</v>
          </cell>
          <cell r="BV319">
            <v>0</v>
          </cell>
          <cell r="BW319">
            <v>0</v>
          </cell>
          <cell r="BX319">
            <v>0</v>
          </cell>
          <cell r="BY319">
            <v>0</v>
          </cell>
          <cell r="BZ319">
            <v>0</v>
          </cell>
          <cell r="CA319">
            <v>0</v>
          </cell>
          <cell r="CB319">
            <v>0</v>
          </cell>
          <cell r="CC319">
            <v>0</v>
          </cell>
          <cell r="CD319">
            <v>0</v>
          </cell>
          <cell r="CE319">
            <v>0</v>
          </cell>
          <cell r="CF319">
            <v>0</v>
          </cell>
          <cell r="CG319">
            <v>0</v>
          </cell>
          <cell r="CH319">
            <v>0</v>
          </cell>
          <cell r="CI319">
            <v>0</v>
          </cell>
          <cell r="CJ319">
            <v>0</v>
          </cell>
          <cell r="CK319">
            <v>0</v>
          </cell>
          <cell r="CL319">
            <v>0</v>
          </cell>
          <cell r="CM319">
            <v>0</v>
          </cell>
          <cell r="CN319">
            <v>0</v>
          </cell>
          <cell r="CO319">
            <v>0</v>
          </cell>
          <cell r="CP319">
            <v>0</v>
          </cell>
          <cell r="CQ319">
            <v>0</v>
          </cell>
          <cell r="CR319">
            <v>0</v>
          </cell>
          <cell r="CS319">
            <v>0</v>
          </cell>
          <cell r="CT319">
            <v>0</v>
          </cell>
          <cell r="CU319">
            <v>0</v>
          </cell>
          <cell r="CV319">
            <v>0</v>
          </cell>
          <cell r="CW319">
            <v>0</v>
          </cell>
          <cell r="CX319">
            <v>0</v>
          </cell>
          <cell r="CY319">
            <v>0</v>
          </cell>
          <cell r="CZ319">
            <v>0</v>
          </cell>
          <cell r="DA319">
            <v>0</v>
          </cell>
          <cell r="DB319">
            <v>0</v>
          </cell>
          <cell r="DC319">
            <v>0</v>
          </cell>
          <cell r="DD319">
            <v>0</v>
          </cell>
          <cell r="DE319">
            <v>0</v>
          </cell>
          <cell r="DF319">
            <v>0</v>
          </cell>
          <cell r="DG319">
            <v>0</v>
          </cell>
          <cell r="DH319">
            <v>0</v>
          </cell>
          <cell r="DI319">
            <v>0</v>
          </cell>
          <cell r="DJ319">
            <v>0</v>
          </cell>
          <cell r="DK319">
            <v>0</v>
          </cell>
          <cell r="DL319">
            <v>0</v>
          </cell>
          <cell r="DM319">
            <v>0</v>
          </cell>
          <cell r="DN319">
            <v>0</v>
          </cell>
          <cell r="DO319">
            <v>0</v>
          </cell>
          <cell r="DP319">
            <v>0</v>
          </cell>
          <cell r="DQ319">
            <v>0</v>
          </cell>
          <cell r="DR319">
            <v>0</v>
          </cell>
          <cell r="DS319">
            <v>0</v>
          </cell>
          <cell r="DT319">
            <v>0</v>
          </cell>
          <cell r="DU319">
            <v>0</v>
          </cell>
          <cell r="DV319">
            <v>0</v>
          </cell>
          <cell r="DW319">
            <v>0</v>
          </cell>
          <cell r="DX319">
            <v>0</v>
          </cell>
          <cell r="DY319">
            <v>0</v>
          </cell>
          <cell r="DZ319">
            <v>0</v>
          </cell>
          <cell r="EA319">
            <v>0</v>
          </cell>
          <cell r="EB319">
            <v>0</v>
          </cell>
          <cell r="EC319">
            <v>0</v>
          </cell>
          <cell r="ED319">
            <v>0</v>
          </cell>
          <cell r="EE319">
            <v>0</v>
          </cell>
          <cell r="EF319">
            <v>0</v>
          </cell>
          <cell r="EG319">
            <v>0</v>
          </cell>
          <cell r="EH319">
            <v>0</v>
          </cell>
          <cell r="EI319">
            <v>0</v>
          </cell>
          <cell r="EJ319">
            <v>0</v>
          </cell>
          <cell r="EK319">
            <v>0</v>
          </cell>
          <cell r="EL319">
            <v>0</v>
          </cell>
          <cell r="EM319">
            <v>0</v>
          </cell>
          <cell r="EN319">
            <v>0</v>
          </cell>
          <cell r="EO319">
            <v>0</v>
          </cell>
          <cell r="EP319">
            <v>0</v>
          </cell>
          <cell r="EQ319">
            <v>0</v>
          </cell>
          <cell r="ER319">
            <v>0</v>
          </cell>
          <cell r="ES319">
            <v>0</v>
          </cell>
          <cell r="ET319">
            <v>0</v>
          </cell>
          <cell r="EU319">
            <v>0</v>
          </cell>
          <cell r="EV319">
            <v>0</v>
          </cell>
          <cell r="EW319">
            <v>0</v>
          </cell>
          <cell r="EX319">
            <v>0</v>
          </cell>
          <cell r="EY319">
            <v>0</v>
          </cell>
          <cell r="EZ319">
            <v>0</v>
          </cell>
          <cell r="FA319">
            <v>0</v>
          </cell>
          <cell r="FB319">
            <v>0</v>
          </cell>
          <cell r="FC319">
            <v>0</v>
          </cell>
          <cell r="FD319">
            <v>0</v>
          </cell>
          <cell r="FE319">
            <v>0</v>
          </cell>
          <cell r="FF319">
            <v>0</v>
          </cell>
          <cell r="FG319">
            <v>0</v>
          </cell>
          <cell r="FH319">
            <v>0</v>
          </cell>
          <cell r="FI319">
            <v>0</v>
          </cell>
          <cell r="FJ319">
            <v>0</v>
          </cell>
          <cell r="FK319">
            <v>0</v>
          </cell>
          <cell r="FL319">
            <v>0</v>
          </cell>
          <cell r="FM319">
            <v>0</v>
          </cell>
          <cell r="FN319">
            <v>0</v>
          </cell>
          <cell r="FO319">
            <v>0</v>
          </cell>
          <cell r="FP319">
            <v>0</v>
          </cell>
          <cell r="FQ319">
            <v>0</v>
          </cell>
          <cell r="FR319">
            <v>0</v>
          </cell>
          <cell r="FS319">
            <v>0</v>
          </cell>
          <cell r="FT319">
            <v>0</v>
          </cell>
          <cell r="FU319">
            <v>0</v>
          </cell>
          <cell r="FV319">
            <v>0</v>
          </cell>
          <cell r="FW319">
            <v>0</v>
          </cell>
          <cell r="FX319">
            <v>0</v>
          </cell>
          <cell r="FY319">
            <v>0</v>
          </cell>
          <cell r="FZ319">
            <v>0</v>
          </cell>
          <cell r="GA319">
            <v>0</v>
          </cell>
          <cell r="GB319">
            <v>0</v>
          </cell>
          <cell r="GC319">
            <v>0</v>
          </cell>
          <cell r="GD319">
            <v>0</v>
          </cell>
          <cell r="GE319">
            <v>0</v>
          </cell>
          <cell r="GF319">
            <v>0</v>
          </cell>
          <cell r="GG319">
            <v>0</v>
          </cell>
          <cell r="GH319">
            <v>0</v>
          </cell>
          <cell r="GI319">
            <v>0</v>
          </cell>
          <cell r="GJ319">
            <v>0</v>
          </cell>
          <cell r="GK319">
            <v>0</v>
          </cell>
          <cell r="GL319">
            <v>0</v>
          </cell>
          <cell r="GM319">
            <v>0</v>
          </cell>
          <cell r="GN319">
            <v>0</v>
          </cell>
          <cell r="GO319">
            <v>0</v>
          </cell>
          <cell r="GP319">
            <v>0</v>
          </cell>
          <cell r="GQ319">
            <v>0</v>
          </cell>
          <cell r="GR319">
            <v>0</v>
          </cell>
          <cell r="GS319">
            <v>0</v>
          </cell>
          <cell r="GW319">
            <v>900394</v>
          </cell>
          <cell r="GX319" t="e">
            <v>#DIV/0!</v>
          </cell>
          <cell r="GY319" t="e">
            <v>#DIV/0!</v>
          </cell>
          <cell r="GZ319" t="e">
            <v>#DIV/0!</v>
          </cell>
        </row>
        <row r="320">
          <cell r="A320">
            <v>900397</v>
          </cell>
          <cell r="B320">
            <v>26</v>
          </cell>
          <cell r="C320" t="str">
            <v>SHELL @ CASS</v>
          </cell>
          <cell r="D320">
            <v>59749</v>
          </cell>
          <cell r="E320" t="str">
            <v>R</v>
          </cell>
          <cell r="F320">
            <v>24968</v>
          </cell>
          <cell r="G320">
            <v>24968</v>
          </cell>
          <cell r="H320">
            <v>21968</v>
          </cell>
          <cell r="I320">
            <v>21968</v>
          </cell>
          <cell r="J320">
            <v>21968</v>
          </cell>
          <cell r="K320">
            <v>21968</v>
          </cell>
          <cell r="L320">
            <v>24968</v>
          </cell>
          <cell r="M320">
            <v>24968</v>
          </cell>
          <cell r="N320">
            <v>24968</v>
          </cell>
          <cell r="O320">
            <v>27468</v>
          </cell>
          <cell r="P320">
            <v>27468</v>
          </cell>
          <cell r="Q320">
            <v>27468</v>
          </cell>
          <cell r="R320">
            <v>27468</v>
          </cell>
          <cell r="S320">
            <v>27468</v>
          </cell>
          <cell r="T320">
            <v>25523</v>
          </cell>
          <cell r="U320">
            <v>25523</v>
          </cell>
          <cell r="V320">
            <v>25523</v>
          </cell>
          <cell r="W320">
            <v>25523</v>
          </cell>
          <cell r="X320">
            <v>25523</v>
          </cell>
          <cell r="Y320">
            <v>25523</v>
          </cell>
          <cell r="Z320">
            <v>26523</v>
          </cell>
          <cell r="AA320">
            <v>26523</v>
          </cell>
          <cell r="AB320">
            <v>26523</v>
          </cell>
          <cell r="AC320">
            <v>26523</v>
          </cell>
          <cell r="AD320">
            <v>26023</v>
          </cell>
          <cell r="AE320">
            <v>26023</v>
          </cell>
          <cell r="AF320">
            <v>26023</v>
          </cell>
          <cell r="AG320">
            <v>26023</v>
          </cell>
          <cell r="AH320">
            <v>26023</v>
          </cell>
          <cell r="AI320">
            <v>26023</v>
          </cell>
          <cell r="AJ320">
            <v>25523</v>
          </cell>
          <cell r="AK320">
            <v>25523</v>
          </cell>
          <cell r="AL320">
            <v>25523</v>
          </cell>
          <cell r="AM320">
            <v>25523</v>
          </cell>
          <cell r="AN320">
            <v>25023</v>
          </cell>
          <cell r="AO320">
            <v>25023</v>
          </cell>
          <cell r="AP320">
            <v>25023</v>
          </cell>
          <cell r="AQ320">
            <v>25023</v>
          </cell>
          <cell r="AR320">
            <v>27523</v>
          </cell>
          <cell r="AS320">
            <v>27523</v>
          </cell>
          <cell r="AT320">
            <v>27523</v>
          </cell>
          <cell r="AU320">
            <v>27493</v>
          </cell>
          <cell r="AV320">
            <v>27493</v>
          </cell>
          <cell r="AW320">
            <v>27493</v>
          </cell>
          <cell r="AX320">
            <v>27493</v>
          </cell>
          <cell r="AY320">
            <v>38556</v>
          </cell>
          <cell r="AZ320">
            <v>38556</v>
          </cell>
          <cell r="BA320">
            <v>38556</v>
          </cell>
          <cell r="BB320">
            <v>40556</v>
          </cell>
          <cell r="BC320">
            <v>30556</v>
          </cell>
          <cell r="BD320">
            <v>30556</v>
          </cell>
          <cell r="BE320">
            <v>25556</v>
          </cell>
          <cell r="BF320">
            <v>25556</v>
          </cell>
          <cell r="BG320">
            <v>25556</v>
          </cell>
          <cell r="BH320">
            <v>25556</v>
          </cell>
          <cell r="BI320">
            <v>25556</v>
          </cell>
          <cell r="BJ320">
            <v>25556</v>
          </cell>
          <cell r="BK320">
            <v>25556</v>
          </cell>
          <cell r="BL320">
            <v>25600</v>
          </cell>
          <cell r="BM320">
            <v>25556</v>
          </cell>
          <cell r="BN320">
            <v>25556</v>
          </cell>
          <cell r="BO320">
            <v>25556</v>
          </cell>
          <cell r="BP320">
            <v>25556</v>
          </cell>
          <cell r="BQ320">
            <v>26556</v>
          </cell>
          <cell r="BR320">
            <v>26556</v>
          </cell>
          <cell r="BS320">
            <v>26556</v>
          </cell>
          <cell r="BT320">
            <v>27600</v>
          </cell>
          <cell r="BU320">
            <v>27600</v>
          </cell>
          <cell r="BV320">
            <v>27556</v>
          </cell>
          <cell r="BW320">
            <v>27556</v>
          </cell>
          <cell r="BX320">
            <v>27556</v>
          </cell>
          <cell r="BY320">
            <v>27556</v>
          </cell>
          <cell r="BZ320">
            <v>27556</v>
          </cell>
          <cell r="CA320">
            <v>27556</v>
          </cell>
          <cell r="CB320">
            <v>27556</v>
          </cell>
          <cell r="CC320">
            <v>28426</v>
          </cell>
          <cell r="CD320">
            <v>28426</v>
          </cell>
          <cell r="CE320">
            <v>28426</v>
          </cell>
          <cell r="CF320">
            <v>28426</v>
          </cell>
          <cell r="CG320">
            <v>29426</v>
          </cell>
          <cell r="CH320">
            <v>29426</v>
          </cell>
          <cell r="CI320">
            <v>29426</v>
          </cell>
          <cell r="CJ320">
            <v>29426</v>
          </cell>
          <cell r="CK320">
            <v>29426</v>
          </cell>
          <cell r="CL320">
            <v>29426</v>
          </cell>
          <cell r="CM320">
            <v>29426</v>
          </cell>
          <cell r="CN320">
            <v>29426</v>
          </cell>
          <cell r="CO320">
            <v>29426</v>
          </cell>
          <cell r="CP320">
            <v>29426</v>
          </cell>
          <cell r="CQ320">
            <v>29426</v>
          </cell>
          <cell r="CR320">
            <v>29426</v>
          </cell>
          <cell r="CS320">
            <v>29426</v>
          </cell>
          <cell r="CT320">
            <v>29426</v>
          </cell>
          <cell r="CU320">
            <v>27426</v>
          </cell>
          <cell r="CV320">
            <v>29426</v>
          </cell>
          <cell r="CW320">
            <v>29426</v>
          </cell>
          <cell r="CX320">
            <v>29426</v>
          </cell>
          <cell r="CY320">
            <v>29426</v>
          </cell>
          <cell r="CZ320">
            <v>29426</v>
          </cell>
          <cell r="DA320">
            <v>29426</v>
          </cell>
          <cell r="DB320">
            <v>31426</v>
          </cell>
          <cell r="DC320">
            <v>31426</v>
          </cell>
          <cell r="DD320">
            <v>31426</v>
          </cell>
          <cell r="DE320">
            <v>31426</v>
          </cell>
          <cell r="DF320">
            <v>31426</v>
          </cell>
          <cell r="DG320">
            <v>31426</v>
          </cell>
          <cell r="DH320">
            <v>29439</v>
          </cell>
          <cell r="DI320">
            <v>27439</v>
          </cell>
          <cell r="DJ320">
            <v>28439</v>
          </cell>
          <cell r="DK320">
            <v>28439</v>
          </cell>
          <cell r="DL320">
            <v>28439</v>
          </cell>
          <cell r="DM320">
            <v>28439</v>
          </cell>
          <cell r="DN320">
            <v>27439</v>
          </cell>
          <cell r="DO320">
            <v>27439</v>
          </cell>
          <cell r="DP320">
            <v>27439</v>
          </cell>
          <cell r="DQ320">
            <v>27439</v>
          </cell>
          <cell r="DR320">
            <v>27439</v>
          </cell>
          <cell r="DS320">
            <v>27439</v>
          </cell>
          <cell r="DT320">
            <v>27439</v>
          </cell>
          <cell r="DU320">
            <v>27439</v>
          </cell>
          <cell r="DV320">
            <v>27439</v>
          </cell>
          <cell r="DW320">
            <v>27439</v>
          </cell>
          <cell r="DX320">
            <v>27439</v>
          </cell>
          <cell r="DY320">
            <v>27439</v>
          </cell>
          <cell r="DZ320">
            <v>27439</v>
          </cell>
          <cell r="EA320">
            <v>27439</v>
          </cell>
          <cell r="EB320">
            <v>27439</v>
          </cell>
          <cell r="EC320">
            <v>27439</v>
          </cell>
          <cell r="ED320">
            <v>27439</v>
          </cell>
          <cell r="EE320">
            <v>27439</v>
          </cell>
          <cell r="EF320">
            <v>27439</v>
          </cell>
          <cell r="EG320">
            <v>27439</v>
          </cell>
          <cell r="EH320">
            <v>27439</v>
          </cell>
          <cell r="EI320">
            <v>27439</v>
          </cell>
          <cell r="EJ320">
            <v>27609</v>
          </cell>
          <cell r="EK320">
            <v>27609</v>
          </cell>
          <cell r="EL320">
            <v>27609</v>
          </cell>
          <cell r="EM320">
            <v>27609</v>
          </cell>
          <cell r="EN320">
            <v>27609</v>
          </cell>
          <cell r="EO320">
            <v>27609</v>
          </cell>
          <cell r="EP320">
            <v>27609</v>
          </cell>
          <cell r="EQ320">
            <v>27609</v>
          </cell>
          <cell r="ER320">
            <v>27609</v>
          </cell>
          <cell r="ES320">
            <v>27609</v>
          </cell>
          <cell r="ET320">
            <v>27609</v>
          </cell>
          <cell r="EU320">
            <v>27609</v>
          </cell>
          <cell r="EV320">
            <v>27609</v>
          </cell>
          <cell r="EW320">
            <v>27609</v>
          </cell>
          <cell r="EX320">
            <v>27609</v>
          </cell>
          <cell r="EY320">
            <v>27609</v>
          </cell>
          <cell r="EZ320">
            <v>27609</v>
          </cell>
          <cell r="FA320">
            <v>27609</v>
          </cell>
          <cell r="FB320">
            <v>27609</v>
          </cell>
          <cell r="FC320">
            <v>27609</v>
          </cell>
          <cell r="FD320">
            <v>27609</v>
          </cell>
          <cell r="FE320">
            <v>27609</v>
          </cell>
          <cell r="FF320">
            <v>27609</v>
          </cell>
          <cell r="FG320">
            <v>27609</v>
          </cell>
          <cell r="FH320">
            <v>27609</v>
          </cell>
          <cell r="FI320">
            <v>27609</v>
          </cell>
          <cell r="FJ320">
            <v>27609</v>
          </cell>
          <cell r="FK320">
            <v>27609</v>
          </cell>
          <cell r="FL320">
            <v>27609</v>
          </cell>
          <cell r="FM320">
            <v>27609</v>
          </cell>
          <cell r="FN320">
            <v>27609</v>
          </cell>
          <cell r="FO320">
            <v>26295</v>
          </cell>
          <cell r="FP320">
            <v>26295</v>
          </cell>
          <cell r="FQ320">
            <v>31295</v>
          </cell>
          <cell r="FR320">
            <v>31295</v>
          </cell>
          <cell r="FS320">
            <v>31295</v>
          </cell>
          <cell r="FT320">
            <v>31295</v>
          </cell>
          <cell r="FU320">
            <v>31295</v>
          </cell>
          <cell r="FV320">
            <v>31295</v>
          </cell>
          <cell r="FW320">
            <v>35295</v>
          </cell>
          <cell r="FX320">
            <v>35295</v>
          </cell>
          <cell r="FY320">
            <v>35295</v>
          </cell>
          <cell r="FZ320">
            <v>34795</v>
          </cell>
          <cell r="GA320">
            <v>29795</v>
          </cell>
          <cell r="GB320">
            <v>29795</v>
          </cell>
          <cell r="GC320">
            <v>29795</v>
          </cell>
          <cell r="GD320">
            <v>29795</v>
          </cell>
          <cell r="GE320">
            <v>29795</v>
          </cell>
          <cell r="GF320">
            <v>29795</v>
          </cell>
          <cell r="GG320">
            <v>25795</v>
          </cell>
          <cell r="GH320">
            <v>25795</v>
          </cell>
          <cell r="GI320">
            <v>25795</v>
          </cell>
          <cell r="GJ320">
            <v>25795</v>
          </cell>
          <cell r="GK320">
            <v>25795</v>
          </cell>
          <cell r="GL320">
            <v>25795</v>
          </cell>
          <cell r="GM320">
            <v>26295</v>
          </cell>
          <cell r="GN320">
            <v>26295</v>
          </cell>
          <cell r="GO320">
            <v>26795</v>
          </cell>
          <cell r="GP320">
            <v>26795</v>
          </cell>
          <cell r="GQ320">
            <v>26795</v>
          </cell>
          <cell r="GR320">
            <v>26795</v>
          </cell>
          <cell r="GS320">
            <v>26795</v>
          </cell>
          <cell r="GW320">
            <v>900397</v>
          </cell>
          <cell r="GX320" t="e">
            <v>#DIV/0!</v>
          </cell>
          <cell r="GY320" t="e">
            <v>#DIV/0!</v>
          </cell>
          <cell r="GZ320" t="e">
            <v>#DIV/0!</v>
          </cell>
        </row>
        <row r="321">
          <cell r="A321">
            <v>900400</v>
          </cell>
          <cell r="B321">
            <v>26</v>
          </cell>
          <cell r="C321" t="str">
            <v>MCBRAYER @ CASS</v>
          </cell>
          <cell r="D321">
            <v>8819</v>
          </cell>
          <cell r="E321" t="str">
            <v>R</v>
          </cell>
          <cell r="F321">
            <v>56</v>
          </cell>
          <cell r="G321">
            <v>56</v>
          </cell>
          <cell r="H321">
            <v>56</v>
          </cell>
          <cell r="I321">
            <v>56</v>
          </cell>
          <cell r="J321">
            <v>56</v>
          </cell>
          <cell r="K321">
            <v>56</v>
          </cell>
          <cell r="L321">
            <v>56</v>
          </cell>
          <cell r="M321">
            <v>56</v>
          </cell>
          <cell r="N321">
            <v>56</v>
          </cell>
          <cell r="O321">
            <v>56</v>
          </cell>
          <cell r="P321">
            <v>56</v>
          </cell>
          <cell r="Q321">
            <v>56</v>
          </cell>
          <cell r="R321">
            <v>56</v>
          </cell>
          <cell r="S321">
            <v>56</v>
          </cell>
          <cell r="T321">
            <v>57</v>
          </cell>
          <cell r="U321">
            <v>57</v>
          </cell>
          <cell r="V321">
            <v>57</v>
          </cell>
          <cell r="W321">
            <v>57</v>
          </cell>
          <cell r="X321">
            <v>57</v>
          </cell>
          <cell r="Y321">
            <v>57</v>
          </cell>
          <cell r="Z321">
            <v>57</v>
          </cell>
          <cell r="AA321">
            <v>57</v>
          </cell>
          <cell r="AB321">
            <v>57</v>
          </cell>
          <cell r="AC321">
            <v>57</v>
          </cell>
          <cell r="AD321">
            <v>57</v>
          </cell>
          <cell r="AE321">
            <v>57</v>
          </cell>
          <cell r="AF321">
            <v>57</v>
          </cell>
          <cell r="AG321">
            <v>57</v>
          </cell>
          <cell r="AH321">
            <v>57</v>
          </cell>
          <cell r="AI321">
            <v>57</v>
          </cell>
          <cell r="AJ321">
            <v>57</v>
          </cell>
          <cell r="AK321">
            <v>57</v>
          </cell>
          <cell r="AL321">
            <v>57</v>
          </cell>
          <cell r="AM321">
            <v>57</v>
          </cell>
          <cell r="AN321">
            <v>57</v>
          </cell>
          <cell r="AO321">
            <v>57</v>
          </cell>
          <cell r="AP321">
            <v>57</v>
          </cell>
          <cell r="AQ321">
            <v>57</v>
          </cell>
          <cell r="AR321">
            <v>57</v>
          </cell>
          <cell r="AS321">
            <v>57</v>
          </cell>
          <cell r="AT321">
            <v>57</v>
          </cell>
          <cell r="AU321">
            <v>57</v>
          </cell>
          <cell r="AV321">
            <v>57</v>
          </cell>
          <cell r="AW321">
            <v>57</v>
          </cell>
          <cell r="AX321">
            <v>57</v>
          </cell>
          <cell r="AY321">
            <v>285</v>
          </cell>
          <cell r="AZ321">
            <v>285</v>
          </cell>
          <cell r="BA321">
            <v>285</v>
          </cell>
          <cell r="BB321">
            <v>285</v>
          </cell>
          <cell r="BC321">
            <v>285</v>
          </cell>
          <cell r="BD321">
            <v>285</v>
          </cell>
          <cell r="BE321">
            <v>0</v>
          </cell>
          <cell r="BF321">
            <v>0</v>
          </cell>
          <cell r="BG321">
            <v>0</v>
          </cell>
          <cell r="BH321">
            <v>0</v>
          </cell>
          <cell r="BI321">
            <v>0</v>
          </cell>
          <cell r="BJ321">
            <v>0</v>
          </cell>
          <cell r="BK321">
            <v>0</v>
          </cell>
          <cell r="BL321">
            <v>0</v>
          </cell>
          <cell r="BM321">
            <v>0</v>
          </cell>
          <cell r="BN321">
            <v>0</v>
          </cell>
          <cell r="BO321">
            <v>0</v>
          </cell>
          <cell r="BP321">
            <v>0</v>
          </cell>
          <cell r="BQ321">
            <v>0</v>
          </cell>
          <cell r="BR321">
            <v>0</v>
          </cell>
          <cell r="BS321">
            <v>0</v>
          </cell>
          <cell r="BT321">
            <v>0</v>
          </cell>
          <cell r="BU321">
            <v>0</v>
          </cell>
          <cell r="BV321">
            <v>0</v>
          </cell>
          <cell r="BW321">
            <v>0</v>
          </cell>
          <cell r="BX321">
            <v>0</v>
          </cell>
          <cell r="BY321">
            <v>59</v>
          </cell>
          <cell r="BZ321">
            <v>59</v>
          </cell>
          <cell r="CA321">
            <v>59</v>
          </cell>
          <cell r="CB321">
            <v>59</v>
          </cell>
          <cell r="CC321">
            <v>6</v>
          </cell>
          <cell r="CD321">
            <v>6</v>
          </cell>
          <cell r="CE321">
            <v>6</v>
          </cell>
          <cell r="CF321">
            <v>6</v>
          </cell>
          <cell r="CG321">
            <v>6</v>
          </cell>
          <cell r="CH321">
            <v>6</v>
          </cell>
          <cell r="CI321">
            <v>6</v>
          </cell>
          <cell r="CJ321">
            <v>6</v>
          </cell>
          <cell r="CK321">
            <v>6</v>
          </cell>
          <cell r="CL321">
            <v>6</v>
          </cell>
          <cell r="CM321">
            <v>6</v>
          </cell>
          <cell r="CN321">
            <v>6</v>
          </cell>
          <cell r="CO321">
            <v>6</v>
          </cell>
          <cell r="CP321">
            <v>6</v>
          </cell>
          <cell r="CQ321">
            <v>6</v>
          </cell>
          <cell r="CR321">
            <v>6</v>
          </cell>
          <cell r="CS321">
            <v>6</v>
          </cell>
          <cell r="CT321">
            <v>6</v>
          </cell>
          <cell r="CU321">
            <v>6</v>
          </cell>
          <cell r="CV321">
            <v>6</v>
          </cell>
          <cell r="CW321">
            <v>6</v>
          </cell>
          <cell r="CX321">
            <v>6</v>
          </cell>
          <cell r="CY321">
            <v>6</v>
          </cell>
          <cell r="CZ321">
            <v>6</v>
          </cell>
          <cell r="DA321">
            <v>6</v>
          </cell>
          <cell r="DB321">
            <v>6</v>
          </cell>
          <cell r="DC321">
            <v>6</v>
          </cell>
          <cell r="DD321">
            <v>6</v>
          </cell>
          <cell r="DE321">
            <v>6</v>
          </cell>
          <cell r="DF321">
            <v>6</v>
          </cell>
          <cell r="DG321">
            <v>6</v>
          </cell>
          <cell r="DH321">
            <v>59</v>
          </cell>
          <cell r="DI321">
            <v>59</v>
          </cell>
          <cell r="DJ321">
            <v>59</v>
          </cell>
          <cell r="DK321">
            <v>59</v>
          </cell>
          <cell r="DL321">
            <v>59</v>
          </cell>
          <cell r="DM321">
            <v>59</v>
          </cell>
          <cell r="DN321">
            <v>59</v>
          </cell>
          <cell r="DO321">
            <v>59</v>
          </cell>
          <cell r="DP321">
            <v>59</v>
          </cell>
          <cell r="DQ321">
            <v>59</v>
          </cell>
          <cell r="DR321">
            <v>59</v>
          </cell>
          <cell r="DS321">
            <v>59</v>
          </cell>
          <cell r="DT321">
            <v>59</v>
          </cell>
          <cell r="DU321">
            <v>59</v>
          </cell>
          <cell r="DV321">
            <v>59</v>
          </cell>
          <cell r="DW321">
            <v>59</v>
          </cell>
          <cell r="DX321">
            <v>59</v>
          </cell>
          <cell r="DY321">
            <v>59</v>
          </cell>
          <cell r="DZ321">
            <v>59</v>
          </cell>
          <cell r="EA321">
            <v>59</v>
          </cell>
          <cell r="EB321">
            <v>59</v>
          </cell>
          <cell r="EC321">
            <v>59</v>
          </cell>
          <cell r="ED321">
            <v>59</v>
          </cell>
          <cell r="EE321">
            <v>59</v>
          </cell>
          <cell r="EF321">
            <v>59</v>
          </cell>
          <cell r="EG321">
            <v>59</v>
          </cell>
          <cell r="EH321">
            <v>59</v>
          </cell>
          <cell r="EI321">
            <v>59</v>
          </cell>
          <cell r="EJ321">
            <v>1</v>
          </cell>
          <cell r="EK321">
            <v>1</v>
          </cell>
          <cell r="EL321">
            <v>1</v>
          </cell>
          <cell r="EM321">
            <v>1</v>
          </cell>
          <cell r="EN321">
            <v>1</v>
          </cell>
          <cell r="EO321">
            <v>1</v>
          </cell>
          <cell r="EP321">
            <v>1</v>
          </cell>
          <cell r="EQ321">
            <v>59</v>
          </cell>
          <cell r="ER321">
            <v>59</v>
          </cell>
          <cell r="ES321">
            <v>59</v>
          </cell>
          <cell r="ET321">
            <v>59</v>
          </cell>
          <cell r="EU321">
            <v>59</v>
          </cell>
          <cell r="EV321">
            <v>59</v>
          </cell>
          <cell r="EW321">
            <v>59</v>
          </cell>
          <cell r="EX321">
            <v>59</v>
          </cell>
          <cell r="EY321">
            <v>59</v>
          </cell>
          <cell r="EZ321">
            <v>59</v>
          </cell>
          <cell r="FA321">
            <v>59</v>
          </cell>
          <cell r="FB321">
            <v>59</v>
          </cell>
          <cell r="FC321">
            <v>59</v>
          </cell>
          <cell r="FD321">
            <v>59</v>
          </cell>
          <cell r="FE321">
            <v>59</v>
          </cell>
          <cell r="FF321">
            <v>59</v>
          </cell>
          <cell r="FG321">
            <v>59</v>
          </cell>
          <cell r="FH321">
            <v>59</v>
          </cell>
          <cell r="FI321">
            <v>59</v>
          </cell>
          <cell r="FJ321">
            <v>59</v>
          </cell>
          <cell r="FK321">
            <v>59</v>
          </cell>
          <cell r="FL321">
            <v>59</v>
          </cell>
          <cell r="FM321">
            <v>59</v>
          </cell>
          <cell r="FN321">
            <v>59</v>
          </cell>
          <cell r="FO321">
            <v>59</v>
          </cell>
          <cell r="FP321">
            <v>59</v>
          </cell>
          <cell r="FQ321">
            <v>59</v>
          </cell>
          <cell r="FR321">
            <v>59</v>
          </cell>
          <cell r="FS321">
            <v>59</v>
          </cell>
          <cell r="FT321">
            <v>59</v>
          </cell>
          <cell r="FU321">
            <v>59</v>
          </cell>
          <cell r="FV321">
            <v>59</v>
          </cell>
          <cell r="FW321">
            <v>59</v>
          </cell>
          <cell r="FX321">
            <v>59</v>
          </cell>
          <cell r="FY321">
            <v>59</v>
          </cell>
          <cell r="FZ321">
            <v>59</v>
          </cell>
          <cell r="GA321">
            <v>59</v>
          </cell>
          <cell r="GB321">
            <v>59</v>
          </cell>
          <cell r="GC321">
            <v>59</v>
          </cell>
          <cell r="GD321">
            <v>59</v>
          </cell>
          <cell r="GE321">
            <v>59</v>
          </cell>
          <cell r="GF321">
            <v>59</v>
          </cell>
          <cell r="GG321">
            <v>59</v>
          </cell>
          <cell r="GH321">
            <v>59</v>
          </cell>
          <cell r="GI321">
            <v>59</v>
          </cell>
          <cell r="GJ321">
            <v>59</v>
          </cell>
          <cell r="GK321">
            <v>59</v>
          </cell>
          <cell r="GL321">
            <v>59</v>
          </cell>
          <cell r="GM321">
            <v>59</v>
          </cell>
          <cell r="GN321">
            <v>59</v>
          </cell>
          <cell r="GO321">
            <v>59</v>
          </cell>
          <cell r="GP321">
            <v>59</v>
          </cell>
          <cell r="GQ321">
            <v>59</v>
          </cell>
          <cell r="GR321">
            <v>59</v>
          </cell>
          <cell r="GS321">
            <v>59</v>
          </cell>
          <cell r="GW321">
            <v>900400</v>
          </cell>
          <cell r="GX321" t="e">
            <v>#DIV/0!</v>
          </cell>
          <cell r="GY321" t="e">
            <v>#DIV/0!</v>
          </cell>
          <cell r="GZ321" t="e">
            <v>#DIV/0!</v>
          </cell>
        </row>
        <row r="322">
          <cell r="A322">
            <v>900401</v>
          </cell>
          <cell r="B322">
            <v>24</v>
          </cell>
          <cell r="C322" t="str">
            <v>DOW INTR @ VERMILION</v>
          </cell>
          <cell r="D322">
            <v>203814</v>
          </cell>
          <cell r="E322" t="str">
            <v>D</v>
          </cell>
          <cell r="F322">
            <v>0</v>
          </cell>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0</v>
          </cell>
          <cell r="AD322">
            <v>0</v>
          </cell>
          <cell r="AE322">
            <v>0</v>
          </cell>
          <cell r="AF322">
            <v>0</v>
          </cell>
          <cell r="AG322">
            <v>0</v>
          </cell>
          <cell r="AH322">
            <v>0</v>
          </cell>
          <cell r="AI322">
            <v>0</v>
          </cell>
          <cell r="AJ322">
            <v>0</v>
          </cell>
          <cell r="AK322">
            <v>0</v>
          </cell>
          <cell r="AL322">
            <v>0</v>
          </cell>
          <cell r="AM322">
            <v>0</v>
          </cell>
          <cell r="AN322">
            <v>0</v>
          </cell>
          <cell r="AO322">
            <v>0</v>
          </cell>
          <cell r="AP322">
            <v>0</v>
          </cell>
          <cell r="AQ322">
            <v>0</v>
          </cell>
          <cell r="AR322">
            <v>0</v>
          </cell>
          <cell r="AS322">
            <v>0</v>
          </cell>
          <cell r="AT322">
            <v>0</v>
          </cell>
          <cell r="AU322">
            <v>0</v>
          </cell>
          <cell r="AV322">
            <v>0</v>
          </cell>
          <cell r="AW322">
            <v>0</v>
          </cell>
          <cell r="AX322">
            <v>0</v>
          </cell>
          <cell r="AY322">
            <v>0</v>
          </cell>
          <cell r="AZ322">
            <v>0</v>
          </cell>
          <cell r="BA322">
            <v>0</v>
          </cell>
          <cell r="BB322">
            <v>0</v>
          </cell>
          <cell r="BC322">
            <v>0</v>
          </cell>
          <cell r="BD322">
            <v>0</v>
          </cell>
          <cell r="BE322">
            <v>0</v>
          </cell>
          <cell r="BF322">
            <v>0</v>
          </cell>
          <cell r="BG322">
            <v>0</v>
          </cell>
          <cell r="BH322">
            <v>0</v>
          </cell>
          <cell r="BI322">
            <v>0</v>
          </cell>
          <cell r="BJ322">
            <v>0</v>
          </cell>
          <cell r="BK322">
            <v>0</v>
          </cell>
          <cell r="BL322">
            <v>0</v>
          </cell>
          <cell r="BM322">
            <v>0</v>
          </cell>
          <cell r="BN322">
            <v>0</v>
          </cell>
          <cell r="BO322">
            <v>0</v>
          </cell>
          <cell r="BP322">
            <v>0</v>
          </cell>
          <cell r="BQ322">
            <v>0</v>
          </cell>
          <cell r="BR322">
            <v>0</v>
          </cell>
          <cell r="BS322">
            <v>0</v>
          </cell>
          <cell r="BT322">
            <v>0</v>
          </cell>
          <cell r="BU322">
            <v>0</v>
          </cell>
          <cell r="BV322">
            <v>0</v>
          </cell>
          <cell r="BW322">
            <v>0</v>
          </cell>
          <cell r="BX322">
            <v>0</v>
          </cell>
          <cell r="BY322">
            <v>0</v>
          </cell>
          <cell r="BZ322">
            <v>0</v>
          </cell>
          <cell r="CA322">
            <v>0</v>
          </cell>
          <cell r="CB322">
            <v>0</v>
          </cell>
          <cell r="CC322">
            <v>0</v>
          </cell>
          <cell r="CD322">
            <v>0</v>
          </cell>
          <cell r="CE322">
            <v>0</v>
          </cell>
          <cell r="CF322">
            <v>0</v>
          </cell>
          <cell r="CG322">
            <v>0</v>
          </cell>
          <cell r="CH322">
            <v>0</v>
          </cell>
          <cell r="CI322">
            <v>0</v>
          </cell>
          <cell r="CJ322">
            <v>0</v>
          </cell>
          <cell r="CK322">
            <v>0</v>
          </cell>
          <cell r="CL322">
            <v>0</v>
          </cell>
          <cell r="CM322">
            <v>0</v>
          </cell>
          <cell r="CN322">
            <v>0</v>
          </cell>
          <cell r="CO322">
            <v>0</v>
          </cell>
          <cell r="CP322">
            <v>0</v>
          </cell>
          <cell r="CQ322">
            <v>0</v>
          </cell>
          <cell r="CR322">
            <v>0</v>
          </cell>
          <cell r="CS322">
            <v>0</v>
          </cell>
          <cell r="CT322">
            <v>0</v>
          </cell>
          <cell r="CU322">
            <v>0</v>
          </cell>
          <cell r="CV322">
            <v>0</v>
          </cell>
          <cell r="CW322">
            <v>0</v>
          </cell>
          <cell r="CX322">
            <v>0</v>
          </cell>
          <cell r="CY322">
            <v>0</v>
          </cell>
          <cell r="CZ322">
            <v>0</v>
          </cell>
          <cell r="DA322">
            <v>0</v>
          </cell>
          <cell r="DB322">
            <v>0</v>
          </cell>
          <cell r="DC322">
            <v>0</v>
          </cell>
          <cell r="DD322">
            <v>0</v>
          </cell>
          <cell r="DE322">
            <v>0</v>
          </cell>
          <cell r="DF322">
            <v>0</v>
          </cell>
          <cell r="DG322">
            <v>0</v>
          </cell>
          <cell r="DH322">
            <v>0</v>
          </cell>
          <cell r="DI322">
            <v>0</v>
          </cell>
          <cell r="DJ322">
            <v>0</v>
          </cell>
          <cell r="DK322">
            <v>0</v>
          </cell>
          <cell r="DL322">
            <v>0</v>
          </cell>
          <cell r="DM322">
            <v>0</v>
          </cell>
          <cell r="DN322">
            <v>0</v>
          </cell>
          <cell r="DO322">
            <v>0</v>
          </cell>
          <cell r="DP322">
            <v>0</v>
          </cell>
          <cell r="DQ322">
            <v>0</v>
          </cell>
          <cell r="DR322">
            <v>0</v>
          </cell>
          <cell r="DS322">
            <v>0</v>
          </cell>
          <cell r="DT322">
            <v>0</v>
          </cell>
          <cell r="DU322">
            <v>0</v>
          </cell>
          <cell r="DV322">
            <v>0</v>
          </cell>
          <cell r="DW322">
            <v>0</v>
          </cell>
          <cell r="DX322">
            <v>0</v>
          </cell>
          <cell r="DY322">
            <v>0</v>
          </cell>
          <cell r="DZ322">
            <v>0</v>
          </cell>
          <cell r="EA322">
            <v>0</v>
          </cell>
          <cell r="EB322">
            <v>0</v>
          </cell>
          <cell r="EC322">
            <v>0</v>
          </cell>
          <cell r="ED322">
            <v>0</v>
          </cell>
          <cell r="EE322">
            <v>0</v>
          </cell>
          <cell r="EF322">
            <v>0</v>
          </cell>
          <cell r="EG322">
            <v>0</v>
          </cell>
          <cell r="EH322">
            <v>0</v>
          </cell>
          <cell r="EI322">
            <v>0</v>
          </cell>
          <cell r="EJ322">
            <v>0</v>
          </cell>
          <cell r="EK322">
            <v>0</v>
          </cell>
          <cell r="EL322">
            <v>0</v>
          </cell>
          <cell r="EM322">
            <v>0</v>
          </cell>
          <cell r="EN322">
            <v>0</v>
          </cell>
          <cell r="EO322">
            <v>0</v>
          </cell>
          <cell r="EP322">
            <v>0</v>
          </cell>
          <cell r="EQ322">
            <v>0</v>
          </cell>
          <cell r="ER322">
            <v>0</v>
          </cell>
          <cell r="ES322">
            <v>0</v>
          </cell>
          <cell r="ET322">
            <v>0</v>
          </cell>
          <cell r="EU322">
            <v>0</v>
          </cell>
          <cell r="EV322">
            <v>0</v>
          </cell>
          <cell r="EW322">
            <v>0</v>
          </cell>
          <cell r="EX322">
            <v>0</v>
          </cell>
          <cell r="EY322">
            <v>0</v>
          </cell>
          <cell r="EZ322">
            <v>0</v>
          </cell>
          <cell r="FA322">
            <v>0</v>
          </cell>
          <cell r="FB322">
            <v>0</v>
          </cell>
          <cell r="FC322">
            <v>0</v>
          </cell>
          <cell r="FD322">
            <v>0</v>
          </cell>
          <cell r="FE322">
            <v>0</v>
          </cell>
          <cell r="FF322">
            <v>0</v>
          </cell>
          <cell r="FG322">
            <v>0</v>
          </cell>
          <cell r="FH322">
            <v>0</v>
          </cell>
          <cell r="FI322">
            <v>0</v>
          </cell>
          <cell r="FJ322">
            <v>0</v>
          </cell>
          <cell r="FK322">
            <v>0</v>
          </cell>
          <cell r="FL322">
            <v>0</v>
          </cell>
          <cell r="FM322">
            <v>0</v>
          </cell>
          <cell r="FN322">
            <v>0</v>
          </cell>
          <cell r="FO322">
            <v>0</v>
          </cell>
          <cell r="FP322">
            <v>0</v>
          </cell>
          <cell r="FQ322">
            <v>0</v>
          </cell>
          <cell r="FR322">
            <v>0</v>
          </cell>
          <cell r="FS322">
            <v>0</v>
          </cell>
          <cell r="FT322">
            <v>0</v>
          </cell>
          <cell r="FU322">
            <v>0</v>
          </cell>
          <cell r="FV322">
            <v>0</v>
          </cell>
          <cell r="FW322">
            <v>0</v>
          </cell>
          <cell r="FX322">
            <v>0</v>
          </cell>
          <cell r="FY322">
            <v>0</v>
          </cell>
          <cell r="FZ322">
            <v>0</v>
          </cell>
          <cell r="GA322">
            <v>0</v>
          </cell>
          <cell r="GB322">
            <v>0</v>
          </cell>
          <cell r="GC322">
            <v>0</v>
          </cell>
          <cell r="GD322">
            <v>0</v>
          </cell>
          <cell r="GE322">
            <v>0</v>
          </cell>
          <cell r="GF322">
            <v>0</v>
          </cell>
          <cell r="GG322">
            <v>0</v>
          </cell>
          <cell r="GH322">
            <v>0</v>
          </cell>
          <cell r="GI322">
            <v>0</v>
          </cell>
          <cell r="GJ322">
            <v>0</v>
          </cell>
          <cell r="GK322">
            <v>0</v>
          </cell>
          <cell r="GL322">
            <v>0</v>
          </cell>
          <cell r="GM322">
            <v>0</v>
          </cell>
          <cell r="GN322">
            <v>0</v>
          </cell>
          <cell r="GO322">
            <v>0</v>
          </cell>
          <cell r="GP322">
            <v>0</v>
          </cell>
          <cell r="GQ322">
            <v>0</v>
          </cell>
          <cell r="GR322">
            <v>0</v>
          </cell>
          <cell r="GS322">
            <v>0</v>
          </cell>
          <cell r="GW322">
            <v>900401</v>
          </cell>
          <cell r="GX322" t="e">
            <v>#DIV/0!</v>
          </cell>
          <cell r="GY322" t="e">
            <v>#DIV/0!</v>
          </cell>
          <cell r="GZ322" t="e">
            <v>#DIV/0!</v>
          </cell>
        </row>
        <row r="323">
          <cell r="A323">
            <v>900410</v>
          </cell>
          <cell r="B323">
            <v>22</v>
          </cell>
          <cell r="C323" t="str">
            <v>ALLEGRO @ REFUGIO</v>
          </cell>
          <cell r="D323">
            <v>8935</v>
          </cell>
          <cell r="E323" t="str">
            <v>R</v>
          </cell>
          <cell r="F323">
            <v>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H323">
            <v>0</v>
          </cell>
          <cell r="AI323">
            <v>0</v>
          </cell>
          <cell r="AJ323">
            <v>0</v>
          </cell>
          <cell r="AK323">
            <v>0</v>
          </cell>
          <cell r="AL323">
            <v>0</v>
          </cell>
          <cell r="AM323">
            <v>0</v>
          </cell>
          <cell r="AN323">
            <v>0</v>
          </cell>
          <cell r="AO323">
            <v>0</v>
          </cell>
          <cell r="AP323">
            <v>0</v>
          </cell>
          <cell r="AQ323">
            <v>0</v>
          </cell>
          <cell r="AR323">
            <v>0</v>
          </cell>
          <cell r="AS323">
            <v>0</v>
          </cell>
          <cell r="AT323">
            <v>0</v>
          </cell>
          <cell r="AU323">
            <v>0</v>
          </cell>
          <cell r="AV323">
            <v>0</v>
          </cell>
          <cell r="AW323">
            <v>0</v>
          </cell>
          <cell r="AX323">
            <v>0</v>
          </cell>
          <cell r="AY323">
            <v>0</v>
          </cell>
          <cell r="AZ323">
            <v>0</v>
          </cell>
          <cell r="BA323">
            <v>0</v>
          </cell>
          <cell r="BB323">
            <v>0</v>
          </cell>
          <cell r="BC323">
            <v>0</v>
          </cell>
          <cell r="BD323">
            <v>0</v>
          </cell>
          <cell r="BE323">
            <v>0</v>
          </cell>
          <cell r="BF323">
            <v>0</v>
          </cell>
          <cell r="BG323">
            <v>0</v>
          </cell>
          <cell r="BH323">
            <v>0</v>
          </cell>
          <cell r="BI323">
            <v>0</v>
          </cell>
          <cell r="BJ323">
            <v>0</v>
          </cell>
          <cell r="BK323">
            <v>0</v>
          </cell>
          <cell r="BL323">
            <v>0</v>
          </cell>
          <cell r="BM323">
            <v>0</v>
          </cell>
          <cell r="BN323">
            <v>0</v>
          </cell>
          <cell r="BO323">
            <v>0</v>
          </cell>
          <cell r="BP323">
            <v>0</v>
          </cell>
          <cell r="BQ323">
            <v>0</v>
          </cell>
          <cell r="BR323">
            <v>0</v>
          </cell>
          <cell r="BS323">
            <v>0</v>
          </cell>
          <cell r="BT323">
            <v>0</v>
          </cell>
          <cell r="BU323">
            <v>0</v>
          </cell>
          <cell r="BV323">
            <v>0</v>
          </cell>
          <cell r="BW323">
            <v>0</v>
          </cell>
          <cell r="BX323">
            <v>0</v>
          </cell>
          <cell r="BY323">
            <v>0</v>
          </cell>
          <cell r="BZ323">
            <v>0</v>
          </cell>
          <cell r="CA323">
            <v>0</v>
          </cell>
          <cell r="CB323">
            <v>0</v>
          </cell>
          <cell r="CC323">
            <v>0</v>
          </cell>
          <cell r="CD323">
            <v>0</v>
          </cell>
          <cell r="CE323">
            <v>0</v>
          </cell>
          <cell r="CF323">
            <v>0</v>
          </cell>
          <cell r="CG323">
            <v>0</v>
          </cell>
          <cell r="CH323">
            <v>0</v>
          </cell>
          <cell r="CI323">
            <v>0</v>
          </cell>
          <cell r="CJ323">
            <v>0</v>
          </cell>
          <cell r="CK323">
            <v>0</v>
          </cell>
          <cell r="CL323">
            <v>0</v>
          </cell>
          <cell r="CM323">
            <v>0</v>
          </cell>
          <cell r="CN323">
            <v>0</v>
          </cell>
          <cell r="CO323">
            <v>0</v>
          </cell>
          <cell r="CP323">
            <v>0</v>
          </cell>
          <cell r="CQ323">
            <v>0</v>
          </cell>
          <cell r="CR323">
            <v>0</v>
          </cell>
          <cell r="CS323">
            <v>0</v>
          </cell>
          <cell r="CT323">
            <v>0</v>
          </cell>
          <cell r="CU323">
            <v>0</v>
          </cell>
          <cell r="CV323">
            <v>0</v>
          </cell>
          <cell r="CW323">
            <v>0</v>
          </cell>
          <cell r="CX323">
            <v>0</v>
          </cell>
          <cell r="CY323">
            <v>0</v>
          </cell>
          <cell r="CZ323">
            <v>0</v>
          </cell>
          <cell r="DA323">
            <v>0</v>
          </cell>
          <cell r="DB323">
            <v>0</v>
          </cell>
          <cell r="DC323">
            <v>0</v>
          </cell>
          <cell r="DD323">
            <v>0</v>
          </cell>
          <cell r="DE323">
            <v>0</v>
          </cell>
          <cell r="DF323">
            <v>0</v>
          </cell>
          <cell r="DG323">
            <v>0</v>
          </cell>
          <cell r="DH323">
            <v>0</v>
          </cell>
          <cell r="DI323">
            <v>0</v>
          </cell>
          <cell r="DJ323">
            <v>0</v>
          </cell>
          <cell r="DK323">
            <v>0</v>
          </cell>
          <cell r="DL323">
            <v>0</v>
          </cell>
          <cell r="DM323">
            <v>0</v>
          </cell>
          <cell r="DN323">
            <v>0</v>
          </cell>
          <cell r="DO323">
            <v>0</v>
          </cell>
          <cell r="DP323">
            <v>0</v>
          </cell>
          <cell r="DQ323">
            <v>0</v>
          </cell>
          <cell r="DR323">
            <v>0</v>
          </cell>
          <cell r="DS323">
            <v>0</v>
          </cell>
          <cell r="DT323">
            <v>0</v>
          </cell>
          <cell r="DU323">
            <v>0</v>
          </cell>
          <cell r="DV323">
            <v>0</v>
          </cell>
          <cell r="DW323">
            <v>0</v>
          </cell>
          <cell r="DX323">
            <v>0</v>
          </cell>
          <cell r="DY323">
            <v>0</v>
          </cell>
          <cell r="DZ323">
            <v>0</v>
          </cell>
          <cell r="EA323">
            <v>0</v>
          </cell>
          <cell r="EB323">
            <v>0</v>
          </cell>
          <cell r="EC323">
            <v>0</v>
          </cell>
          <cell r="ED323">
            <v>0</v>
          </cell>
          <cell r="EE323">
            <v>0</v>
          </cell>
          <cell r="EF323">
            <v>0</v>
          </cell>
          <cell r="EG323">
            <v>0</v>
          </cell>
          <cell r="EH323">
            <v>0</v>
          </cell>
          <cell r="EI323">
            <v>0</v>
          </cell>
          <cell r="EJ323">
            <v>0</v>
          </cell>
          <cell r="EK323">
            <v>0</v>
          </cell>
          <cell r="EL323">
            <v>0</v>
          </cell>
          <cell r="EM323">
            <v>0</v>
          </cell>
          <cell r="EN323">
            <v>0</v>
          </cell>
          <cell r="EO323">
            <v>0</v>
          </cell>
          <cell r="EP323">
            <v>0</v>
          </cell>
          <cell r="EQ323">
            <v>0</v>
          </cell>
          <cell r="ER323">
            <v>0</v>
          </cell>
          <cell r="ES323">
            <v>0</v>
          </cell>
          <cell r="ET323">
            <v>0</v>
          </cell>
          <cell r="EU323">
            <v>0</v>
          </cell>
          <cell r="EV323">
            <v>0</v>
          </cell>
          <cell r="EW323">
            <v>0</v>
          </cell>
          <cell r="EX323">
            <v>0</v>
          </cell>
          <cell r="EY323">
            <v>0</v>
          </cell>
          <cell r="EZ323">
            <v>0</v>
          </cell>
          <cell r="FA323">
            <v>0</v>
          </cell>
          <cell r="FB323">
            <v>0</v>
          </cell>
          <cell r="FC323">
            <v>0</v>
          </cell>
          <cell r="FD323">
            <v>0</v>
          </cell>
          <cell r="FE323">
            <v>0</v>
          </cell>
          <cell r="FF323">
            <v>0</v>
          </cell>
          <cell r="FG323">
            <v>0</v>
          </cell>
          <cell r="FH323">
            <v>0</v>
          </cell>
          <cell r="FI323">
            <v>0</v>
          </cell>
          <cell r="FJ323">
            <v>0</v>
          </cell>
          <cell r="FK323">
            <v>0</v>
          </cell>
          <cell r="FL323">
            <v>0</v>
          </cell>
          <cell r="FM323">
            <v>0</v>
          </cell>
          <cell r="FN323">
            <v>0</v>
          </cell>
          <cell r="FO323">
            <v>0</v>
          </cell>
          <cell r="FP323">
            <v>0</v>
          </cell>
          <cell r="FQ323">
            <v>0</v>
          </cell>
          <cell r="FR323">
            <v>0</v>
          </cell>
          <cell r="FS323">
            <v>0</v>
          </cell>
          <cell r="FT323">
            <v>0</v>
          </cell>
          <cell r="FU323">
            <v>0</v>
          </cell>
          <cell r="FV323">
            <v>0</v>
          </cell>
          <cell r="FW323">
            <v>0</v>
          </cell>
          <cell r="FX323">
            <v>0</v>
          </cell>
          <cell r="FY323">
            <v>0</v>
          </cell>
          <cell r="FZ323">
            <v>0</v>
          </cell>
          <cell r="GA323">
            <v>0</v>
          </cell>
          <cell r="GB323">
            <v>0</v>
          </cell>
          <cell r="GC323">
            <v>0</v>
          </cell>
          <cell r="GD323">
            <v>0</v>
          </cell>
          <cell r="GE323">
            <v>0</v>
          </cell>
          <cell r="GF323">
            <v>0</v>
          </cell>
          <cell r="GG323">
            <v>0</v>
          </cell>
          <cell r="GH323">
            <v>0</v>
          </cell>
          <cell r="GI323">
            <v>0</v>
          </cell>
          <cell r="GJ323">
            <v>0</v>
          </cell>
          <cell r="GK323">
            <v>0</v>
          </cell>
          <cell r="GL323">
            <v>0</v>
          </cell>
          <cell r="GM323">
            <v>0</v>
          </cell>
          <cell r="GN323">
            <v>0</v>
          </cell>
          <cell r="GO323">
            <v>0</v>
          </cell>
          <cell r="GP323">
            <v>0</v>
          </cell>
          <cell r="GQ323">
            <v>0</v>
          </cell>
          <cell r="GR323">
            <v>0</v>
          </cell>
          <cell r="GS323">
            <v>0</v>
          </cell>
          <cell r="GW323">
            <v>900410</v>
          </cell>
          <cell r="GX323" t="e">
            <v>#DIV/0!</v>
          </cell>
          <cell r="GY323" t="e">
            <v>#DIV/0!</v>
          </cell>
          <cell r="GZ323" t="e">
            <v>#DIV/0!</v>
          </cell>
        </row>
        <row r="324">
          <cell r="A324">
            <v>900411</v>
          </cell>
          <cell r="B324">
            <v>22</v>
          </cell>
          <cell r="C324" t="str">
            <v>EXXON @ BEE</v>
          </cell>
          <cell r="D324">
            <v>15363</v>
          </cell>
          <cell r="E324" t="str">
            <v>R</v>
          </cell>
          <cell r="F324">
            <v>30</v>
          </cell>
          <cell r="G324">
            <v>30</v>
          </cell>
          <cell r="H324">
            <v>30</v>
          </cell>
          <cell r="I324">
            <v>30</v>
          </cell>
          <cell r="J324">
            <v>30</v>
          </cell>
          <cell r="K324">
            <v>30</v>
          </cell>
          <cell r="L324">
            <v>30</v>
          </cell>
          <cell r="M324">
            <v>30</v>
          </cell>
          <cell r="N324">
            <v>30</v>
          </cell>
          <cell r="O324">
            <v>30</v>
          </cell>
          <cell r="P324">
            <v>30</v>
          </cell>
          <cell r="Q324">
            <v>30</v>
          </cell>
          <cell r="R324">
            <v>30</v>
          </cell>
          <cell r="S324">
            <v>30</v>
          </cell>
          <cell r="T324">
            <v>1</v>
          </cell>
          <cell r="U324">
            <v>1</v>
          </cell>
          <cell r="V324">
            <v>1</v>
          </cell>
          <cell r="W324">
            <v>1</v>
          </cell>
          <cell r="X324">
            <v>1</v>
          </cell>
          <cell r="Y324">
            <v>1</v>
          </cell>
          <cell r="Z324">
            <v>1</v>
          </cell>
          <cell r="AA324">
            <v>1</v>
          </cell>
          <cell r="AB324">
            <v>1</v>
          </cell>
          <cell r="AC324">
            <v>1</v>
          </cell>
          <cell r="AD324">
            <v>1</v>
          </cell>
          <cell r="AE324">
            <v>1</v>
          </cell>
          <cell r="AF324">
            <v>1</v>
          </cell>
          <cell r="AG324">
            <v>1</v>
          </cell>
          <cell r="AH324">
            <v>1</v>
          </cell>
          <cell r="AI324">
            <v>86</v>
          </cell>
          <cell r="AJ324">
            <v>86</v>
          </cell>
          <cell r="AK324">
            <v>86</v>
          </cell>
          <cell r="AL324">
            <v>86</v>
          </cell>
          <cell r="AM324">
            <v>86</v>
          </cell>
          <cell r="AN324">
            <v>86</v>
          </cell>
          <cell r="AO324">
            <v>86</v>
          </cell>
          <cell r="AP324">
            <v>86</v>
          </cell>
          <cell r="AQ324">
            <v>86</v>
          </cell>
          <cell r="AR324">
            <v>86</v>
          </cell>
          <cell r="AS324">
            <v>86</v>
          </cell>
          <cell r="AT324">
            <v>86</v>
          </cell>
          <cell r="AU324">
            <v>86</v>
          </cell>
          <cell r="AV324">
            <v>86</v>
          </cell>
          <cell r="AW324">
            <v>86</v>
          </cell>
          <cell r="AX324">
            <v>86</v>
          </cell>
          <cell r="AY324">
            <v>100</v>
          </cell>
          <cell r="AZ324">
            <v>100</v>
          </cell>
          <cell r="BA324">
            <v>100</v>
          </cell>
          <cell r="BB324">
            <v>100</v>
          </cell>
          <cell r="BC324">
            <v>100</v>
          </cell>
          <cell r="BD324">
            <v>100</v>
          </cell>
          <cell r="BE324">
            <v>100</v>
          </cell>
          <cell r="BF324">
            <v>100</v>
          </cell>
          <cell r="BG324">
            <v>100</v>
          </cell>
          <cell r="BH324">
            <v>100</v>
          </cell>
          <cell r="BI324">
            <v>100</v>
          </cell>
          <cell r="BJ324">
            <v>100</v>
          </cell>
          <cell r="BK324">
            <v>100</v>
          </cell>
          <cell r="BL324">
            <v>100</v>
          </cell>
          <cell r="BM324">
            <v>100</v>
          </cell>
          <cell r="BN324">
            <v>100</v>
          </cell>
          <cell r="BO324">
            <v>100</v>
          </cell>
          <cell r="BP324">
            <v>100</v>
          </cell>
          <cell r="BQ324">
            <v>100</v>
          </cell>
          <cell r="BR324">
            <v>100</v>
          </cell>
          <cell r="BS324">
            <v>100</v>
          </cell>
          <cell r="BT324">
            <v>100</v>
          </cell>
          <cell r="BU324">
            <v>100</v>
          </cell>
          <cell r="BV324">
            <v>100</v>
          </cell>
          <cell r="BW324">
            <v>100</v>
          </cell>
          <cell r="BX324">
            <v>100</v>
          </cell>
          <cell r="BY324">
            <v>100</v>
          </cell>
          <cell r="BZ324">
            <v>100</v>
          </cell>
          <cell r="CA324">
            <v>100</v>
          </cell>
          <cell r="CB324">
            <v>100</v>
          </cell>
          <cell r="CC324">
            <v>160</v>
          </cell>
          <cell r="CD324">
            <v>160</v>
          </cell>
          <cell r="CE324">
            <v>160</v>
          </cell>
          <cell r="CF324">
            <v>160</v>
          </cell>
          <cell r="CG324">
            <v>160</v>
          </cell>
          <cell r="CH324">
            <v>76</v>
          </cell>
          <cell r="CI324">
            <v>76</v>
          </cell>
          <cell r="CJ324">
            <v>76</v>
          </cell>
          <cell r="CK324">
            <v>76</v>
          </cell>
          <cell r="CL324">
            <v>76</v>
          </cell>
          <cell r="CM324">
            <v>76</v>
          </cell>
          <cell r="CN324">
            <v>76</v>
          </cell>
          <cell r="CO324">
            <v>76</v>
          </cell>
          <cell r="CP324">
            <v>76</v>
          </cell>
          <cell r="CQ324">
            <v>76</v>
          </cell>
          <cell r="CR324">
            <v>76</v>
          </cell>
          <cell r="CS324">
            <v>76</v>
          </cell>
          <cell r="CT324">
            <v>76</v>
          </cell>
          <cell r="CU324">
            <v>76</v>
          </cell>
          <cell r="CV324">
            <v>76</v>
          </cell>
          <cell r="CW324">
            <v>76</v>
          </cell>
          <cell r="CX324">
            <v>76</v>
          </cell>
          <cell r="CY324">
            <v>76</v>
          </cell>
          <cell r="CZ324">
            <v>76</v>
          </cell>
          <cell r="DA324">
            <v>76</v>
          </cell>
          <cell r="DB324">
            <v>76</v>
          </cell>
          <cell r="DC324">
            <v>76</v>
          </cell>
          <cell r="DD324">
            <v>76</v>
          </cell>
          <cell r="DE324">
            <v>76</v>
          </cell>
          <cell r="DF324">
            <v>76</v>
          </cell>
          <cell r="DG324">
            <v>76</v>
          </cell>
          <cell r="DH324">
            <v>1</v>
          </cell>
          <cell r="DI324">
            <v>1</v>
          </cell>
          <cell r="DJ324">
            <v>1</v>
          </cell>
          <cell r="DK324">
            <v>1</v>
          </cell>
          <cell r="DL324">
            <v>1</v>
          </cell>
          <cell r="DM324">
            <v>1</v>
          </cell>
          <cell r="DN324">
            <v>1</v>
          </cell>
          <cell r="DO324">
            <v>1</v>
          </cell>
          <cell r="DP324">
            <v>1</v>
          </cell>
          <cell r="DQ324">
            <v>1</v>
          </cell>
          <cell r="DR324">
            <v>1</v>
          </cell>
          <cell r="DS324">
            <v>1</v>
          </cell>
          <cell r="DT324">
            <v>1</v>
          </cell>
          <cell r="DU324">
            <v>100</v>
          </cell>
          <cell r="DV324">
            <v>100</v>
          </cell>
          <cell r="DW324">
            <v>100</v>
          </cell>
          <cell r="DX324">
            <v>100</v>
          </cell>
          <cell r="DY324">
            <v>100</v>
          </cell>
          <cell r="DZ324">
            <v>100</v>
          </cell>
          <cell r="EA324">
            <v>100</v>
          </cell>
          <cell r="EB324">
            <v>100</v>
          </cell>
          <cell r="EC324">
            <v>100</v>
          </cell>
          <cell r="ED324">
            <v>100</v>
          </cell>
          <cell r="EE324">
            <v>100</v>
          </cell>
          <cell r="EF324">
            <v>100</v>
          </cell>
          <cell r="EG324">
            <v>100</v>
          </cell>
          <cell r="EH324">
            <v>100</v>
          </cell>
          <cell r="EI324">
            <v>100</v>
          </cell>
          <cell r="EJ324">
            <v>100</v>
          </cell>
          <cell r="EK324">
            <v>100</v>
          </cell>
          <cell r="EL324">
            <v>100</v>
          </cell>
          <cell r="EM324">
            <v>100</v>
          </cell>
          <cell r="EN324">
            <v>100</v>
          </cell>
          <cell r="EO324">
            <v>100</v>
          </cell>
          <cell r="EP324">
            <v>100</v>
          </cell>
          <cell r="EQ324">
            <v>100</v>
          </cell>
          <cell r="ER324">
            <v>100</v>
          </cell>
          <cell r="ES324">
            <v>100</v>
          </cell>
          <cell r="ET324">
            <v>100</v>
          </cell>
          <cell r="EU324">
            <v>100</v>
          </cell>
          <cell r="EV324">
            <v>216</v>
          </cell>
          <cell r="EW324">
            <v>216</v>
          </cell>
          <cell r="EX324">
            <v>216</v>
          </cell>
          <cell r="EY324">
            <v>216</v>
          </cell>
          <cell r="EZ324">
            <v>216</v>
          </cell>
          <cell r="FA324">
            <v>216</v>
          </cell>
          <cell r="FB324">
            <v>216</v>
          </cell>
          <cell r="FC324">
            <v>216</v>
          </cell>
          <cell r="FD324">
            <v>216</v>
          </cell>
          <cell r="FE324">
            <v>216</v>
          </cell>
          <cell r="FF324">
            <v>216</v>
          </cell>
          <cell r="FG324">
            <v>216</v>
          </cell>
          <cell r="FH324">
            <v>216</v>
          </cell>
          <cell r="FI324">
            <v>216</v>
          </cell>
          <cell r="FJ324">
            <v>216</v>
          </cell>
          <cell r="FK324">
            <v>216</v>
          </cell>
          <cell r="FL324">
            <v>216</v>
          </cell>
          <cell r="FM324">
            <v>216</v>
          </cell>
          <cell r="FN324">
            <v>216</v>
          </cell>
          <cell r="FO324">
            <v>300</v>
          </cell>
          <cell r="FP324">
            <v>300</v>
          </cell>
          <cell r="FQ324">
            <v>300</v>
          </cell>
          <cell r="FR324">
            <v>300</v>
          </cell>
          <cell r="FS324">
            <v>300</v>
          </cell>
          <cell r="FT324">
            <v>300</v>
          </cell>
          <cell r="FU324">
            <v>300</v>
          </cell>
          <cell r="FV324">
            <v>300</v>
          </cell>
          <cell r="FW324">
            <v>300</v>
          </cell>
          <cell r="FX324">
            <v>300</v>
          </cell>
          <cell r="FY324">
            <v>300</v>
          </cell>
          <cell r="FZ324">
            <v>300</v>
          </cell>
          <cell r="GA324">
            <v>300</v>
          </cell>
          <cell r="GB324">
            <v>300</v>
          </cell>
          <cell r="GC324">
            <v>300</v>
          </cell>
          <cell r="GD324">
            <v>300</v>
          </cell>
          <cell r="GE324">
            <v>300</v>
          </cell>
          <cell r="GF324">
            <v>300</v>
          </cell>
          <cell r="GG324">
            <v>50</v>
          </cell>
          <cell r="GH324">
            <v>50</v>
          </cell>
          <cell r="GI324">
            <v>50</v>
          </cell>
          <cell r="GJ324">
            <v>50</v>
          </cell>
          <cell r="GK324">
            <v>50</v>
          </cell>
          <cell r="GL324">
            <v>50</v>
          </cell>
          <cell r="GM324">
            <v>50</v>
          </cell>
          <cell r="GN324">
            <v>50</v>
          </cell>
          <cell r="GO324">
            <v>50</v>
          </cell>
          <cell r="GP324">
            <v>50</v>
          </cell>
          <cell r="GQ324">
            <v>50</v>
          </cell>
          <cell r="GR324">
            <v>50</v>
          </cell>
          <cell r="GS324">
            <v>50</v>
          </cell>
          <cell r="GW324">
            <v>900411</v>
          </cell>
          <cell r="GX324" t="e">
            <v>#DIV/0!</v>
          </cell>
          <cell r="GY324" t="e">
            <v>#DIV/0!</v>
          </cell>
          <cell r="GZ324" t="e">
            <v>#DIV/0!</v>
          </cell>
        </row>
        <row r="325">
          <cell r="A325">
            <v>900415</v>
          </cell>
          <cell r="B325">
            <v>22</v>
          </cell>
          <cell r="C325" t="str">
            <v>MARATHON @ SAN PATRICIO</v>
          </cell>
          <cell r="D325">
            <v>8935</v>
          </cell>
          <cell r="E325" t="str">
            <v>R</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cell r="AO325">
            <v>0</v>
          </cell>
          <cell r="AP325">
            <v>0</v>
          </cell>
          <cell r="AQ325">
            <v>0</v>
          </cell>
          <cell r="AR325">
            <v>0</v>
          </cell>
          <cell r="AS325">
            <v>0</v>
          </cell>
          <cell r="AT325">
            <v>0</v>
          </cell>
          <cell r="AU325">
            <v>0</v>
          </cell>
          <cell r="AV325">
            <v>0</v>
          </cell>
          <cell r="AW325">
            <v>0</v>
          </cell>
          <cell r="AX325">
            <v>0</v>
          </cell>
          <cell r="AY325">
            <v>0</v>
          </cell>
          <cell r="AZ325">
            <v>0</v>
          </cell>
          <cell r="BA325">
            <v>0</v>
          </cell>
          <cell r="BB325">
            <v>0</v>
          </cell>
          <cell r="BC325">
            <v>0</v>
          </cell>
          <cell r="BD325">
            <v>0</v>
          </cell>
          <cell r="BE325">
            <v>0</v>
          </cell>
          <cell r="BF325">
            <v>0</v>
          </cell>
          <cell r="BG325">
            <v>0</v>
          </cell>
          <cell r="BH325">
            <v>0</v>
          </cell>
          <cell r="BI325">
            <v>0</v>
          </cell>
          <cell r="BJ325">
            <v>0</v>
          </cell>
          <cell r="BK325">
            <v>0</v>
          </cell>
          <cell r="BL325">
            <v>0</v>
          </cell>
          <cell r="BM325">
            <v>0</v>
          </cell>
          <cell r="BN325">
            <v>0</v>
          </cell>
          <cell r="BO325">
            <v>0</v>
          </cell>
          <cell r="BP325">
            <v>0</v>
          </cell>
          <cell r="BQ325">
            <v>0</v>
          </cell>
          <cell r="BR325">
            <v>0</v>
          </cell>
          <cell r="BS325">
            <v>0</v>
          </cell>
          <cell r="BT325">
            <v>0</v>
          </cell>
          <cell r="BU325">
            <v>0</v>
          </cell>
          <cell r="BV325">
            <v>0</v>
          </cell>
          <cell r="BW325">
            <v>0</v>
          </cell>
          <cell r="BX325">
            <v>0</v>
          </cell>
          <cell r="BY325">
            <v>0</v>
          </cell>
          <cell r="BZ325">
            <v>0</v>
          </cell>
          <cell r="CA325">
            <v>0</v>
          </cell>
          <cell r="CB325">
            <v>0</v>
          </cell>
          <cell r="CC325">
            <v>0</v>
          </cell>
          <cell r="CD325">
            <v>0</v>
          </cell>
          <cell r="CE325">
            <v>0</v>
          </cell>
          <cell r="CF325">
            <v>0</v>
          </cell>
          <cell r="CG325">
            <v>0</v>
          </cell>
          <cell r="CH325">
            <v>0</v>
          </cell>
          <cell r="CI325">
            <v>0</v>
          </cell>
          <cell r="CJ325">
            <v>0</v>
          </cell>
          <cell r="CK325">
            <v>0</v>
          </cell>
          <cell r="CL325">
            <v>0</v>
          </cell>
          <cell r="CM325">
            <v>0</v>
          </cell>
          <cell r="CN325">
            <v>0</v>
          </cell>
          <cell r="CO325">
            <v>0</v>
          </cell>
          <cell r="CP325">
            <v>0</v>
          </cell>
          <cell r="CQ325">
            <v>0</v>
          </cell>
          <cell r="CR325">
            <v>0</v>
          </cell>
          <cell r="CS325">
            <v>0</v>
          </cell>
          <cell r="CT325">
            <v>0</v>
          </cell>
          <cell r="CU325">
            <v>0</v>
          </cell>
          <cell r="CV325">
            <v>0</v>
          </cell>
          <cell r="CW325">
            <v>0</v>
          </cell>
          <cell r="CX325">
            <v>0</v>
          </cell>
          <cell r="CY325">
            <v>0</v>
          </cell>
          <cell r="CZ325">
            <v>0</v>
          </cell>
          <cell r="DA325">
            <v>0</v>
          </cell>
          <cell r="DB325">
            <v>0</v>
          </cell>
          <cell r="DC325">
            <v>0</v>
          </cell>
          <cell r="DD325">
            <v>0</v>
          </cell>
          <cell r="DE325">
            <v>0</v>
          </cell>
          <cell r="DF325">
            <v>0</v>
          </cell>
          <cell r="DG325">
            <v>0</v>
          </cell>
          <cell r="DH325">
            <v>0</v>
          </cell>
          <cell r="DI325">
            <v>0</v>
          </cell>
          <cell r="DJ325">
            <v>0</v>
          </cell>
          <cell r="DK325">
            <v>0</v>
          </cell>
          <cell r="DL325">
            <v>0</v>
          </cell>
          <cell r="DM325">
            <v>0</v>
          </cell>
          <cell r="DN325">
            <v>0</v>
          </cell>
          <cell r="DO325">
            <v>0</v>
          </cell>
          <cell r="DP325">
            <v>0</v>
          </cell>
          <cell r="DQ325">
            <v>0</v>
          </cell>
          <cell r="DR325">
            <v>0</v>
          </cell>
          <cell r="DS325">
            <v>0</v>
          </cell>
          <cell r="DT325">
            <v>0</v>
          </cell>
          <cell r="DU325">
            <v>0</v>
          </cell>
          <cell r="DV325">
            <v>0</v>
          </cell>
          <cell r="DW325">
            <v>0</v>
          </cell>
          <cell r="DX325">
            <v>0</v>
          </cell>
          <cell r="DY325">
            <v>0</v>
          </cell>
          <cell r="DZ325">
            <v>0</v>
          </cell>
          <cell r="EA325">
            <v>0</v>
          </cell>
          <cell r="EB325">
            <v>0</v>
          </cell>
          <cell r="EC325">
            <v>0</v>
          </cell>
          <cell r="ED325">
            <v>0</v>
          </cell>
          <cell r="EE325">
            <v>0</v>
          </cell>
          <cell r="EF325">
            <v>0</v>
          </cell>
          <cell r="EG325">
            <v>0</v>
          </cell>
          <cell r="EH325">
            <v>0</v>
          </cell>
          <cell r="EI325">
            <v>0</v>
          </cell>
          <cell r="EJ325">
            <v>0</v>
          </cell>
          <cell r="EK325">
            <v>0</v>
          </cell>
          <cell r="EL325">
            <v>0</v>
          </cell>
          <cell r="EM325">
            <v>0</v>
          </cell>
          <cell r="EN325">
            <v>0</v>
          </cell>
          <cell r="EO325">
            <v>0</v>
          </cell>
          <cell r="EP325">
            <v>0</v>
          </cell>
          <cell r="EQ325">
            <v>0</v>
          </cell>
          <cell r="ER325">
            <v>0</v>
          </cell>
          <cell r="ES325">
            <v>0</v>
          </cell>
          <cell r="ET325">
            <v>0</v>
          </cell>
          <cell r="EU325">
            <v>0</v>
          </cell>
          <cell r="EV325">
            <v>0</v>
          </cell>
          <cell r="EW325">
            <v>0</v>
          </cell>
          <cell r="EX325">
            <v>0</v>
          </cell>
          <cell r="EY325">
            <v>0</v>
          </cell>
          <cell r="EZ325">
            <v>0</v>
          </cell>
          <cell r="FA325">
            <v>0</v>
          </cell>
          <cell r="FB325">
            <v>0</v>
          </cell>
          <cell r="FC325">
            <v>0</v>
          </cell>
          <cell r="FD325">
            <v>0</v>
          </cell>
          <cell r="FE325">
            <v>0</v>
          </cell>
          <cell r="FF325">
            <v>0</v>
          </cell>
          <cell r="FG325">
            <v>0</v>
          </cell>
          <cell r="FH325">
            <v>0</v>
          </cell>
          <cell r="FI325">
            <v>0</v>
          </cell>
          <cell r="FJ325">
            <v>0</v>
          </cell>
          <cell r="FK325">
            <v>0</v>
          </cell>
          <cell r="FL325">
            <v>0</v>
          </cell>
          <cell r="FM325">
            <v>0</v>
          </cell>
          <cell r="FN325">
            <v>0</v>
          </cell>
          <cell r="FO325">
            <v>0</v>
          </cell>
          <cell r="FP325">
            <v>0</v>
          </cell>
          <cell r="FQ325">
            <v>0</v>
          </cell>
          <cell r="FR325">
            <v>0</v>
          </cell>
          <cell r="FS325">
            <v>0</v>
          </cell>
          <cell r="FT325">
            <v>0</v>
          </cell>
          <cell r="FU325">
            <v>0</v>
          </cell>
          <cell r="FV325">
            <v>0</v>
          </cell>
          <cell r="FW325">
            <v>0</v>
          </cell>
          <cell r="FX325">
            <v>0</v>
          </cell>
          <cell r="FY325">
            <v>0</v>
          </cell>
          <cell r="FZ325">
            <v>0</v>
          </cell>
          <cell r="GA325">
            <v>0</v>
          </cell>
          <cell r="GB325">
            <v>0</v>
          </cell>
          <cell r="GC325">
            <v>0</v>
          </cell>
          <cell r="GD325">
            <v>0</v>
          </cell>
          <cell r="GE325">
            <v>0</v>
          </cell>
          <cell r="GF325">
            <v>0</v>
          </cell>
          <cell r="GG325">
            <v>0</v>
          </cell>
          <cell r="GH325">
            <v>0</v>
          </cell>
          <cell r="GI325">
            <v>0</v>
          </cell>
          <cell r="GJ325">
            <v>0</v>
          </cell>
          <cell r="GK325">
            <v>0</v>
          </cell>
          <cell r="GL325">
            <v>0</v>
          </cell>
          <cell r="GM325">
            <v>0</v>
          </cell>
          <cell r="GN325">
            <v>0</v>
          </cell>
          <cell r="GO325">
            <v>0</v>
          </cell>
          <cell r="GP325">
            <v>0</v>
          </cell>
          <cell r="GQ325">
            <v>0</v>
          </cell>
          <cell r="GR325">
            <v>0</v>
          </cell>
          <cell r="GS325">
            <v>0</v>
          </cell>
          <cell r="GW325">
            <v>900415</v>
          </cell>
          <cell r="GX325" t="e">
            <v>#DIV/0!</v>
          </cell>
          <cell r="GY325" t="e">
            <v>#DIV/0!</v>
          </cell>
          <cell r="GZ325" t="e">
            <v>#DIV/0!</v>
          </cell>
        </row>
        <row r="326">
          <cell r="A326">
            <v>900416</v>
          </cell>
          <cell r="B326">
            <v>24</v>
          </cell>
          <cell r="C326" t="str">
            <v>COL GULF - PECAN LAKE</v>
          </cell>
          <cell r="D326">
            <v>210533</v>
          </cell>
          <cell r="E326" t="str">
            <v>D</v>
          </cell>
          <cell r="F326">
            <v>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H326">
            <v>0</v>
          </cell>
          <cell r="AI326">
            <v>0</v>
          </cell>
          <cell r="AJ326">
            <v>0</v>
          </cell>
          <cell r="AK326">
            <v>0</v>
          </cell>
          <cell r="AL326">
            <v>0</v>
          </cell>
          <cell r="AM326">
            <v>0</v>
          </cell>
          <cell r="AN326">
            <v>0</v>
          </cell>
          <cell r="AO326">
            <v>0</v>
          </cell>
          <cell r="AP326">
            <v>0</v>
          </cell>
          <cell r="AQ326">
            <v>0</v>
          </cell>
          <cell r="AR326">
            <v>0</v>
          </cell>
          <cell r="AS326">
            <v>0</v>
          </cell>
          <cell r="AT326">
            <v>0</v>
          </cell>
          <cell r="AU326">
            <v>0</v>
          </cell>
          <cell r="AV326">
            <v>0</v>
          </cell>
          <cell r="AW326">
            <v>0</v>
          </cell>
          <cell r="AX326">
            <v>0</v>
          </cell>
          <cell r="AY326">
            <v>0</v>
          </cell>
          <cell r="AZ326">
            <v>0</v>
          </cell>
          <cell r="BA326">
            <v>0</v>
          </cell>
          <cell r="BB326">
            <v>0</v>
          </cell>
          <cell r="BC326">
            <v>0</v>
          </cell>
          <cell r="BD326">
            <v>0</v>
          </cell>
          <cell r="BE326">
            <v>0</v>
          </cell>
          <cell r="BF326">
            <v>0</v>
          </cell>
          <cell r="BG326">
            <v>0</v>
          </cell>
          <cell r="BH326">
            <v>0</v>
          </cell>
          <cell r="BI326">
            <v>0</v>
          </cell>
          <cell r="BJ326">
            <v>0</v>
          </cell>
          <cell r="BK326">
            <v>0</v>
          </cell>
          <cell r="BL326">
            <v>0</v>
          </cell>
          <cell r="BM326">
            <v>0</v>
          </cell>
          <cell r="BN326">
            <v>0</v>
          </cell>
          <cell r="BO326">
            <v>0</v>
          </cell>
          <cell r="BP326">
            <v>0</v>
          </cell>
          <cell r="BQ326">
            <v>0</v>
          </cell>
          <cell r="BR326">
            <v>0</v>
          </cell>
          <cell r="BS326">
            <v>0</v>
          </cell>
          <cell r="BT326">
            <v>0</v>
          </cell>
          <cell r="BU326">
            <v>0</v>
          </cell>
          <cell r="BV326">
            <v>0</v>
          </cell>
          <cell r="BW326">
            <v>2389</v>
          </cell>
          <cell r="BX326">
            <v>0</v>
          </cell>
          <cell r="BY326">
            <v>0</v>
          </cell>
          <cell r="BZ326">
            <v>0</v>
          </cell>
          <cell r="CA326">
            <v>0</v>
          </cell>
          <cell r="CB326">
            <v>0</v>
          </cell>
          <cell r="CC326">
            <v>0</v>
          </cell>
          <cell r="CD326">
            <v>0</v>
          </cell>
          <cell r="CE326">
            <v>0</v>
          </cell>
          <cell r="CF326">
            <v>0</v>
          </cell>
          <cell r="CG326">
            <v>0</v>
          </cell>
          <cell r="CH326">
            <v>10000</v>
          </cell>
          <cell r="CI326">
            <v>10000</v>
          </cell>
          <cell r="CJ326">
            <v>10000</v>
          </cell>
          <cell r="CK326">
            <v>0</v>
          </cell>
          <cell r="CL326">
            <v>24992</v>
          </cell>
          <cell r="CM326">
            <v>0</v>
          </cell>
          <cell r="CN326">
            <v>0</v>
          </cell>
          <cell r="CO326">
            <v>0</v>
          </cell>
          <cell r="CP326">
            <v>0</v>
          </cell>
          <cell r="CQ326">
            <v>0</v>
          </cell>
          <cell r="CR326">
            <v>400</v>
          </cell>
          <cell r="CS326">
            <v>0</v>
          </cell>
          <cell r="CT326">
            <v>0</v>
          </cell>
          <cell r="CU326">
            <v>3000</v>
          </cell>
          <cell r="CV326">
            <v>0</v>
          </cell>
          <cell r="CW326">
            <v>0</v>
          </cell>
          <cell r="CX326">
            <v>0</v>
          </cell>
          <cell r="CY326">
            <v>0</v>
          </cell>
          <cell r="CZ326">
            <v>0</v>
          </cell>
          <cell r="DA326">
            <v>0</v>
          </cell>
          <cell r="DB326">
            <v>0</v>
          </cell>
          <cell r="DC326">
            <v>0</v>
          </cell>
          <cell r="DD326">
            <v>0</v>
          </cell>
          <cell r="DE326">
            <v>0</v>
          </cell>
          <cell r="DF326">
            <v>0</v>
          </cell>
          <cell r="DG326">
            <v>0</v>
          </cell>
          <cell r="DH326">
            <v>0</v>
          </cell>
          <cell r="DI326">
            <v>0</v>
          </cell>
          <cell r="DJ326">
            <v>0</v>
          </cell>
          <cell r="DK326">
            <v>0</v>
          </cell>
          <cell r="DL326">
            <v>0</v>
          </cell>
          <cell r="DM326">
            <v>0</v>
          </cell>
          <cell r="DN326">
            <v>0</v>
          </cell>
          <cell r="DO326">
            <v>0</v>
          </cell>
          <cell r="DP326">
            <v>0</v>
          </cell>
          <cell r="DQ326">
            <v>0</v>
          </cell>
          <cell r="DR326">
            <v>0</v>
          </cell>
          <cell r="DS326">
            <v>0</v>
          </cell>
          <cell r="DT326">
            <v>0</v>
          </cell>
          <cell r="DU326">
            <v>0</v>
          </cell>
          <cell r="DV326">
            <v>0</v>
          </cell>
          <cell r="DW326">
            <v>0</v>
          </cell>
          <cell r="DX326">
            <v>0</v>
          </cell>
          <cell r="DY326">
            <v>0</v>
          </cell>
          <cell r="DZ326">
            <v>0</v>
          </cell>
          <cell r="EA326">
            <v>0</v>
          </cell>
          <cell r="EB326">
            <v>0</v>
          </cell>
          <cell r="EC326">
            <v>0</v>
          </cell>
          <cell r="ED326">
            <v>0</v>
          </cell>
          <cell r="EE326">
            <v>0</v>
          </cell>
          <cell r="EF326">
            <v>0</v>
          </cell>
          <cell r="EG326">
            <v>0</v>
          </cell>
          <cell r="EH326">
            <v>0</v>
          </cell>
          <cell r="EI326">
            <v>0</v>
          </cell>
          <cell r="EJ326">
            <v>0</v>
          </cell>
          <cell r="EK326">
            <v>0</v>
          </cell>
          <cell r="EL326">
            <v>0</v>
          </cell>
          <cell r="EM326">
            <v>0</v>
          </cell>
          <cell r="EN326">
            <v>0</v>
          </cell>
          <cell r="EO326">
            <v>0</v>
          </cell>
          <cell r="EP326">
            <v>49014</v>
          </cell>
          <cell r="EQ326">
            <v>563</v>
          </cell>
          <cell r="ER326">
            <v>19404</v>
          </cell>
          <cell r="ES326">
            <v>73691</v>
          </cell>
          <cell r="ET326">
            <v>73691</v>
          </cell>
          <cell r="EU326">
            <v>73691</v>
          </cell>
          <cell r="EV326">
            <v>5857</v>
          </cell>
          <cell r="EW326">
            <v>81076</v>
          </cell>
          <cell r="EX326">
            <v>20219</v>
          </cell>
          <cell r="EY326">
            <v>52510</v>
          </cell>
          <cell r="EZ326">
            <v>52510</v>
          </cell>
          <cell r="FA326">
            <v>59010</v>
          </cell>
          <cell r="FB326">
            <v>59010</v>
          </cell>
          <cell r="FC326">
            <v>64688</v>
          </cell>
          <cell r="FD326">
            <v>62313</v>
          </cell>
          <cell r="FE326">
            <v>46608</v>
          </cell>
          <cell r="FF326">
            <v>131370</v>
          </cell>
          <cell r="FG326">
            <v>105209</v>
          </cell>
          <cell r="FH326">
            <v>150209</v>
          </cell>
          <cell r="FI326">
            <v>150209</v>
          </cell>
          <cell r="FJ326">
            <v>25831</v>
          </cell>
          <cell r="FK326">
            <v>4355</v>
          </cell>
          <cell r="FL326">
            <v>19788</v>
          </cell>
          <cell r="FM326">
            <v>19777</v>
          </cell>
          <cell r="FN326">
            <v>24972</v>
          </cell>
          <cell r="FO326">
            <v>0</v>
          </cell>
          <cell r="FP326">
            <v>0</v>
          </cell>
          <cell r="FQ326">
            <v>10769</v>
          </cell>
          <cell r="FR326">
            <v>53360</v>
          </cell>
          <cell r="FS326">
            <v>55415</v>
          </cell>
          <cell r="FT326">
            <v>10311</v>
          </cell>
          <cell r="FU326">
            <v>10311</v>
          </cell>
          <cell r="FV326">
            <v>10311</v>
          </cell>
          <cell r="FW326">
            <v>33439</v>
          </cell>
          <cell r="FX326">
            <v>33439</v>
          </cell>
          <cell r="FY326">
            <v>18467</v>
          </cell>
          <cell r="FZ326">
            <v>17921</v>
          </cell>
          <cell r="GA326">
            <v>11072</v>
          </cell>
          <cell r="GB326">
            <v>7029</v>
          </cell>
          <cell r="GC326">
            <v>7029</v>
          </cell>
          <cell r="GD326">
            <v>7029</v>
          </cell>
          <cell r="GE326">
            <v>70147</v>
          </cell>
          <cell r="GF326">
            <v>54648</v>
          </cell>
          <cell r="GG326">
            <v>65458</v>
          </cell>
          <cell r="GH326">
            <v>47972</v>
          </cell>
          <cell r="GI326">
            <v>17778</v>
          </cell>
          <cell r="GJ326">
            <v>17778</v>
          </cell>
          <cell r="GK326">
            <v>17778</v>
          </cell>
          <cell r="GL326">
            <v>0</v>
          </cell>
          <cell r="GM326">
            <v>34254</v>
          </cell>
          <cell r="GN326">
            <v>65319</v>
          </cell>
          <cell r="GO326">
            <v>41503</v>
          </cell>
          <cell r="GP326">
            <v>30421</v>
          </cell>
          <cell r="GQ326">
            <v>27421</v>
          </cell>
          <cell r="GR326">
            <v>27421</v>
          </cell>
          <cell r="GS326">
            <v>16176</v>
          </cell>
          <cell r="GW326">
            <v>900416</v>
          </cell>
          <cell r="GX326" t="e">
            <v>#DIV/0!</v>
          </cell>
          <cell r="GY326" t="e">
            <v>#DIV/0!</v>
          </cell>
          <cell r="GZ326" t="e">
            <v>#DIV/0!</v>
          </cell>
        </row>
        <row r="327">
          <cell r="A327">
            <v>900419</v>
          </cell>
          <cell r="B327">
            <v>21</v>
          </cell>
          <cell r="C327" t="str">
            <v>SLAWSNEX @ JIM WELLS</v>
          </cell>
          <cell r="D327">
            <v>8935</v>
          </cell>
          <cell r="E327" t="str">
            <v>R</v>
          </cell>
          <cell r="F327">
            <v>1300</v>
          </cell>
          <cell r="G327">
            <v>1300</v>
          </cell>
          <cell r="H327">
            <v>1300</v>
          </cell>
          <cell r="I327">
            <v>1300</v>
          </cell>
          <cell r="J327">
            <v>1300</v>
          </cell>
          <cell r="K327">
            <v>1300</v>
          </cell>
          <cell r="L327">
            <v>1300</v>
          </cell>
          <cell r="M327">
            <v>800</v>
          </cell>
          <cell r="N327">
            <v>800</v>
          </cell>
          <cell r="O327">
            <v>1300</v>
          </cell>
          <cell r="P327">
            <v>1300</v>
          </cell>
          <cell r="Q327">
            <v>1300</v>
          </cell>
          <cell r="R327">
            <v>1300</v>
          </cell>
          <cell r="S327">
            <v>1282</v>
          </cell>
          <cell r="T327">
            <v>1035</v>
          </cell>
          <cell r="U327">
            <v>1035</v>
          </cell>
          <cell r="V327">
            <v>835</v>
          </cell>
          <cell r="W327">
            <v>835</v>
          </cell>
          <cell r="X327">
            <v>835</v>
          </cell>
          <cell r="Y327">
            <v>835</v>
          </cell>
          <cell r="Z327">
            <v>1135</v>
          </cell>
          <cell r="AA327">
            <v>1135</v>
          </cell>
          <cell r="AB327">
            <v>1335</v>
          </cell>
          <cell r="AC327">
            <v>1335</v>
          </cell>
          <cell r="AD327">
            <v>1335</v>
          </cell>
          <cell r="AE327">
            <v>1335</v>
          </cell>
          <cell r="AF327">
            <v>1335</v>
          </cell>
          <cell r="AG327">
            <v>1335</v>
          </cell>
          <cell r="AH327">
            <v>1335</v>
          </cell>
          <cell r="AI327">
            <v>1335</v>
          </cell>
          <cell r="AJ327">
            <v>1335</v>
          </cell>
          <cell r="AK327">
            <v>1335</v>
          </cell>
          <cell r="AL327">
            <v>1335</v>
          </cell>
          <cell r="AM327">
            <v>1335</v>
          </cell>
          <cell r="AN327">
            <v>1335</v>
          </cell>
          <cell r="AO327">
            <v>1335</v>
          </cell>
          <cell r="AP327">
            <v>1470</v>
          </cell>
          <cell r="AQ327">
            <v>1470</v>
          </cell>
          <cell r="AR327">
            <v>1470</v>
          </cell>
          <cell r="AS327">
            <v>1470</v>
          </cell>
          <cell r="AT327">
            <v>1470</v>
          </cell>
          <cell r="AU327">
            <v>1470</v>
          </cell>
          <cell r="AV327">
            <v>1470</v>
          </cell>
          <cell r="AW327">
            <v>1470</v>
          </cell>
          <cell r="AX327">
            <v>1470</v>
          </cell>
          <cell r="AY327">
            <v>1155</v>
          </cell>
          <cell r="AZ327">
            <v>1155</v>
          </cell>
          <cell r="BA327">
            <v>1155</v>
          </cell>
          <cell r="BB327">
            <v>1155</v>
          </cell>
          <cell r="BC327">
            <v>1155</v>
          </cell>
          <cell r="BD327">
            <v>1155</v>
          </cell>
          <cell r="BE327">
            <v>1155</v>
          </cell>
          <cell r="BF327">
            <v>1155</v>
          </cell>
          <cell r="BG327">
            <v>1155</v>
          </cell>
          <cell r="BH327">
            <v>1155</v>
          </cell>
          <cell r="BI327">
            <v>1155</v>
          </cell>
          <cell r="BJ327">
            <v>1155</v>
          </cell>
          <cell r="BK327">
            <v>1455</v>
          </cell>
          <cell r="BL327">
            <v>1455</v>
          </cell>
          <cell r="BM327">
            <v>1455</v>
          </cell>
          <cell r="BN327">
            <v>1455</v>
          </cell>
          <cell r="BO327">
            <v>1455</v>
          </cell>
          <cell r="BP327">
            <v>1455</v>
          </cell>
          <cell r="BQ327">
            <v>1680</v>
          </cell>
          <cell r="BR327">
            <v>1680</v>
          </cell>
          <cell r="BS327">
            <v>1680</v>
          </cell>
          <cell r="BT327">
            <v>1680</v>
          </cell>
          <cell r="BU327">
            <v>1680</v>
          </cell>
          <cell r="BV327">
            <v>1680</v>
          </cell>
          <cell r="BW327">
            <v>1680</v>
          </cell>
          <cell r="BX327">
            <v>1680</v>
          </cell>
          <cell r="BY327">
            <v>1680</v>
          </cell>
          <cell r="BZ327">
            <v>1680</v>
          </cell>
          <cell r="CA327">
            <v>1680</v>
          </cell>
          <cell r="CB327">
            <v>1680</v>
          </cell>
          <cell r="CC327">
            <v>1450</v>
          </cell>
          <cell r="CD327">
            <v>1450</v>
          </cell>
          <cell r="CE327">
            <v>1450</v>
          </cell>
          <cell r="CF327">
            <v>1650</v>
          </cell>
          <cell r="CG327">
            <v>1650</v>
          </cell>
          <cell r="CH327">
            <v>1750</v>
          </cell>
          <cell r="CI327">
            <v>1750</v>
          </cell>
          <cell r="CJ327">
            <v>1750</v>
          </cell>
          <cell r="CK327">
            <v>1750</v>
          </cell>
          <cell r="CL327">
            <v>1750</v>
          </cell>
          <cell r="CM327">
            <v>2300</v>
          </cell>
          <cell r="CN327">
            <v>1850</v>
          </cell>
          <cell r="CO327">
            <v>1850</v>
          </cell>
          <cell r="CP327">
            <v>1850</v>
          </cell>
          <cell r="CQ327">
            <v>1850</v>
          </cell>
          <cell r="CR327">
            <v>1850</v>
          </cell>
          <cell r="CS327">
            <v>1850</v>
          </cell>
          <cell r="CT327">
            <v>1850</v>
          </cell>
          <cell r="CU327">
            <v>1850</v>
          </cell>
          <cell r="CV327">
            <v>1700</v>
          </cell>
          <cell r="CW327">
            <v>1700</v>
          </cell>
          <cell r="CX327">
            <v>1700</v>
          </cell>
          <cell r="CY327">
            <v>1700</v>
          </cell>
          <cell r="CZ327">
            <v>1700</v>
          </cell>
          <cell r="DA327">
            <v>1700</v>
          </cell>
          <cell r="DB327">
            <v>1700</v>
          </cell>
          <cell r="DC327">
            <v>1700</v>
          </cell>
          <cell r="DD327">
            <v>1700</v>
          </cell>
          <cell r="DE327">
            <v>1700</v>
          </cell>
          <cell r="DF327">
            <v>1700</v>
          </cell>
          <cell r="DG327">
            <v>1700</v>
          </cell>
          <cell r="DH327">
            <v>1650</v>
          </cell>
          <cell r="DI327">
            <v>1650</v>
          </cell>
          <cell r="DJ327">
            <v>1650</v>
          </cell>
          <cell r="DK327">
            <v>1650</v>
          </cell>
          <cell r="DL327">
            <v>1650</v>
          </cell>
          <cell r="DM327">
            <v>1850</v>
          </cell>
          <cell r="DN327">
            <v>1850</v>
          </cell>
          <cell r="DO327">
            <v>1850</v>
          </cell>
          <cell r="DP327">
            <v>1950</v>
          </cell>
          <cell r="DQ327">
            <v>1950</v>
          </cell>
          <cell r="DR327">
            <v>1950</v>
          </cell>
          <cell r="DS327">
            <v>1950</v>
          </cell>
          <cell r="DT327">
            <v>1850</v>
          </cell>
          <cell r="DU327">
            <v>1850</v>
          </cell>
          <cell r="DV327">
            <v>1850</v>
          </cell>
          <cell r="DW327">
            <v>1850</v>
          </cell>
          <cell r="DX327">
            <v>1750</v>
          </cell>
          <cell r="DY327">
            <v>1750</v>
          </cell>
          <cell r="DZ327">
            <v>1750</v>
          </cell>
          <cell r="EA327">
            <v>1750</v>
          </cell>
          <cell r="EB327">
            <v>1750</v>
          </cell>
          <cell r="EC327">
            <v>1506</v>
          </cell>
          <cell r="ED327">
            <v>1506</v>
          </cell>
          <cell r="EE327">
            <v>1506</v>
          </cell>
          <cell r="EF327">
            <v>1506</v>
          </cell>
          <cell r="EG327">
            <v>1506</v>
          </cell>
          <cell r="EH327">
            <v>1506</v>
          </cell>
          <cell r="EI327">
            <v>1506</v>
          </cell>
          <cell r="EJ327">
            <v>1800</v>
          </cell>
          <cell r="EK327">
            <v>2200</v>
          </cell>
          <cell r="EL327">
            <v>2200</v>
          </cell>
          <cell r="EM327">
            <v>2200</v>
          </cell>
          <cell r="EN327">
            <v>2200</v>
          </cell>
          <cell r="EO327">
            <v>2200</v>
          </cell>
          <cell r="EP327">
            <v>1800</v>
          </cell>
          <cell r="EQ327">
            <v>1800</v>
          </cell>
          <cell r="ER327">
            <v>1500</v>
          </cell>
          <cell r="ES327">
            <v>1500</v>
          </cell>
          <cell r="ET327">
            <v>1500</v>
          </cell>
          <cell r="EU327">
            <v>1500</v>
          </cell>
          <cell r="EV327">
            <v>700</v>
          </cell>
          <cell r="EW327">
            <v>700</v>
          </cell>
          <cell r="EX327">
            <v>700</v>
          </cell>
          <cell r="EY327">
            <v>700</v>
          </cell>
          <cell r="EZ327">
            <v>700</v>
          </cell>
          <cell r="FA327">
            <v>700</v>
          </cell>
          <cell r="FB327">
            <v>700</v>
          </cell>
          <cell r="FC327">
            <v>1050</v>
          </cell>
          <cell r="FD327">
            <v>1000</v>
          </cell>
          <cell r="FE327">
            <v>1000</v>
          </cell>
          <cell r="FF327">
            <v>1000</v>
          </cell>
          <cell r="FG327">
            <v>1540</v>
          </cell>
          <cell r="FH327">
            <v>1540</v>
          </cell>
          <cell r="FI327">
            <v>1540</v>
          </cell>
          <cell r="FJ327">
            <v>1540</v>
          </cell>
          <cell r="FK327">
            <v>1540</v>
          </cell>
          <cell r="FL327">
            <v>1540</v>
          </cell>
          <cell r="FM327">
            <v>1540</v>
          </cell>
          <cell r="FN327">
            <v>1540</v>
          </cell>
          <cell r="FO327">
            <v>1500</v>
          </cell>
          <cell r="FP327">
            <v>1500</v>
          </cell>
          <cell r="FQ327">
            <v>1500</v>
          </cell>
          <cell r="FR327">
            <v>1500</v>
          </cell>
          <cell r="FS327">
            <v>1500</v>
          </cell>
          <cell r="FT327">
            <v>1500</v>
          </cell>
          <cell r="FU327">
            <v>1500</v>
          </cell>
          <cell r="FV327">
            <v>1500</v>
          </cell>
          <cell r="FW327">
            <v>1500</v>
          </cell>
          <cell r="FX327">
            <v>1500</v>
          </cell>
          <cell r="FY327">
            <v>1500</v>
          </cell>
          <cell r="FZ327">
            <v>1500</v>
          </cell>
          <cell r="GA327">
            <v>1500</v>
          </cell>
          <cell r="GB327">
            <v>1500</v>
          </cell>
          <cell r="GC327">
            <v>1500</v>
          </cell>
          <cell r="GD327">
            <v>1500</v>
          </cell>
          <cell r="GE327">
            <v>1500</v>
          </cell>
          <cell r="GF327">
            <v>1500</v>
          </cell>
          <cell r="GG327">
            <v>1500</v>
          </cell>
          <cell r="GH327">
            <v>1500</v>
          </cell>
          <cell r="GI327">
            <v>1500</v>
          </cell>
          <cell r="GJ327">
            <v>1500</v>
          </cell>
          <cell r="GK327">
            <v>1500</v>
          </cell>
          <cell r="GL327">
            <v>1500</v>
          </cell>
          <cell r="GM327">
            <v>1500</v>
          </cell>
          <cell r="GN327">
            <v>1500</v>
          </cell>
          <cell r="GO327">
            <v>1500</v>
          </cell>
          <cell r="GP327">
            <v>1500</v>
          </cell>
          <cell r="GQ327">
            <v>1500</v>
          </cell>
          <cell r="GR327">
            <v>1500</v>
          </cell>
          <cell r="GS327">
            <v>1500</v>
          </cell>
          <cell r="GW327">
            <v>900419</v>
          </cell>
          <cell r="GX327" t="e">
            <v>#DIV/0!</v>
          </cell>
          <cell r="GY327" t="e">
            <v>#DIV/0!</v>
          </cell>
          <cell r="GZ327" t="e">
            <v>#DIV/0!</v>
          </cell>
        </row>
        <row r="328">
          <cell r="A328">
            <v>900420</v>
          </cell>
          <cell r="B328">
            <v>21</v>
          </cell>
          <cell r="C328" t="str">
            <v>LAMAY @ LIVE OAK</v>
          </cell>
          <cell r="D328">
            <v>3585</v>
          </cell>
          <cell r="E328" t="str">
            <v>R</v>
          </cell>
          <cell r="F328">
            <v>425</v>
          </cell>
          <cell r="G328">
            <v>425</v>
          </cell>
          <cell r="H328">
            <v>425</v>
          </cell>
          <cell r="I328">
            <v>425</v>
          </cell>
          <cell r="J328">
            <v>425</v>
          </cell>
          <cell r="K328">
            <v>425</v>
          </cell>
          <cell r="L328">
            <v>425</v>
          </cell>
          <cell r="M328">
            <v>425</v>
          </cell>
          <cell r="N328">
            <v>425</v>
          </cell>
          <cell r="O328">
            <v>425</v>
          </cell>
          <cell r="P328">
            <v>425</v>
          </cell>
          <cell r="Q328">
            <v>425</v>
          </cell>
          <cell r="R328">
            <v>425</v>
          </cell>
          <cell r="S328">
            <v>425</v>
          </cell>
          <cell r="T328">
            <v>400</v>
          </cell>
          <cell r="U328">
            <v>400</v>
          </cell>
          <cell r="V328">
            <v>400</v>
          </cell>
          <cell r="W328">
            <v>400</v>
          </cell>
          <cell r="X328">
            <v>400</v>
          </cell>
          <cell r="Y328">
            <v>400</v>
          </cell>
          <cell r="Z328">
            <v>400</v>
          </cell>
          <cell r="AA328">
            <v>400</v>
          </cell>
          <cell r="AB328">
            <v>400</v>
          </cell>
          <cell r="AC328">
            <v>400</v>
          </cell>
          <cell r="AD328">
            <v>400</v>
          </cell>
          <cell r="AE328">
            <v>400</v>
          </cell>
          <cell r="AF328">
            <v>400</v>
          </cell>
          <cell r="AG328">
            <v>400</v>
          </cell>
          <cell r="AH328">
            <v>400</v>
          </cell>
          <cell r="AI328">
            <v>400</v>
          </cell>
          <cell r="AJ328">
            <v>400</v>
          </cell>
          <cell r="AK328">
            <v>400</v>
          </cell>
          <cell r="AL328">
            <v>400</v>
          </cell>
          <cell r="AM328">
            <v>400</v>
          </cell>
          <cell r="AN328">
            <v>400</v>
          </cell>
          <cell r="AO328">
            <v>400</v>
          </cell>
          <cell r="AP328">
            <v>400</v>
          </cell>
          <cell r="AQ328">
            <v>485</v>
          </cell>
          <cell r="AR328">
            <v>485</v>
          </cell>
          <cell r="AS328">
            <v>485</v>
          </cell>
          <cell r="AT328">
            <v>485</v>
          </cell>
          <cell r="AU328">
            <v>485</v>
          </cell>
          <cell r="AV328">
            <v>485</v>
          </cell>
          <cell r="AW328">
            <v>485</v>
          </cell>
          <cell r="AX328">
            <v>485</v>
          </cell>
          <cell r="AY328">
            <v>550</v>
          </cell>
          <cell r="AZ328">
            <v>550</v>
          </cell>
          <cell r="BA328">
            <v>550</v>
          </cell>
          <cell r="BB328">
            <v>550</v>
          </cell>
          <cell r="BC328">
            <v>550</v>
          </cell>
          <cell r="BD328">
            <v>550</v>
          </cell>
          <cell r="BE328">
            <v>550</v>
          </cell>
          <cell r="BF328">
            <v>550</v>
          </cell>
          <cell r="BG328">
            <v>550</v>
          </cell>
          <cell r="BH328">
            <v>550</v>
          </cell>
          <cell r="BI328">
            <v>550</v>
          </cell>
          <cell r="BJ328">
            <v>550</v>
          </cell>
          <cell r="BK328">
            <v>550</v>
          </cell>
          <cell r="BL328">
            <v>550</v>
          </cell>
          <cell r="BM328">
            <v>550</v>
          </cell>
          <cell r="BN328">
            <v>550</v>
          </cell>
          <cell r="BO328">
            <v>550</v>
          </cell>
          <cell r="BP328">
            <v>550</v>
          </cell>
          <cell r="BQ328">
            <v>550</v>
          </cell>
          <cell r="BR328">
            <v>550</v>
          </cell>
          <cell r="BS328">
            <v>550</v>
          </cell>
          <cell r="BT328">
            <v>400</v>
          </cell>
          <cell r="BU328">
            <v>400</v>
          </cell>
          <cell r="BV328">
            <v>400</v>
          </cell>
          <cell r="BW328">
            <v>400</v>
          </cell>
          <cell r="BX328">
            <v>400</v>
          </cell>
          <cell r="BY328">
            <v>400</v>
          </cell>
          <cell r="BZ328">
            <v>400</v>
          </cell>
          <cell r="CA328">
            <v>400</v>
          </cell>
          <cell r="CB328">
            <v>400</v>
          </cell>
          <cell r="CC328">
            <v>500</v>
          </cell>
          <cell r="CD328">
            <v>500</v>
          </cell>
          <cell r="CE328">
            <v>500</v>
          </cell>
          <cell r="CF328">
            <v>500</v>
          </cell>
          <cell r="CG328">
            <v>500</v>
          </cell>
          <cell r="CH328">
            <v>500</v>
          </cell>
          <cell r="CI328">
            <v>500</v>
          </cell>
          <cell r="CJ328">
            <v>500</v>
          </cell>
          <cell r="CK328">
            <v>500</v>
          </cell>
          <cell r="CL328">
            <v>500</v>
          </cell>
          <cell r="CM328">
            <v>500</v>
          </cell>
          <cell r="CN328">
            <v>500</v>
          </cell>
          <cell r="CO328">
            <v>500</v>
          </cell>
          <cell r="CP328">
            <v>500</v>
          </cell>
          <cell r="CQ328">
            <v>500</v>
          </cell>
          <cell r="CR328">
            <v>350</v>
          </cell>
          <cell r="CS328">
            <v>350</v>
          </cell>
          <cell r="CT328">
            <v>350</v>
          </cell>
          <cell r="CU328">
            <v>350</v>
          </cell>
          <cell r="CV328">
            <v>350</v>
          </cell>
          <cell r="CW328">
            <v>350</v>
          </cell>
          <cell r="CX328">
            <v>350</v>
          </cell>
          <cell r="CY328">
            <v>350</v>
          </cell>
          <cell r="CZ328">
            <v>350</v>
          </cell>
          <cell r="DA328">
            <v>350</v>
          </cell>
          <cell r="DB328">
            <v>350</v>
          </cell>
          <cell r="DC328">
            <v>350</v>
          </cell>
          <cell r="DD328">
            <v>350</v>
          </cell>
          <cell r="DE328">
            <v>350</v>
          </cell>
          <cell r="DF328">
            <v>350</v>
          </cell>
          <cell r="DG328">
            <v>350</v>
          </cell>
          <cell r="DH328">
            <v>0</v>
          </cell>
          <cell r="DI328">
            <v>0</v>
          </cell>
          <cell r="DJ328">
            <v>300</v>
          </cell>
          <cell r="DK328">
            <v>300</v>
          </cell>
          <cell r="DL328">
            <v>300</v>
          </cell>
          <cell r="DM328">
            <v>300</v>
          </cell>
          <cell r="DN328">
            <v>450</v>
          </cell>
          <cell r="DO328">
            <v>450</v>
          </cell>
          <cell r="DP328">
            <v>450</v>
          </cell>
          <cell r="DQ328">
            <v>450</v>
          </cell>
          <cell r="DR328">
            <v>450</v>
          </cell>
          <cell r="DS328">
            <v>450</v>
          </cell>
          <cell r="DT328">
            <v>450</v>
          </cell>
          <cell r="DU328">
            <v>450</v>
          </cell>
          <cell r="DV328">
            <v>500</v>
          </cell>
          <cell r="DW328">
            <v>500</v>
          </cell>
          <cell r="DX328">
            <v>500</v>
          </cell>
          <cell r="DY328">
            <v>500</v>
          </cell>
          <cell r="DZ328">
            <v>500</v>
          </cell>
          <cell r="EA328">
            <v>625</v>
          </cell>
          <cell r="EB328">
            <v>625</v>
          </cell>
          <cell r="EC328">
            <v>625</v>
          </cell>
          <cell r="ED328">
            <v>625</v>
          </cell>
          <cell r="EE328">
            <v>625</v>
          </cell>
          <cell r="EF328">
            <v>625</v>
          </cell>
          <cell r="EG328">
            <v>625</v>
          </cell>
          <cell r="EH328">
            <v>625</v>
          </cell>
          <cell r="EI328">
            <v>625</v>
          </cell>
          <cell r="EJ328">
            <v>550</v>
          </cell>
          <cell r="EK328">
            <v>550</v>
          </cell>
          <cell r="EL328">
            <v>550</v>
          </cell>
          <cell r="EM328">
            <v>550</v>
          </cell>
          <cell r="EN328">
            <v>550</v>
          </cell>
          <cell r="EO328">
            <v>550</v>
          </cell>
          <cell r="EP328">
            <v>550</v>
          </cell>
          <cell r="EQ328">
            <v>550</v>
          </cell>
          <cell r="ER328">
            <v>550</v>
          </cell>
          <cell r="ES328">
            <v>550</v>
          </cell>
          <cell r="ET328">
            <v>550</v>
          </cell>
          <cell r="EU328">
            <v>550</v>
          </cell>
          <cell r="EV328">
            <v>550</v>
          </cell>
          <cell r="EW328">
            <v>550</v>
          </cell>
          <cell r="EX328">
            <v>550</v>
          </cell>
          <cell r="EY328">
            <v>550</v>
          </cell>
          <cell r="EZ328">
            <v>550</v>
          </cell>
          <cell r="FA328">
            <v>550</v>
          </cell>
          <cell r="FB328">
            <v>550</v>
          </cell>
          <cell r="FC328">
            <v>550</v>
          </cell>
          <cell r="FD328">
            <v>550</v>
          </cell>
          <cell r="FE328">
            <v>550</v>
          </cell>
          <cell r="FF328">
            <v>700</v>
          </cell>
          <cell r="FG328">
            <v>700</v>
          </cell>
          <cell r="FH328">
            <v>700</v>
          </cell>
          <cell r="FI328">
            <v>700</v>
          </cell>
          <cell r="FJ328">
            <v>700</v>
          </cell>
          <cell r="FK328">
            <v>700</v>
          </cell>
          <cell r="FL328">
            <v>700</v>
          </cell>
          <cell r="FM328">
            <v>700</v>
          </cell>
          <cell r="FN328">
            <v>700</v>
          </cell>
          <cell r="FO328">
            <v>555</v>
          </cell>
          <cell r="FP328">
            <v>555</v>
          </cell>
          <cell r="FQ328">
            <v>555</v>
          </cell>
          <cell r="FR328">
            <v>555</v>
          </cell>
          <cell r="FS328">
            <v>555</v>
          </cell>
          <cell r="FT328">
            <v>555</v>
          </cell>
          <cell r="FU328">
            <v>555</v>
          </cell>
          <cell r="FV328">
            <v>555</v>
          </cell>
          <cell r="FW328">
            <v>555</v>
          </cell>
          <cell r="FX328">
            <v>555</v>
          </cell>
          <cell r="FY328">
            <v>600</v>
          </cell>
          <cell r="FZ328">
            <v>600</v>
          </cell>
          <cell r="GA328">
            <v>600</v>
          </cell>
          <cell r="GB328">
            <v>600</v>
          </cell>
          <cell r="GC328">
            <v>600</v>
          </cell>
          <cell r="GD328">
            <v>600</v>
          </cell>
          <cell r="GE328">
            <v>600</v>
          </cell>
          <cell r="GF328">
            <v>600</v>
          </cell>
          <cell r="GG328">
            <v>600</v>
          </cell>
          <cell r="GH328">
            <v>600</v>
          </cell>
          <cell r="GI328">
            <v>600</v>
          </cell>
          <cell r="GJ328">
            <v>600</v>
          </cell>
          <cell r="GK328">
            <v>600</v>
          </cell>
          <cell r="GL328">
            <v>900</v>
          </cell>
          <cell r="GM328">
            <v>900</v>
          </cell>
          <cell r="GN328">
            <v>900</v>
          </cell>
          <cell r="GO328">
            <v>900</v>
          </cell>
          <cell r="GP328">
            <v>900</v>
          </cell>
          <cell r="GQ328">
            <v>900</v>
          </cell>
          <cell r="GR328">
            <v>900</v>
          </cell>
          <cell r="GS328">
            <v>900</v>
          </cell>
          <cell r="GW328">
            <v>900420</v>
          </cell>
          <cell r="GX328" t="e">
            <v>#DIV/0!</v>
          </cell>
          <cell r="GY328" t="e">
            <v>#DIV/0!</v>
          </cell>
          <cell r="GZ328" t="e">
            <v>#DIV/0!</v>
          </cell>
        </row>
        <row r="329">
          <cell r="A329">
            <v>900422</v>
          </cell>
          <cell r="B329">
            <v>21</v>
          </cell>
          <cell r="C329" t="str">
            <v>PG&amp;E GAS @ DUVAL</v>
          </cell>
          <cell r="D329">
            <v>69631</v>
          </cell>
          <cell r="E329" t="str">
            <v>R</v>
          </cell>
          <cell r="F329">
            <v>0</v>
          </cell>
          <cell r="G329">
            <v>0</v>
          </cell>
          <cell r="H329">
            <v>0</v>
          </cell>
          <cell r="I329">
            <v>0</v>
          </cell>
          <cell r="J329">
            <v>0</v>
          </cell>
          <cell r="K329">
            <v>0</v>
          </cell>
          <cell r="L329">
            <v>0</v>
          </cell>
          <cell r="M329">
            <v>0</v>
          </cell>
          <cell r="N329">
            <v>0</v>
          </cell>
          <cell r="O329">
            <v>0</v>
          </cell>
          <cell r="P329">
            <v>0</v>
          </cell>
          <cell r="Q329">
            <v>0</v>
          </cell>
          <cell r="R329">
            <v>0</v>
          </cell>
          <cell r="S329">
            <v>0</v>
          </cell>
          <cell r="T329">
            <v>0</v>
          </cell>
          <cell r="U329">
            <v>0</v>
          </cell>
          <cell r="V329">
            <v>0</v>
          </cell>
          <cell r="W329">
            <v>0</v>
          </cell>
          <cell r="X329">
            <v>0</v>
          </cell>
          <cell r="Y329">
            <v>0</v>
          </cell>
          <cell r="Z329">
            <v>0</v>
          </cell>
          <cell r="AA329">
            <v>0</v>
          </cell>
          <cell r="AB329">
            <v>0</v>
          </cell>
          <cell r="AC329">
            <v>0</v>
          </cell>
          <cell r="AD329">
            <v>0</v>
          </cell>
          <cell r="AE329">
            <v>0</v>
          </cell>
          <cell r="AF329">
            <v>0</v>
          </cell>
          <cell r="AG329">
            <v>0</v>
          </cell>
          <cell r="AH329">
            <v>0</v>
          </cell>
          <cell r="AI329">
            <v>0</v>
          </cell>
          <cell r="AJ329">
            <v>0</v>
          </cell>
          <cell r="AK329">
            <v>0</v>
          </cell>
          <cell r="AL329">
            <v>0</v>
          </cell>
          <cell r="AM329">
            <v>0</v>
          </cell>
          <cell r="AN329">
            <v>0</v>
          </cell>
          <cell r="AO329">
            <v>0</v>
          </cell>
          <cell r="AP329">
            <v>0</v>
          </cell>
          <cell r="AQ329">
            <v>0</v>
          </cell>
          <cell r="AR329">
            <v>0</v>
          </cell>
          <cell r="AS329">
            <v>0</v>
          </cell>
          <cell r="AT329">
            <v>0</v>
          </cell>
          <cell r="AU329">
            <v>0</v>
          </cell>
          <cell r="AV329">
            <v>0</v>
          </cell>
          <cell r="AW329">
            <v>0</v>
          </cell>
          <cell r="AX329">
            <v>0</v>
          </cell>
          <cell r="AY329">
            <v>0</v>
          </cell>
          <cell r="AZ329">
            <v>0</v>
          </cell>
          <cell r="BA329">
            <v>0</v>
          </cell>
          <cell r="BB329">
            <v>0</v>
          </cell>
          <cell r="BC329">
            <v>0</v>
          </cell>
          <cell r="BD329">
            <v>0</v>
          </cell>
          <cell r="BE329">
            <v>0</v>
          </cell>
          <cell r="BF329">
            <v>0</v>
          </cell>
          <cell r="BG329">
            <v>0</v>
          </cell>
          <cell r="BH329">
            <v>0</v>
          </cell>
          <cell r="BI329">
            <v>0</v>
          </cell>
          <cell r="BJ329">
            <v>0</v>
          </cell>
          <cell r="BK329">
            <v>0</v>
          </cell>
          <cell r="BL329">
            <v>0</v>
          </cell>
          <cell r="BM329">
            <v>0</v>
          </cell>
          <cell r="BN329">
            <v>0</v>
          </cell>
          <cell r="BO329">
            <v>0</v>
          </cell>
          <cell r="BP329">
            <v>0</v>
          </cell>
          <cell r="BQ329">
            <v>0</v>
          </cell>
          <cell r="BR329">
            <v>0</v>
          </cell>
          <cell r="BS329">
            <v>0</v>
          </cell>
          <cell r="BT329">
            <v>0</v>
          </cell>
          <cell r="BU329">
            <v>0</v>
          </cell>
          <cell r="BV329">
            <v>0</v>
          </cell>
          <cell r="BW329">
            <v>0</v>
          </cell>
          <cell r="BX329">
            <v>0</v>
          </cell>
          <cell r="BY329">
            <v>0</v>
          </cell>
          <cell r="BZ329">
            <v>0</v>
          </cell>
          <cell r="CA329">
            <v>0</v>
          </cell>
          <cell r="CB329">
            <v>0</v>
          </cell>
          <cell r="CC329">
            <v>0</v>
          </cell>
          <cell r="CD329">
            <v>0</v>
          </cell>
          <cell r="CE329">
            <v>0</v>
          </cell>
          <cell r="CF329">
            <v>0</v>
          </cell>
          <cell r="CG329">
            <v>0</v>
          </cell>
          <cell r="CH329">
            <v>0</v>
          </cell>
          <cell r="CI329">
            <v>0</v>
          </cell>
          <cell r="CJ329">
            <v>0</v>
          </cell>
          <cell r="CK329">
            <v>0</v>
          </cell>
          <cell r="CL329">
            <v>0</v>
          </cell>
          <cell r="CM329">
            <v>0</v>
          </cell>
          <cell r="CN329">
            <v>0</v>
          </cell>
          <cell r="CO329">
            <v>0</v>
          </cell>
          <cell r="CP329">
            <v>0</v>
          </cell>
          <cell r="CQ329">
            <v>0</v>
          </cell>
          <cell r="CR329">
            <v>0</v>
          </cell>
          <cell r="CS329">
            <v>0</v>
          </cell>
          <cell r="CT329">
            <v>0</v>
          </cell>
          <cell r="CU329">
            <v>0</v>
          </cell>
          <cell r="CV329">
            <v>0</v>
          </cell>
          <cell r="CW329">
            <v>0</v>
          </cell>
          <cell r="CX329">
            <v>0</v>
          </cell>
          <cell r="CY329">
            <v>0</v>
          </cell>
          <cell r="CZ329">
            <v>0</v>
          </cell>
          <cell r="DA329">
            <v>0</v>
          </cell>
          <cell r="DB329">
            <v>0</v>
          </cell>
          <cell r="DC329">
            <v>0</v>
          </cell>
          <cell r="DD329">
            <v>0</v>
          </cell>
          <cell r="DE329">
            <v>0</v>
          </cell>
          <cell r="DF329">
            <v>0</v>
          </cell>
          <cell r="DG329">
            <v>0</v>
          </cell>
          <cell r="DH329">
            <v>0</v>
          </cell>
          <cell r="DI329">
            <v>0</v>
          </cell>
          <cell r="DJ329">
            <v>0</v>
          </cell>
          <cell r="DK329">
            <v>0</v>
          </cell>
          <cell r="DL329">
            <v>0</v>
          </cell>
          <cell r="DM329">
            <v>0</v>
          </cell>
          <cell r="DN329">
            <v>0</v>
          </cell>
          <cell r="DO329">
            <v>0</v>
          </cell>
          <cell r="DP329">
            <v>0</v>
          </cell>
          <cell r="DQ329">
            <v>0</v>
          </cell>
          <cell r="DR329">
            <v>0</v>
          </cell>
          <cell r="DS329">
            <v>0</v>
          </cell>
          <cell r="DT329">
            <v>0</v>
          </cell>
          <cell r="DU329">
            <v>0</v>
          </cell>
          <cell r="DV329">
            <v>0</v>
          </cell>
          <cell r="DW329">
            <v>0</v>
          </cell>
          <cell r="DX329">
            <v>0</v>
          </cell>
          <cell r="DY329">
            <v>0</v>
          </cell>
          <cell r="DZ329">
            <v>0</v>
          </cell>
          <cell r="EA329">
            <v>0</v>
          </cell>
          <cell r="EB329">
            <v>0</v>
          </cell>
          <cell r="EC329">
            <v>0</v>
          </cell>
          <cell r="ED329">
            <v>0</v>
          </cell>
          <cell r="EE329">
            <v>0</v>
          </cell>
          <cell r="EF329">
            <v>0</v>
          </cell>
          <cell r="EG329">
            <v>0</v>
          </cell>
          <cell r="EH329">
            <v>0</v>
          </cell>
          <cell r="EI329">
            <v>0</v>
          </cell>
          <cell r="EJ329">
            <v>0</v>
          </cell>
          <cell r="EK329">
            <v>0</v>
          </cell>
          <cell r="EL329">
            <v>0</v>
          </cell>
          <cell r="EM329">
            <v>0</v>
          </cell>
          <cell r="EN329">
            <v>0</v>
          </cell>
          <cell r="EO329">
            <v>0</v>
          </cell>
          <cell r="EP329">
            <v>0</v>
          </cell>
          <cell r="EQ329">
            <v>0</v>
          </cell>
          <cell r="ER329">
            <v>0</v>
          </cell>
          <cell r="ES329">
            <v>0</v>
          </cell>
          <cell r="ET329">
            <v>0</v>
          </cell>
          <cell r="EU329">
            <v>0</v>
          </cell>
          <cell r="EV329">
            <v>0</v>
          </cell>
          <cell r="EW329">
            <v>0</v>
          </cell>
          <cell r="EX329">
            <v>0</v>
          </cell>
          <cell r="EY329">
            <v>0</v>
          </cell>
          <cell r="EZ329">
            <v>0</v>
          </cell>
          <cell r="FA329">
            <v>0</v>
          </cell>
          <cell r="FB329">
            <v>0</v>
          </cell>
          <cell r="FC329">
            <v>0</v>
          </cell>
          <cell r="FD329">
            <v>0</v>
          </cell>
          <cell r="FE329">
            <v>0</v>
          </cell>
          <cell r="FF329">
            <v>0</v>
          </cell>
          <cell r="FG329">
            <v>0</v>
          </cell>
          <cell r="FH329">
            <v>0</v>
          </cell>
          <cell r="FI329">
            <v>0</v>
          </cell>
          <cell r="FJ329">
            <v>0</v>
          </cell>
          <cell r="FK329">
            <v>0</v>
          </cell>
          <cell r="FL329">
            <v>0</v>
          </cell>
          <cell r="FM329">
            <v>0</v>
          </cell>
          <cell r="FN329">
            <v>0</v>
          </cell>
          <cell r="FO329">
            <v>0</v>
          </cell>
          <cell r="FP329">
            <v>0</v>
          </cell>
          <cell r="FQ329">
            <v>0</v>
          </cell>
          <cell r="FR329">
            <v>0</v>
          </cell>
          <cell r="FS329">
            <v>0</v>
          </cell>
          <cell r="FT329">
            <v>0</v>
          </cell>
          <cell r="FU329">
            <v>0</v>
          </cell>
          <cell r="FV329">
            <v>0</v>
          </cell>
          <cell r="FW329">
            <v>0</v>
          </cell>
          <cell r="FX329">
            <v>0</v>
          </cell>
          <cell r="FY329">
            <v>0</v>
          </cell>
          <cell r="FZ329">
            <v>0</v>
          </cell>
          <cell r="GA329">
            <v>0</v>
          </cell>
          <cell r="GB329">
            <v>0</v>
          </cell>
          <cell r="GC329">
            <v>0</v>
          </cell>
          <cell r="GD329">
            <v>0</v>
          </cell>
          <cell r="GE329">
            <v>0</v>
          </cell>
          <cell r="GF329">
            <v>0</v>
          </cell>
          <cell r="GG329">
            <v>0</v>
          </cell>
          <cell r="GH329">
            <v>0</v>
          </cell>
          <cell r="GI329">
            <v>0</v>
          </cell>
          <cell r="GJ329">
            <v>0</v>
          </cell>
          <cell r="GK329">
            <v>0</v>
          </cell>
          <cell r="GL329">
            <v>0</v>
          </cell>
          <cell r="GM329">
            <v>0</v>
          </cell>
          <cell r="GN329">
            <v>0</v>
          </cell>
          <cell r="GO329">
            <v>0</v>
          </cell>
          <cell r="GP329">
            <v>0</v>
          </cell>
          <cell r="GQ329">
            <v>0</v>
          </cell>
          <cell r="GR329">
            <v>0</v>
          </cell>
          <cell r="GS329">
            <v>0</v>
          </cell>
          <cell r="GW329">
            <v>900422</v>
          </cell>
          <cell r="GX329" t="e">
            <v>#DIV/0!</v>
          </cell>
          <cell r="GY329" t="e">
            <v>#DIV/0!</v>
          </cell>
          <cell r="GZ329" t="e">
            <v>#DIV/0!</v>
          </cell>
        </row>
        <row r="330">
          <cell r="A330">
            <v>900431</v>
          </cell>
          <cell r="B330">
            <v>21</v>
          </cell>
          <cell r="C330" t="str">
            <v>SIEGFRIE @ DUVAL</v>
          </cell>
          <cell r="D330">
            <v>70040</v>
          </cell>
          <cell r="E330" t="str">
            <v>R</v>
          </cell>
          <cell r="F330">
            <v>0</v>
          </cell>
          <cell r="G330">
            <v>0</v>
          </cell>
          <cell r="H330">
            <v>0</v>
          </cell>
          <cell r="I330">
            <v>0</v>
          </cell>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0</v>
          </cell>
          <cell r="Y330">
            <v>0</v>
          </cell>
          <cell r="Z330">
            <v>0</v>
          </cell>
          <cell r="AA330">
            <v>0</v>
          </cell>
          <cell r="AB330">
            <v>0</v>
          </cell>
          <cell r="AC330">
            <v>0</v>
          </cell>
          <cell r="AD330">
            <v>0</v>
          </cell>
          <cell r="AE330">
            <v>0</v>
          </cell>
          <cell r="AF330">
            <v>0</v>
          </cell>
          <cell r="AG330">
            <v>0</v>
          </cell>
          <cell r="AH330">
            <v>0</v>
          </cell>
          <cell r="AI330">
            <v>0</v>
          </cell>
          <cell r="AJ330">
            <v>0</v>
          </cell>
          <cell r="AK330">
            <v>0</v>
          </cell>
          <cell r="AL330">
            <v>0</v>
          </cell>
          <cell r="AM330">
            <v>0</v>
          </cell>
          <cell r="AN330">
            <v>0</v>
          </cell>
          <cell r="AO330">
            <v>0</v>
          </cell>
          <cell r="AP330">
            <v>0</v>
          </cell>
          <cell r="AQ330">
            <v>0</v>
          </cell>
          <cell r="AR330">
            <v>0</v>
          </cell>
          <cell r="AS330">
            <v>0</v>
          </cell>
          <cell r="AT330">
            <v>0</v>
          </cell>
          <cell r="AU330">
            <v>0</v>
          </cell>
          <cell r="AV330">
            <v>0</v>
          </cell>
          <cell r="AW330">
            <v>0</v>
          </cell>
          <cell r="AX330">
            <v>0</v>
          </cell>
          <cell r="AY330">
            <v>0</v>
          </cell>
          <cell r="AZ330">
            <v>0</v>
          </cell>
          <cell r="BA330">
            <v>0</v>
          </cell>
          <cell r="BB330">
            <v>0</v>
          </cell>
          <cell r="BC330">
            <v>0</v>
          </cell>
          <cell r="BD330">
            <v>0</v>
          </cell>
          <cell r="BE330">
            <v>0</v>
          </cell>
          <cell r="BF330">
            <v>0</v>
          </cell>
          <cell r="BG330">
            <v>0</v>
          </cell>
          <cell r="BH330">
            <v>0</v>
          </cell>
          <cell r="BI330">
            <v>0</v>
          </cell>
          <cell r="BJ330">
            <v>0</v>
          </cell>
          <cell r="BK330">
            <v>0</v>
          </cell>
          <cell r="BL330">
            <v>0</v>
          </cell>
          <cell r="BM330">
            <v>0</v>
          </cell>
          <cell r="BN330">
            <v>0</v>
          </cell>
          <cell r="BO330">
            <v>0</v>
          </cell>
          <cell r="BP330">
            <v>0</v>
          </cell>
          <cell r="BQ330">
            <v>0</v>
          </cell>
          <cell r="BR330">
            <v>0</v>
          </cell>
          <cell r="BS330">
            <v>0</v>
          </cell>
          <cell r="BT330">
            <v>0</v>
          </cell>
          <cell r="BU330">
            <v>0</v>
          </cell>
          <cell r="BV330">
            <v>0</v>
          </cell>
          <cell r="BW330">
            <v>0</v>
          </cell>
          <cell r="BX330">
            <v>0</v>
          </cell>
          <cell r="BY330">
            <v>0</v>
          </cell>
          <cell r="BZ330">
            <v>0</v>
          </cell>
          <cell r="CA330">
            <v>0</v>
          </cell>
          <cell r="CB330">
            <v>0</v>
          </cell>
          <cell r="CC330">
            <v>0</v>
          </cell>
          <cell r="CD330">
            <v>0</v>
          </cell>
          <cell r="CE330">
            <v>0</v>
          </cell>
          <cell r="CF330">
            <v>0</v>
          </cell>
          <cell r="CG330">
            <v>0</v>
          </cell>
          <cell r="CH330">
            <v>0</v>
          </cell>
          <cell r="CI330">
            <v>0</v>
          </cell>
          <cell r="CJ330">
            <v>0</v>
          </cell>
          <cell r="CK330">
            <v>0</v>
          </cell>
          <cell r="CL330">
            <v>0</v>
          </cell>
          <cell r="CM330">
            <v>0</v>
          </cell>
          <cell r="CN330">
            <v>0</v>
          </cell>
          <cell r="CO330">
            <v>0</v>
          </cell>
          <cell r="CP330">
            <v>0</v>
          </cell>
          <cell r="CQ330">
            <v>0</v>
          </cell>
          <cell r="CR330">
            <v>0</v>
          </cell>
          <cell r="CS330">
            <v>0</v>
          </cell>
          <cell r="CT330">
            <v>0</v>
          </cell>
          <cell r="CU330">
            <v>0</v>
          </cell>
          <cell r="CV330">
            <v>0</v>
          </cell>
          <cell r="CW330">
            <v>0</v>
          </cell>
          <cell r="CX330">
            <v>0</v>
          </cell>
          <cell r="CY330">
            <v>0</v>
          </cell>
          <cell r="CZ330">
            <v>0</v>
          </cell>
          <cell r="DA330">
            <v>0</v>
          </cell>
          <cell r="DB330">
            <v>0</v>
          </cell>
          <cell r="DC330">
            <v>0</v>
          </cell>
          <cell r="DD330">
            <v>0</v>
          </cell>
          <cell r="DE330">
            <v>0</v>
          </cell>
          <cell r="DF330">
            <v>0</v>
          </cell>
          <cell r="DG330">
            <v>0</v>
          </cell>
          <cell r="DH330">
            <v>0</v>
          </cell>
          <cell r="DI330">
            <v>0</v>
          </cell>
          <cell r="DJ330">
            <v>0</v>
          </cell>
          <cell r="DK330">
            <v>0</v>
          </cell>
          <cell r="DL330">
            <v>0</v>
          </cell>
          <cell r="DM330">
            <v>0</v>
          </cell>
          <cell r="DN330">
            <v>0</v>
          </cell>
          <cell r="DO330">
            <v>0</v>
          </cell>
          <cell r="DP330">
            <v>0</v>
          </cell>
          <cell r="DQ330">
            <v>0</v>
          </cell>
          <cell r="DR330">
            <v>0</v>
          </cell>
          <cell r="DS330">
            <v>0</v>
          </cell>
          <cell r="DT330">
            <v>0</v>
          </cell>
          <cell r="DU330">
            <v>0</v>
          </cell>
          <cell r="DV330">
            <v>0</v>
          </cell>
          <cell r="DW330">
            <v>0</v>
          </cell>
          <cell r="DX330">
            <v>0</v>
          </cell>
          <cell r="DY330">
            <v>0</v>
          </cell>
          <cell r="DZ330">
            <v>0</v>
          </cell>
          <cell r="EA330">
            <v>0</v>
          </cell>
          <cell r="EB330">
            <v>0</v>
          </cell>
          <cell r="EC330">
            <v>0</v>
          </cell>
          <cell r="ED330">
            <v>0</v>
          </cell>
          <cell r="EE330">
            <v>0</v>
          </cell>
          <cell r="EF330">
            <v>0</v>
          </cell>
          <cell r="EG330">
            <v>0</v>
          </cell>
          <cell r="EH330">
            <v>0</v>
          </cell>
          <cell r="EI330">
            <v>0</v>
          </cell>
          <cell r="EJ330">
            <v>0</v>
          </cell>
          <cell r="EK330">
            <v>0</v>
          </cell>
          <cell r="EL330">
            <v>0</v>
          </cell>
          <cell r="EM330">
            <v>0</v>
          </cell>
          <cell r="EN330">
            <v>0</v>
          </cell>
          <cell r="EO330">
            <v>0</v>
          </cell>
          <cell r="EP330">
            <v>0</v>
          </cell>
          <cell r="EQ330">
            <v>0</v>
          </cell>
          <cell r="ER330">
            <v>0</v>
          </cell>
          <cell r="ES330">
            <v>0</v>
          </cell>
          <cell r="ET330">
            <v>0</v>
          </cell>
          <cell r="EU330">
            <v>0</v>
          </cell>
          <cell r="EV330">
            <v>0</v>
          </cell>
          <cell r="EW330">
            <v>0</v>
          </cell>
          <cell r="EX330">
            <v>0</v>
          </cell>
          <cell r="EY330">
            <v>0</v>
          </cell>
          <cell r="EZ330">
            <v>0</v>
          </cell>
          <cell r="FA330">
            <v>0</v>
          </cell>
          <cell r="FB330">
            <v>0</v>
          </cell>
          <cell r="FC330">
            <v>0</v>
          </cell>
          <cell r="FD330">
            <v>0</v>
          </cell>
          <cell r="FE330">
            <v>0</v>
          </cell>
          <cell r="FF330">
            <v>0</v>
          </cell>
          <cell r="FG330">
            <v>0</v>
          </cell>
          <cell r="FH330">
            <v>0</v>
          </cell>
          <cell r="FI330">
            <v>0</v>
          </cell>
          <cell r="FJ330">
            <v>0</v>
          </cell>
          <cell r="FK330">
            <v>0</v>
          </cell>
          <cell r="FL330">
            <v>0</v>
          </cell>
          <cell r="FM330">
            <v>0</v>
          </cell>
          <cell r="FN330">
            <v>0</v>
          </cell>
          <cell r="FO330">
            <v>0</v>
          </cell>
          <cell r="FP330">
            <v>0</v>
          </cell>
          <cell r="FQ330">
            <v>0</v>
          </cell>
          <cell r="FR330">
            <v>0</v>
          </cell>
          <cell r="FS330">
            <v>0</v>
          </cell>
          <cell r="FT330">
            <v>0</v>
          </cell>
          <cell r="FU330">
            <v>0</v>
          </cell>
          <cell r="FV330">
            <v>0</v>
          </cell>
          <cell r="FW330">
            <v>0</v>
          </cell>
          <cell r="FX330">
            <v>0</v>
          </cell>
          <cell r="FY330">
            <v>0</v>
          </cell>
          <cell r="FZ330">
            <v>0</v>
          </cell>
          <cell r="GA330">
            <v>0</v>
          </cell>
          <cell r="GB330">
            <v>0</v>
          </cell>
          <cell r="GC330">
            <v>0</v>
          </cell>
          <cell r="GD330">
            <v>0</v>
          </cell>
          <cell r="GE330">
            <v>0</v>
          </cell>
          <cell r="GF330">
            <v>0</v>
          </cell>
          <cell r="GG330">
            <v>0</v>
          </cell>
          <cell r="GH330">
            <v>0</v>
          </cell>
          <cell r="GI330">
            <v>0</v>
          </cell>
          <cell r="GJ330">
            <v>0</v>
          </cell>
          <cell r="GK330">
            <v>0</v>
          </cell>
          <cell r="GL330">
            <v>0</v>
          </cell>
          <cell r="GM330">
            <v>0</v>
          </cell>
          <cell r="GN330">
            <v>0</v>
          </cell>
          <cell r="GO330">
            <v>0</v>
          </cell>
          <cell r="GP330">
            <v>0</v>
          </cell>
          <cell r="GQ330">
            <v>0</v>
          </cell>
          <cell r="GR330">
            <v>0</v>
          </cell>
          <cell r="GS330">
            <v>0</v>
          </cell>
          <cell r="GW330">
            <v>900431</v>
          </cell>
          <cell r="GX330" t="e">
            <v>#DIV/0!</v>
          </cell>
          <cell r="GY330" t="e">
            <v>#DIV/0!</v>
          </cell>
          <cell r="GZ330" t="e">
            <v>#DIV/0!</v>
          </cell>
        </row>
        <row r="331">
          <cell r="A331">
            <v>900432</v>
          </cell>
          <cell r="B331">
            <v>21</v>
          </cell>
          <cell r="C331" t="str">
            <v>EXXON @ DUVAL</v>
          </cell>
          <cell r="D331">
            <v>34838</v>
          </cell>
          <cell r="E331" t="str">
            <v>R</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Q331">
            <v>0</v>
          </cell>
          <cell r="AR331">
            <v>0</v>
          </cell>
          <cell r="AS331">
            <v>0</v>
          </cell>
          <cell r="AT331">
            <v>0</v>
          </cell>
          <cell r="AU331">
            <v>0</v>
          </cell>
          <cell r="AV331">
            <v>0</v>
          </cell>
          <cell r="AW331">
            <v>0</v>
          </cell>
          <cell r="AX331">
            <v>0</v>
          </cell>
          <cell r="AY331">
            <v>0</v>
          </cell>
          <cell r="AZ331">
            <v>0</v>
          </cell>
          <cell r="BA331">
            <v>0</v>
          </cell>
          <cell r="BB331">
            <v>0</v>
          </cell>
          <cell r="BC331">
            <v>0</v>
          </cell>
          <cell r="BD331">
            <v>0</v>
          </cell>
          <cell r="BE331">
            <v>0</v>
          </cell>
          <cell r="BF331">
            <v>0</v>
          </cell>
          <cell r="BG331">
            <v>0</v>
          </cell>
          <cell r="BH331">
            <v>0</v>
          </cell>
          <cell r="BI331">
            <v>0</v>
          </cell>
          <cell r="BJ331">
            <v>0</v>
          </cell>
          <cell r="BK331">
            <v>0</v>
          </cell>
          <cell r="BL331">
            <v>0</v>
          </cell>
          <cell r="BM331">
            <v>0</v>
          </cell>
          <cell r="BN331">
            <v>0</v>
          </cell>
          <cell r="BO331">
            <v>0</v>
          </cell>
          <cell r="BP331">
            <v>0</v>
          </cell>
          <cell r="BQ331">
            <v>0</v>
          </cell>
          <cell r="BR331">
            <v>0</v>
          </cell>
          <cell r="BS331">
            <v>0</v>
          </cell>
          <cell r="BT331">
            <v>0</v>
          </cell>
          <cell r="BU331">
            <v>0</v>
          </cell>
          <cell r="BV331">
            <v>0</v>
          </cell>
          <cell r="BW331">
            <v>0</v>
          </cell>
          <cell r="BX331">
            <v>0</v>
          </cell>
          <cell r="BY331">
            <v>0</v>
          </cell>
          <cell r="BZ331">
            <v>0</v>
          </cell>
          <cell r="CA331">
            <v>0</v>
          </cell>
          <cell r="CB331">
            <v>0</v>
          </cell>
          <cell r="CC331">
            <v>0</v>
          </cell>
          <cell r="CD331">
            <v>0</v>
          </cell>
          <cell r="CE331">
            <v>0</v>
          </cell>
          <cell r="CF331">
            <v>0</v>
          </cell>
          <cell r="CG331">
            <v>0</v>
          </cell>
          <cell r="CH331">
            <v>0</v>
          </cell>
          <cell r="CI331">
            <v>0</v>
          </cell>
          <cell r="CJ331">
            <v>0</v>
          </cell>
          <cell r="CK331">
            <v>0</v>
          </cell>
          <cell r="CL331">
            <v>0</v>
          </cell>
          <cell r="CM331">
            <v>0</v>
          </cell>
          <cell r="CN331">
            <v>0</v>
          </cell>
          <cell r="CO331">
            <v>0</v>
          </cell>
          <cell r="CP331">
            <v>0</v>
          </cell>
          <cell r="CQ331">
            <v>0</v>
          </cell>
          <cell r="CR331">
            <v>0</v>
          </cell>
          <cell r="CS331">
            <v>0</v>
          </cell>
          <cell r="CT331">
            <v>0</v>
          </cell>
          <cell r="CU331">
            <v>0</v>
          </cell>
          <cell r="CV331">
            <v>0</v>
          </cell>
          <cell r="CW331">
            <v>0</v>
          </cell>
          <cell r="CX331">
            <v>0</v>
          </cell>
          <cell r="CY331">
            <v>0</v>
          </cell>
          <cell r="CZ331">
            <v>0</v>
          </cell>
          <cell r="DA331">
            <v>0</v>
          </cell>
          <cell r="DB331">
            <v>0</v>
          </cell>
          <cell r="DC331">
            <v>0</v>
          </cell>
          <cell r="DD331">
            <v>0</v>
          </cell>
          <cell r="DE331">
            <v>0</v>
          </cell>
          <cell r="DF331">
            <v>0</v>
          </cell>
          <cell r="DG331">
            <v>0</v>
          </cell>
          <cell r="DH331">
            <v>0</v>
          </cell>
          <cell r="DI331">
            <v>0</v>
          </cell>
          <cell r="DJ331">
            <v>0</v>
          </cell>
          <cell r="DK331">
            <v>0</v>
          </cell>
          <cell r="DL331">
            <v>0</v>
          </cell>
          <cell r="DM331">
            <v>0</v>
          </cell>
          <cell r="DN331">
            <v>0</v>
          </cell>
          <cell r="DO331">
            <v>0</v>
          </cell>
          <cell r="DP331">
            <v>0</v>
          </cell>
          <cell r="DQ331">
            <v>0</v>
          </cell>
          <cell r="DR331">
            <v>0</v>
          </cell>
          <cell r="DS331">
            <v>0</v>
          </cell>
          <cell r="DT331">
            <v>0</v>
          </cell>
          <cell r="DU331">
            <v>0</v>
          </cell>
          <cell r="DV331">
            <v>0</v>
          </cell>
          <cell r="DW331">
            <v>0</v>
          </cell>
          <cell r="DX331">
            <v>0</v>
          </cell>
          <cell r="DY331">
            <v>0</v>
          </cell>
          <cell r="DZ331">
            <v>0</v>
          </cell>
          <cell r="EA331">
            <v>0</v>
          </cell>
          <cell r="EB331">
            <v>0</v>
          </cell>
          <cell r="EC331">
            <v>0</v>
          </cell>
          <cell r="ED331">
            <v>0</v>
          </cell>
          <cell r="EE331">
            <v>0</v>
          </cell>
          <cell r="EF331">
            <v>0</v>
          </cell>
          <cell r="EG331">
            <v>0</v>
          </cell>
          <cell r="EH331">
            <v>0</v>
          </cell>
          <cell r="EI331">
            <v>0</v>
          </cell>
          <cell r="EJ331">
            <v>0</v>
          </cell>
          <cell r="EK331">
            <v>0</v>
          </cell>
          <cell r="EL331">
            <v>0</v>
          </cell>
          <cell r="EM331">
            <v>0</v>
          </cell>
          <cell r="EN331">
            <v>0</v>
          </cell>
          <cell r="EO331">
            <v>0</v>
          </cell>
          <cell r="EP331">
            <v>0</v>
          </cell>
          <cell r="EQ331">
            <v>0</v>
          </cell>
          <cell r="ER331">
            <v>0</v>
          </cell>
          <cell r="ES331">
            <v>0</v>
          </cell>
          <cell r="ET331">
            <v>0</v>
          </cell>
          <cell r="EU331">
            <v>0</v>
          </cell>
          <cell r="EV331">
            <v>0</v>
          </cell>
          <cell r="EW331">
            <v>0</v>
          </cell>
          <cell r="EX331">
            <v>0</v>
          </cell>
          <cell r="EY331">
            <v>0</v>
          </cell>
          <cell r="EZ331">
            <v>0</v>
          </cell>
          <cell r="FA331">
            <v>0</v>
          </cell>
          <cell r="FB331">
            <v>0</v>
          </cell>
          <cell r="FC331">
            <v>0</v>
          </cell>
          <cell r="FD331">
            <v>0</v>
          </cell>
          <cell r="FE331">
            <v>0</v>
          </cell>
          <cell r="FF331">
            <v>0</v>
          </cell>
          <cell r="FG331">
            <v>0</v>
          </cell>
          <cell r="FH331">
            <v>0</v>
          </cell>
          <cell r="FI331">
            <v>0</v>
          </cell>
          <cell r="FJ331">
            <v>0</v>
          </cell>
          <cell r="FK331">
            <v>0</v>
          </cell>
          <cell r="FL331">
            <v>0</v>
          </cell>
          <cell r="FM331">
            <v>0</v>
          </cell>
          <cell r="FN331">
            <v>0</v>
          </cell>
          <cell r="FO331">
            <v>0</v>
          </cell>
          <cell r="FP331">
            <v>0</v>
          </cell>
          <cell r="FQ331">
            <v>0</v>
          </cell>
          <cell r="FR331">
            <v>0</v>
          </cell>
          <cell r="FS331">
            <v>0</v>
          </cell>
          <cell r="FT331">
            <v>0</v>
          </cell>
          <cell r="FU331">
            <v>0</v>
          </cell>
          <cell r="FV331">
            <v>0</v>
          </cell>
          <cell r="FW331">
            <v>0</v>
          </cell>
          <cell r="FX331">
            <v>0</v>
          </cell>
          <cell r="FY331">
            <v>0</v>
          </cell>
          <cell r="FZ331">
            <v>0</v>
          </cell>
          <cell r="GA331">
            <v>0</v>
          </cell>
          <cell r="GB331">
            <v>0</v>
          </cell>
          <cell r="GC331">
            <v>0</v>
          </cell>
          <cell r="GD331">
            <v>0</v>
          </cell>
          <cell r="GE331">
            <v>0</v>
          </cell>
          <cell r="GF331">
            <v>0</v>
          </cell>
          <cell r="GG331">
            <v>0</v>
          </cell>
          <cell r="GH331">
            <v>0</v>
          </cell>
          <cell r="GI331">
            <v>0</v>
          </cell>
          <cell r="GJ331">
            <v>0</v>
          </cell>
          <cell r="GK331">
            <v>0</v>
          </cell>
          <cell r="GL331">
            <v>0</v>
          </cell>
          <cell r="GM331">
            <v>0</v>
          </cell>
          <cell r="GN331">
            <v>0</v>
          </cell>
          <cell r="GO331">
            <v>0</v>
          </cell>
          <cell r="GP331">
            <v>0</v>
          </cell>
          <cell r="GQ331">
            <v>0</v>
          </cell>
          <cell r="GR331">
            <v>0</v>
          </cell>
          <cell r="GS331">
            <v>0</v>
          </cell>
          <cell r="GW331">
            <v>900432</v>
          </cell>
          <cell r="GX331" t="e">
            <v>#DIV/0!</v>
          </cell>
          <cell r="GY331" t="e">
            <v>#DIV/0!</v>
          </cell>
          <cell r="GZ331" t="e">
            <v>#DIV/0!</v>
          </cell>
        </row>
        <row r="332">
          <cell r="A332">
            <v>900433</v>
          </cell>
          <cell r="B332">
            <v>21</v>
          </cell>
          <cell r="C332" t="str">
            <v>PG&amp;E GAS @ DUVAL</v>
          </cell>
          <cell r="D332">
            <v>96334</v>
          </cell>
          <cell r="E332" t="str">
            <v>R</v>
          </cell>
          <cell r="F332">
            <v>33000</v>
          </cell>
          <cell r="G332">
            <v>33000</v>
          </cell>
          <cell r="H332">
            <v>43230</v>
          </cell>
          <cell r="I332">
            <v>43000</v>
          </cell>
          <cell r="J332">
            <v>43000</v>
          </cell>
          <cell r="K332">
            <v>43000</v>
          </cell>
          <cell r="L332">
            <v>33000</v>
          </cell>
          <cell r="M332">
            <v>60411</v>
          </cell>
          <cell r="N332">
            <v>33000</v>
          </cell>
          <cell r="O332">
            <v>56500</v>
          </cell>
          <cell r="P332">
            <v>33000</v>
          </cell>
          <cell r="Q332">
            <v>33000</v>
          </cell>
          <cell r="R332">
            <v>33000</v>
          </cell>
          <cell r="S332">
            <v>13000</v>
          </cell>
          <cell r="T332">
            <v>42929</v>
          </cell>
          <cell r="U332">
            <v>42929</v>
          </cell>
          <cell r="V332">
            <v>44929</v>
          </cell>
          <cell r="W332">
            <v>44929</v>
          </cell>
          <cell r="X332">
            <v>44929</v>
          </cell>
          <cell r="Y332">
            <v>44929</v>
          </cell>
          <cell r="Z332">
            <v>42929</v>
          </cell>
          <cell r="AA332">
            <v>37929</v>
          </cell>
          <cell r="AB332">
            <v>26500</v>
          </cell>
          <cell r="AC332">
            <v>26500</v>
          </cell>
          <cell r="AD332">
            <v>26500</v>
          </cell>
          <cell r="AE332">
            <v>26500</v>
          </cell>
          <cell r="AF332">
            <v>26500</v>
          </cell>
          <cell r="AG332">
            <v>40500</v>
          </cell>
          <cell r="AH332">
            <v>26500</v>
          </cell>
          <cell r="AI332">
            <v>26500</v>
          </cell>
          <cell r="AJ332">
            <v>26500</v>
          </cell>
          <cell r="AK332">
            <v>26500</v>
          </cell>
          <cell r="AL332">
            <v>26500</v>
          </cell>
          <cell r="AM332">
            <v>26500</v>
          </cell>
          <cell r="AN332">
            <v>26500</v>
          </cell>
          <cell r="AO332">
            <v>26500</v>
          </cell>
          <cell r="AP332">
            <v>26500</v>
          </cell>
          <cell r="AQ332">
            <v>26500</v>
          </cell>
          <cell r="AR332">
            <v>26500</v>
          </cell>
          <cell r="AS332">
            <v>26500</v>
          </cell>
          <cell r="AT332">
            <v>26500</v>
          </cell>
          <cell r="AU332">
            <v>26500</v>
          </cell>
          <cell r="AV332">
            <v>26500</v>
          </cell>
          <cell r="AW332">
            <v>26500</v>
          </cell>
          <cell r="AX332">
            <v>26500</v>
          </cell>
          <cell r="AY332">
            <v>14673</v>
          </cell>
          <cell r="AZ332">
            <v>14673</v>
          </cell>
          <cell r="BA332">
            <v>14673</v>
          </cell>
          <cell r="BB332">
            <v>14673</v>
          </cell>
          <cell r="BC332">
            <v>14673</v>
          </cell>
          <cell r="BD332">
            <v>14673</v>
          </cell>
          <cell r="BE332">
            <v>14673</v>
          </cell>
          <cell r="BF332">
            <v>14673</v>
          </cell>
          <cell r="BG332">
            <v>14673</v>
          </cell>
          <cell r="BH332">
            <v>14673</v>
          </cell>
          <cell r="BI332">
            <v>14673</v>
          </cell>
          <cell r="BJ332">
            <v>14673</v>
          </cell>
          <cell r="BK332">
            <v>14673</v>
          </cell>
          <cell r="BL332">
            <v>14673</v>
          </cell>
          <cell r="BM332">
            <v>14673</v>
          </cell>
          <cell r="BN332">
            <v>14673</v>
          </cell>
          <cell r="BO332">
            <v>14673</v>
          </cell>
          <cell r="BP332">
            <v>14673</v>
          </cell>
          <cell r="BQ332">
            <v>14673</v>
          </cell>
          <cell r="BR332">
            <v>14673</v>
          </cell>
          <cell r="BS332">
            <v>14673</v>
          </cell>
          <cell r="BT332">
            <v>14673</v>
          </cell>
          <cell r="BU332">
            <v>14673</v>
          </cell>
          <cell r="BV332">
            <v>14673</v>
          </cell>
          <cell r="BW332">
            <v>14673</v>
          </cell>
          <cell r="BX332">
            <v>14673</v>
          </cell>
          <cell r="BY332">
            <v>14673</v>
          </cell>
          <cell r="BZ332">
            <v>14673</v>
          </cell>
          <cell r="CA332">
            <v>14673</v>
          </cell>
          <cell r="CB332">
            <v>14673</v>
          </cell>
          <cell r="CC332">
            <v>44701</v>
          </cell>
          <cell r="CD332">
            <v>52743</v>
          </cell>
          <cell r="CE332">
            <v>52743</v>
          </cell>
          <cell r="CF332">
            <v>47000</v>
          </cell>
          <cell r="CG332">
            <v>28873</v>
          </cell>
          <cell r="CH332">
            <v>48413</v>
          </cell>
          <cell r="CI332">
            <v>48413</v>
          </cell>
          <cell r="CJ332">
            <v>48413</v>
          </cell>
          <cell r="CK332">
            <v>48413</v>
          </cell>
          <cell r="CL332">
            <v>41156</v>
          </cell>
          <cell r="CM332">
            <v>45379</v>
          </cell>
          <cell r="CN332">
            <v>45379</v>
          </cell>
          <cell r="CO332">
            <v>67799</v>
          </cell>
          <cell r="CP332">
            <v>67799</v>
          </cell>
          <cell r="CQ332">
            <v>67799</v>
          </cell>
          <cell r="CR332">
            <v>67799</v>
          </cell>
          <cell r="CS332">
            <v>67799</v>
          </cell>
          <cell r="CT332">
            <v>67799</v>
          </cell>
          <cell r="CU332">
            <v>67799</v>
          </cell>
          <cell r="CV332">
            <v>67799</v>
          </cell>
          <cell r="CW332">
            <v>67799</v>
          </cell>
          <cell r="CX332">
            <v>67799</v>
          </cell>
          <cell r="CY332">
            <v>67799</v>
          </cell>
          <cell r="CZ332">
            <v>67799</v>
          </cell>
          <cell r="DA332">
            <v>67799</v>
          </cell>
          <cell r="DB332">
            <v>67799</v>
          </cell>
          <cell r="DC332">
            <v>44830</v>
          </cell>
          <cell r="DD332">
            <v>44830</v>
          </cell>
          <cell r="DE332">
            <v>44830</v>
          </cell>
          <cell r="DF332">
            <v>47000</v>
          </cell>
          <cell r="DG332">
            <v>32342</v>
          </cell>
          <cell r="DH332">
            <v>32342</v>
          </cell>
          <cell r="DI332">
            <v>47810</v>
          </cell>
          <cell r="DJ332">
            <v>42557</v>
          </cell>
          <cell r="DK332">
            <v>42557</v>
          </cell>
          <cell r="DL332">
            <v>42557</v>
          </cell>
          <cell r="DM332">
            <v>38254</v>
          </cell>
          <cell r="DN332">
            <v>38254</v>
          </cell>
          <cell r="DO332">
            <v>35000</v>
          </cell>
          <cell r="DP332">
            <v>35000</v>
          </cell>
          <cell r="DQ332">
            <v>35000</v>
          </cell>
          <cell r="DR332">
            <v>35000</v>
          </cell>
          <cell r="DS332">
            <v>35000</v>
          </cell>
          <cell r="DT332">
            <v>35000</v>
          </cell>
          <cell r="DU332">
            <v>13583</v>
          </cell>
          <cell r="DV332">
            <v>13583</v>
          </cell>
          <cell r="DW332">
            <v>13583</v>
          </cell>
          <cell r="DX332">
            <v>13583</v>
          </cell>
          <cell r="DY332">
            <v>13583</v>
          </cell>
          <cell r="DZ332">
            <v>13583</v>
          </cell>
          <cell r="EA332">
            <v>13583</v>
          </cell>
          <cell r="EB332">
            <v>13583</v>
          </cell>
          <cell r="EC332">
            <v>13583</v>
          </cell>
          <cell r="ED332">
            <v>13583</v>
          </cell>
          <cell r="EE332">
            <v>13583</v>
          </cell>
          <cell r="EF332">
            <v>13583</v>
          </cell>
          <cell r="EG332">
            <v>13583</v>
          </cell>
          <cell r="EH332">
            <v>13583</v>
          </cell>
          <cell r="EI332">
            <v>13583</v>
          </cell>
          <cell r="EJ332">
            <v>20000</v>
          </cell>
          <cell r="EK332">
            <v>20000</v>
          </cell>
          <cell r="EL332">
            <v>20000</v>
          </cell>
          <cell r="EM332">
            <v>20000</v>
          </cell>
          <cell r="EN332">
            <v>20000</v>
          </cell>
          <cell r="EO332">
            <v>20000</v>
          </cell>
          <cell r="EP332">
            <v>20000</v>
          </cell>
          <cell r="EQ332">
            <v>20000</v>
          </cell>
          <cell r="ER332">
            <v>20000</v>
          </cell>
          <cell r="ES332">
            <v>20000</v>
          </cell>
          <cell r="ET332">
            <v>20000</v>
          </cell>
          <cell r="EU332">
            <v>20000</v>
          </cell>
          <cell r="EV332">
            <v>20000</v>
          </cell>
          <cell r="EW332">
            <v>25152</v>
          </cell>
          <cell r="EX332">
            <v>22152</v>
          </cell>
          <cell r="EY332">
            <v>33819</v>
          </cell>
          <cell r="EZ332">
            <v>33819</v>
          </cell>
          <cell r="FA332">
            <v>30819</v>
          </cell>
          <cell r="FB332">
            <v>30819</v>
          </cell>
          <cell r="FC332">
            <v>34330</v>
          </cell>
          <cell r="FD332">
            <v>50819</v>
          </cell>
          <cell r="FE332">
            <v>30000</v>
          </cell>
          <cell r="FF332">
            <v>30000</v>
          </cell>
          <cell r="FG332">
            <v>20000</v>
          </cell>
          <cell r="FH332">
            <v>20000</v>
          </cell>
          <cell r="FI332">
            <v>20000</v>
          </cell>
          <cell r="FJ332">
            <v>20000</v>
          </cell>
          <cell r="FK332">
            <v>20000</v>
          </cell>
          <cell r="FL332">
            <v>20000</v>
          </cell>
          <cell r="FM332">
            <v>20000</v>
          </cell>
          <cell r="FN332">
            <v>20000</v>
          </cell>
          <cell r="FO332">
            <v>27037</v>
          </cell>
          <cell r="FP332">
            <v>27037</v>
          </cell>
          <cell r="FQ332">
            <v>24544</v>
          </cell>
          <cell r="FR332">
            <v>24544</v>
          </cell>
          <cell r="FS332">
            <v>31917</v>
          </cell>
          <cell r="FT332">
            <v>31917</v>
          </cell>
          <cell r="FU332">
            <v>31917</v>
          </cell>
          <cell r="FV332">
            <v>31917</v>
          </cell>
          <cell r="FW332">
            <v>31917</v>
          </cell>
          <cell r="FX332">
            <v>31917</v>
          </cell>
          <cell r="FY332">
            <v>27202</v>
          </cell>
          <cell r="FZ332">
            <v>27202</v>
          </cell>
          <cell r="GA332">
            <v>27202</v>
          </cell>
          <cell r="GB332">
            <v>27202</v>
          </cell>
          <cell r="GC332">
            <v>27202</v>
          </cell>
          <cell r="GD332">
            <v>27202</v>
          </cell>
          <cell r="GE332">
            <v>22037</v>
          </cell>
          <cell r="GF332">
            <v>22037</v>
          </cell>
          <cell r="GG332">
            <v>22037</v>
          </cell>
          <cell r="GH332">
            <v>24930</v>
          </cell>
          <cell r="GI332">
            <v>49447</v>
          </cell>
          <cell r="GJ332">
            <v>49447</v>
          </cell>
          <cell r="GK332">
            <v>49447</v>
          </cell>
          <cell r="GL332">
            <v>49356</v>
          </cell>
          <cell r="GM332">
            <v>53956</v>
          </cell>
          <cell r="GN332">
            <v>43956</v>
          </cell>
          <cell r="GO332">
            <v>48502</v>
          </cell>
          <cell r="GP332">
            <v>22037</v>
          </cell>
          <cell r="GQ332">
            <v>22037</v>
          </cell>
          <cell r="GR332">
            <v>22037</v>
          </cell>
          <cell r="GS332">
            <v>22037</v>
          </cell>
          <cell r="GW332">
            <v>900433</v>
          </cell>
          <cell r="GX332" t="e">
            <v>#DIV/0!</v>
          </cell>
          <cell r="GY332" t="e">
            <v>#DIV/0!</v>
          </cell>
          <cell r="GZ332" t="e">
            <v>#DIV/0!</v>
          </cell>
        </row>
        <row r="333">
          <cell r="A333">
            <v>900438</v>
          </cell>
          <cell r="B333">
            <v>20</v>
          </cell>
          <cell r="C333" t="str">
            <v>PG&amp;E GAS @ JIM WELLS</v>
          </cell>
          <cell r="D333">
            <v>80682</v>
          </cell>
          <cell r="E333" t="str">
            <v>R</v>
          </cell>
          <cell r="F333">
            <v>52784</v>
          </cell>
          <cell r="G333">
            <v>65184</v>
          </cell>
          <cell r="H333">
            <v>69954</v>
          </cell>
          <cell r="I333">
            <v>74954</v>
          </cell>
          <cell r="J333">
            <v>74954</v>
          </cell>
          <cell r="K333">
            <v>74954</v>
          </cell>
          <cell r="L333">
            <v>79954</v>
          </cell>
          <cell r="M333">
            <v>80682</v>
          </cell>
          <cell r="N333">
            <v>78093</v>
          </cell>
          <cell r="O333">
            <v>80305</v>
          </cell>
          <cell r="P333">
            <v>80682</v>
          </cell>
          <cell r="Q333">
            <v>80682</v>
          </cell>
          <cell r="R333">
            <v>80682</v>
          </cell>
          <cell r="S333">
            <v>72933</v>
          </cell>
          <cell r="T333">
            <v>59441</v>
          </cell>
          <cell r="U333">
            <v>64441</v>
          </cell>
          <cell r="V333">
            <v>79441</v>
          </cell>
          <cell r="W333">
            <v>79441</v>
          </cell>
          <cell r="X333">
            <v>79441</v>
          </cell>
          <cell r="Y333">
            <v>79441</v>
          </cell>
          <cell r="Z333">
            <v>80041</v>
          </cell>
          <cell r="AA333">
            <v>79941</v>
          </cell>
          <cell r="AB333">
            <v>75557</v>
          </cell>
          <cell r="AC333">
            <v>80557</v>
          </cell>
          <cell r="AD333">
            <v>78557</v>
          </cell>
          <cell r="AE333">
            <v>78557</v>
          </cell>
          <cell r="AF333">
            <v>78557</v>
          </cell>
          <cell r="AG333">
            <v>78557</v>
          </cell>
          <cell r="AH333">
            <v>80682</v>
          </cell>
          <cell r="AI333">
            <v>75557</v>
          </cell>
          <cell r="AJ333">
            <v>75557</v>
          </cell>
          <cell r="AK333">
            <v>80557</v>
          </cell>
          <cell r="AL333">
            <v>80557</v>
          </cell>
          <cell r="AM333">
            <v>80557</v>
          </cell>
          <cell r="AN333">
            <v>71314</v>
          </cell>
          <cell r="AO333">
            <v>79618</v>
          </cell>
          <cell r="AP333">
            <v>79618</v>
          </cell>
          <cell r="AQ333">
            <v>80682</v>
          </cell>
          <cell r="AR333">
            <v>77231</v>
          </cell>
          <cell r="AS333">
            <v>77231</v>
          </cell>
          <cell r="AT333">
            <v>77231</v>
          </cell>
          <cell r="AU333">
            <v>26939</v>
          </cell>
          <cell r="AV333">
            <v>58939</v>
          </cell>
          <cell r="AW333">
            <v>73775</v>
          </cell>
          <cell r="AX333">
            <v>80682</v>
          </cell>
          <cell r="AY333">
            <v>36424</v>
          </cell>
          <cell r="AZ333">
            <v>36424</v>
          </cell>
          <cell r="BA333">
            <v>36424</v>
          </cell>
          <cell r="BB333">
            <v>25124</v>
          </cell>
          <cell r="BC333">
            <v>46841</v>
          </cell>
          <cell r="BD333">
            <v>30000</v>
          </cell>
          <cell r="BE333">
            <v>30692</v>
          </cell>
          <cell r="BF333">
            <v>30000</v>
          </cell>
          <cell r="BG333">
            <v>30000</v>
          </cell>
          <cell r="BH333">
            <v>30000</v>
          </cell>
          <cell r="BI333">
            <v>30000</v>
          </cell>
          <cell r="BJ333">
            <v>30000</v>
          </cell>
          <cell r="BK333">
            <v>35692</v>
          </cell>
          <cell r="BL333">
            <v>30000</v>
          </cell>
          <cell r="BM333">
            <v>46612</v>
          </cell>
          <cell r="BN333">
            <v>46612</v>
          </cell>
          <cell r="BO333">
            <v>46612</v>
          </cell>
          <cell r="BP333">
            <v>46612</v>
          </cell>
          <cell r="BQ333">
            <v>41349</v>
          </cell>
          <cell r="BR333">
            <v>31443</v>
          </cell>
          <cell r="BS333">
            <v>39192</v>
          </cell>
          <cell r="BT333">
            <v>36692</v>
          </cell>
          <cell r="BU333">
            <v>36692</v>
          </cell>
          <cell r="BV333">
            <v>36692</v>
          </cell>
          <cell r="BW333">
            <v>73181</v>
          </cell>
          <cell r="BX333">
            <v>15000</v>
          </cell>
          <cell r="BY333">
            <v>5827</v>
          </cell>
          <cell r="BZ333">
            <v>15000</v>
          </cell>
          <cell r="CA333">
            <v>42692</v>
          </cell>
          <cell r="CB333">
            <v>42692</v>
          </cell>
          <cell r="CC333">
            <v>23798</v>
          </cell>
          <cell r="CD333">
            <v>23798</v>
          </cell>
          <cell r="CE333">
            <v>23798</v>
          </cell>
          <cell r="CF333">
            <v>23798</v>
          </cell>
          <cell r="CG333">
            <v>48798</v>
          </cell>
          <cell r="CH333">
            <v>32879</v>
          </cell>
          <cell r="CI333">
            <v>32879</v>
          </cell>
          <cell r="CJ333">
            <v>32879</v>
          </cell>
          <cell r="CK333">
            <v>28798</v>
          </cell>
          <cell r="CL333">
            <v>28798</v>
          </cell>
          <cell r="CM333">
            <v>28798</v>
          </cell>
          <cell r="CN333">
            <v>28798</v>
          </cell>
          <cell r="CO333">
            <v>28798</v>
          </cell>
          <cell r="CP333">
            <v>28798</v>
          </cell>
          <cell r="CQ333">
            <v>28798</v>
          </cell>
          <cell r="CR333">
            <v>43817</v>
          </cell>
          <cell r="CS333">
            <v>47859</v>
          </cell>
          <cell r="CT333">
            <v>29859</v>
          </cell>
          <cell r="CU333">
            <v>52660</v>
          </cell>
          <cell r="CV333">
            <v>50660</v>
          </cell>
          <cell r="CW333">
            <v>50660</v>
          </cell>
          <cell r="CX333">
            <v>50660</v>
          </cell>
          <cell r="CY333">
            <v>50660</v>
          </cell>
          <cell r="CZ333">
            <v>50660</v>
          </cell>
          <cell r="DA333">
            <v>49709</v>
          </cell>
          <cell r="DB333">
            <v>49709</v>
          </cell>
          <cell r="DC333">
            <v>29859</v>
          </cell>
          <cell r="DD333">
            <v>29859</v>
          </cell>
          <cell r="DE333">
            <v>29859</v>
          </cell>
          <cell r="DF333">
            <v>32602</v>
          </cell>
          <cell r="DG333">
            <v>27547</v>
          </cell>
          <cell r="DH333">
            <v>37373</v>
          </cell>
          <cell r="DI333">
            <v>22373</v>
          </cell>
          <cell r="DJ333">
            <v>41423</v>
          </cell>
          <cell r="DK333">
            <v>41423</v>
          </cell>
          <cell r="DL333">
            <v>41423</v>
          </cell>
          <cell r="DM333">
            <v>41223</v>
          </cell>
          <cell r="DN333">
            <v>38144</v>
          </cell>
          <cell r="DO333">
            <v>36638</v>
          </cell>
          <cell r="DP333">
            <v>41638</v>
          </cell>
          <cell r="DQ333">
            <v>41638</v>
          </cell>
          <cell r="DR333">
            <v>41638</v>
          </cell>
          <cell r="DS333">
            <v>41638</v>
          </cell>
          <cell r="DT333">
            <v>41764</v>
          </cell>
          <cell r="DU333">
            <v>60000</v>
          </cell>
          <cell r="DV333">
            <v>50000</v>
          </cell>
          <cell r="DW333">
            <v>60000</v>
          </cell>
          <cell r="DX333">
            <v>50000</v>
          </cell>
          <cell r="DY333">
            <v>50000</v>
          </cell>
          <cell r="DZ333">
            <v>50000</v>
          </cell>
          <cell r="EA333">
            <v>50000</v>
          </cell>
          <cell r="EB333">
            <v>50000</v>
          </cell>
          <cell r="EC333">
            <v>50000</v>
          </cell>
          <cell r="ED333">
            <v>51138</v>
          </cell>
          <cell r="EE333">
            <v>51138</v>
          </cell>
          <cell r="EF333">
            <v>51138</v>
          </cell>
          <cell r="EG333">
            <v>51138</v>
          </cell>
          <cell r="EH333">
            <v>55000</v>
          </cell>
          <cell r="EI333">
            <v>51138</v>
          </cell>
          <cell r="EJ333">
            <v>32887</v>
          </cell>
          <cell r="EK333">
            <v>22587</v>
          </cell>
          <cell r="EL333">
            <v>27887</v>
          </cell>
          <cell r="EM333">
            <v>27887</v>
          </cell>
          <cell r="EN333">
            <v>27887</v>
          </cell>
          <cell r="EO333">
            <v>31489</v>
          </cell>
          <cell r="EP333">
            <v>25000</v>
          </cell>
          <cell r="EQ333">
            <v>25000</v>
          </cell>
          <cell r="ER333">
            <v>25000</v>
          </cell>
          <cell r="ES333">
            <v>56489</v>
          </cell>
          <cell r="ET333">
            <v>56489</v>
          </cell>
          <cell r="EU333">
            <v>56489</v>
          </cell>
          <cell r="EV333">
            <v>52489</v>
          </cell>
          <cell r="EW333">
            <v>59489</v>
          </cell>
          <cell r="EX333">
            <v>56489</v>
          </cell>
          <cell r="EY333">
            <v>56489</v>
          </cell>
          <cell r="EZ333">
            <v>56489</v>
          </cell>
          <cell r="FA333">
            <v>56489</v>
          </cell>
          <cell r="FB333">
            <v>56489</v>
          </cell>
          <cell r="FC333">
            <v>50000</v>
          </cell>
          <cell r="FD333">
            <v>70819</v>
          </cell>
          <cell r="FE333">
            <v>70769</v>
          </cell>
          <cell r="FF333">
            <v>67369</v>
          </cell>
          <cell r="FG333">
            <v>63671</v>
          </cell>
          <cell r="FH333">
            <v>63671</v>
          </cell>
          <cell r="FI333">
            <v>63671</v>
          </cell>
          <cell r="FJ333">
            <v>63671</v>
          </cell>
          <cell r="FK333">
            <v>43671</v>
          </cell>
          <cell r="FL333">
            <v>35774</v>
          </cell>
          <cell r="FM333">
            <v>36774</v>
          </cell>
          <cell r="FN333">
            <v>28774</v>
          </cell>
          <cell r="FO333">
            <v>51774</v>
          </cell>
          <cell r="FP333">
            <v>51774</v>
          </cell>
          <cell r="FQ333">
            <v>46774</v>
          </cell>
          <cell r="FR333">
            <v>44071</v>
          </cell>
          <cell r="FS333">
            <v>44071</v>
          </cell>
          <cell r="FT333">
            <v>41116</v>
          </cell>
          <cell r="FU333">
            <v>41116</v>
          </cell>
          <cell r="FV333">
            <v>41116</v>
          </cell>
          <cell r="FW333">
            <v>50471</v>
          </cell>
          <cell r="FX333">
            <v>50471</v>
          </cell>
          <cell r="FY333">
            <v>50471</v>
          </cell>
          <cell r="FZ333">
            <v>51043</v>
          </cell>
          <cell r="GA333">
            <v>50533</v>
          </cell>
          <cell r="GB333">
            <v>58400</v>
          </cell>
          <cell r="GC333">
            <v>58400</v>
          </cell>
          <cell r="GD333">
            <v>58400</v>
          </cell>
          <cell r="GE333">
            <v>58400</v>
          </cell>
          <cell r="GF333">
            <v>58400</v>
          </cell>
          <cell r="GG333">
            <v>48400</v>
          </cell>
          <cell r="GH333">
            <v>48400</v>
          </cell>
          <cell r="GI333">
            <v>48400</v>
          </cell>
          <cell r="GJ333">
            <v>48400</v>
          </cell>
          <cell r="GK333">
            <v>48400</v>
          </cell>
          <cell r="GL333">
            <v>40800</v>
          </cell>
          <cell r="GM333">
            <v>40800</v>
          </cell>
          <cell r="GN333">
            <v>40800</v>
          </cell>
          <cell r="GO333">
            <v>40800</v>
          </cell>
          <cell r="GP333">
            <v>72810</v>
          </cell>
          <cell r="GQ333">
            <v>72810</v>
          </cell>
          <cell r="GR333">
            <v>72810</v>
          </cell>
          <cell r="GS333">
            <v>72810</v>
          </cell>
          <cell r="GW333">
            <v>900438</v>
          </cell>
          <cell r="GX333" t="e">
            <v>#DIV/0!</v>
          </cell>
          <cell r="GY333" t="e">
            <v>#DIV/0!</v>
          </cell>
          <cell r="GZ333" t="e">
            <v>#DIV/0!</v>
          </cell>
        </row>
        <row r="334">
          <cell r="A334">
            <v>900439</v>
          </cell>
          <cell r="B334">
            <v>20</v>
          </cell>
          <cell r="C334" t="str">
            <v>DUKEENGY @ JIM WELLS</v>
          </cell>
          <cell r="D334">
            <v>284961</v>
          </cell>
          <cell r="E334" t="str">
            <v>R</v>
          </cell>
          <cell r="F334">
            <v>5825</v>
          </cell>
          <cell r="G334">
            <v>11964</v>
          </cell>
          <cell r="H334">
            <v>24265</v>
          </cell>
          <cell r="I334">
            <v>29265</v>
          </cell>
          <cell r="J334">
            <v>29265</v>
          </cell>
          <cell r="K334">
            <v>29265</v>
          </cell>
          <cell r="L334">
            <v>43155</v>
          </cell>
          <cell r="M334">
            <v>16155</v>
          </cell>
          <cell r="N334">
            <v>42062</v>
          </cell>
          <cell r="O334">
            <v>27345</v>
          </cell>
          <cell r="P334">
            <v>14825</v>
          </cell>
          <cell r="Q334">
            <v>14825</v>
          </cell>
          <cell r="R334">
            <v>14825</v>
          </cell>
          <cell r="S334">
            <v>29735</v>
          </cell>
          <cell r="T334">
            <v>46761</v>
          </cell>
          <cell r="U334">
            <v>41526</v>
          </cell>
          <cell r="V334">
            <v>70935</v>
          </cell>
          <cell r="W334">
            <v>70935</v>
          </cell>
          <cell r="X334">
            <v>70935</v>
          </cell>
          <cell r="Y334">
            <v>70935</v>
          </cell>
          <cell r="Z334">
            <v>47695</v>
          </cell>
          <cell r="AA334">
            <v>69195</v>
          </cell>
          <cell r="AB334">
            <v>46990</v>
          </cell>
          <cell r="AC334">
            <v>22151</v>
          </cell>
          <cell r="AD334">
            <v>41966</v>
          </cell>
          <cell r="AE334">
            <v>41966</v>
          </cell>
          <cell r="AF334">
            <v>41966</v>
          </cell>
          <cell r="AG334">
            <v>25126</v>
          </cell>
          <cell r="AH334">
            <v>27126</v>
          </cell>
          <cell r="AI334">
            <v>26376</v>
          </cell>
          <cell r="AJ334">
            <v>28276</v>
          </cell>
          <cell r="AK334">
            <v>7776</v>
          </cell>
          <cell r="AL334">
            <v>7776</v>
          </cell>
          <cell r="AM334">
            <v>7776</v>
          </cell>
          <cell r="AN334">
            <v>7776</v>
          </cell>
          <cell r="AO334">
            <v>7776</v>
          </cell>
          <cell r="AP334">
            <v>13228</v>
          </cell>
          <cell r="AQ334">
            <v>41916</v>
          </cell>
          <cell r="AR334">
            <v>35192</v>
          </cell>
          <cell r="AS334">
            <v>35192</v>
          </cell>
          <cell r="AT334">
            <v>35192</v>
          </cell>
          <cell r="AU334">
            <v>30116</v>
          </cell>
          <cell r="AV334">
            <v>16551</v>
          </cell>
          <cell r="AW334">
            <v>27279</v>
          </cell>
          <cell r="AX334">
            <v>27398</v>
          </cell>
          <cell r="AY334">
            <v>35484</v>
          </cell>
          <cell r="AZ334">
            <v>35484</v>
          </cell>
          <cell r="BA334">
            <v>35484</v>
          </cell>
          <cell r="BB334">
            <v>70442</v>
          </cell>
          <cell r="BC334">
            <v>95443</v>
          </cell>
          <cell r="BD334">
            <v>84562</v>
          </cell>
          <cell r="BE334">
            <v>44563</v>
          </cell>
          <cell r="BF334">
            <v>42563</v>
          </cell>
          <cell r="BG334">
            <v>42563</v>
          </cell>
          <cell r="BH334">
            <v>42563</v>
          </cell>
          <cell r="BI334">
            <v>57973</v>
          </cell>
          <cell r="BJ334">
            <v>57973</v>
          </cell>
          <cell r="BK334">
            <v>42563</v>
          </cell>
          <cell r="BL334">
            <v>59473</v>
          </cell>
          <cell r="BM334">
            <v>59473</v>
          </cell>
          <cell r="BN334">
            <v>59473</v>
          </cell>
          <cell r="BO334">
            <v>59473</v>
          </cell>
          <cell r="BP334">
            <v>59473</v>
          </cell>
          <cell r="BQ334">
            <v>54473</v>
          </cell>
          <cell r="BR334">
            <v>56473</v>
          </cell>
          <cell r="BS334">
            <v>51473</v>
          </cell>
          <cell r="BT334">
            <v>50973</v>
          </cell>
          <cell r="BU334">
            <v>50973</v>
          </cell>
          <cell r="BV334">
            <v>50973</v>
          </cell>
          <cell r="BW334">
            <v>47973</v>
          </cell>
          <cell r="BX334">
            <v>44973</v>
          </cell>
          <cell r="BY334">
            <v>38755</v>
          </cell>
          <cell r="BZ334">
            <v>50665</v>
          </cell>
          <cell r="CA334">
            <v>50473</v>
          </cell>
          <cell r="CB334">
            <v>50473</v>
          </cell>
          <cell r="CC334">
            <v>40283</v>
          </cell>
          <cell r="CD334">
            <v>36713</v>
          </cell>
          <cell r="CE334">
            <v>36713</v>
          </cell>
          <cell r="CF334">
            <v>36713</v>
          </cell>
          <cell r="CG334">
            <v>36713</v>
          </cell>
          <cell r="CH334">
            <v>36113</v>
          </cell>
          <cell r="CI334">
            <v>36113</v>
          </cell>
          <cell r="CJ334">
            <v>36113</v>
          </cell>
          <cell r="CK334">
            <v>36113</v>
          </cell>
          <cell r="CL334">
            <v>36113</v>
          </cell>
          <cell r="CM334">
            <v>31890</v>
          </cell>
          <cell r="CN334">
            <v>31890</v>
          </cell>
          <cell r="CO334">
            <v>31890</v>
          </cell>
          <cell r="CP334">
            <v>31890</v>
          </cell>
          <cell r="CQ334">
            <v>31890</v>
          </cell>
          <cell r="CR334">
            <v>44690</v>
          </cell>
          <cell r="CS334">
            <v>49890</v>
          </cell>
          <cell r="CT334">
            <v>33395</v>
          </cell>
          <cell r="CU334">
            <v>11705</v>
          </cell>
          <cell r="CV334">
            <v>11705</v>
          </cell>
          <cell r="CW334">
            <v>11545</v>
          </cell>
          <cell r="CX334">
            <v>15045</v>
          </cell>
          <cell r="CY334">
            <v>0</v>
          </cell>
          <cell r="CZ334">
            <v>0</v>
          </cell>
          <cell r="DA334">
            <v>10000</v>
          </cell>
          <cell r="DB334">
            <v>10000</v>
          </cell>
          <cell r="DC334">
            <v>31395</v>
          </cell>
          <cell r="DD334">
            <v>31395</v>
          </cell>
          <cell r="DE334">
            <v>31395</v>
          </cell>
          <cell r="DF334">
            <v>39895</v>
          </cell>
          <cell r="DG334">
            <v>39245</v>
          </cell>
          <cell r="DH334">
            <v>22720</v>
          </cell>
          <cell r="DI334">
            <v>19560</v>
          </cell>
          <cell r="DJ334">
            <v>14213</v>
          </cell>
          <cell r="DK334">
            <v>14213</v>
          </cell>
          <cell r="DL334">
            <v>14213</v>
          </cell>
          <cell r="DM334">
            <v>14447</v>
          </cell>
          <cell r="DN334">
            <v>44340</v>
          </cell>
          <cell r="DO334">
            <v>41196</v>
          </cell>
          <cell r="DP334">
            <v>16687</v>
          </cell>
          <cell r="DQ334">
            <v>16837</v>
          </cell>
          <cell r="DR334">
            <v>16837</v>
          </cell>
          <cell r="DS334">
            <v>16837</v>
          </cell>
          <cell r="DT334">
            <v>17912</v>
          </cell>
          <cell r="DU334">
            <v>19412</v>
          </cell>
          <cell r="DV334">
            <v>22412</v>
          </cell>
          <cell r="DW334">
            <v>30610</v>
          </cell>
          <cell r="DX334">
            <v>26679</v>
          </cell>
          <cell r="DY334">
            <v>26679</v>
          </cell>
          <cell r="DZ334">
            <v>26679</v>
          </cell>
          <cell r="EA334">
            <v>39639</v>
          </cell>
          <cell r="EB334">
            <v>47000</v>
          </cell>
          <cell r="EC334">
            <v>31179</v>
          </cell>
          <cell r="ED334">
            <v>31244</v>
          </cell>
          <cell r="EE334">
            <v>31244</v>
          </cell>
          <cell r="EF334">
            <v>21325</v>
          </cell>
          <cell r="EG334">
            <v>31244</v>
          </cell>
          <cell r="EH334">
            <v>25244</v>
          </cell>
          <cell r="EI334">
            <v>27744</v>
          </cell>
          <cell r="EJ334">
            <v>54293</v>
          </cell>
          <cell r="EK334">
            <v>53893</v>
          </cell>
          <cell r="EL334">
            <v>53693</v>
          </cell>
          <cell r="EM334">
            <v>53693</v>
          </cell>
          <cell r="EN334">
            <v>53693</v>
          </cell>
          <cell r="EO334">
            <v>32398</v>
          </cell>
          <cell r="EP334">
            <v>32398</v>
          </cell>
          <cell r="EQ334">
            <v>32398</v>
          </cell>
          <cell r="ER334">
            <v>34398</v>
          </cell>
          <cell r="ES334">
            <v>36248</v>
          </cell>
          <cell r="ET334">
            <v>36248</v>
          </cell>
          <cell r="EU334">
            <v>36248</v>
          </cell>
          <cell r="EV334">
            <v>31388</v>
          </cell>
          <cell r="EW334">
            <v>34388</v>
          </cell>
          <cell r="EX334">
            <v>25838</v>
          </cell>
          <cell r="EY334">
            <v>38883</v>
          </cell>
          <cell r="EZ334">
            <v>38883</v>
          </cell>
          <cell r="FA334">
            <v>38883</v>
          </cell>
          <cell r="FB334">
            <v>38883</v>
          </cell>
          <cell r="FC334">
            <v>44883</v>
          </cell>
          <cell r="FD334">
            <v>55801</v>
          </cell>
          <cell r="FE334">
            <v>43171</v>
          </cell>
          <cell r="FF334">
            <v>38933</v>
          </cell>
          <cell r="FG334">
            <v>35933</v>
          </cell>
          <cell r="FH334">
            <v>35933</v>
          </cell>
          <cell r="FI334">
            <v>35933</v>
          </cell>
          <cell r="FJ334">
            <v>40933</v>
          </cell>
          <cell r="FK334">
            <v>40933</v>
          </cell>
          <cell r="FL334">
            <v>46383</v>
          </cell>
          <cell r="FM334">
            <v>46383</v>
          </cell>
          <cell r="FN334">
            <v>46383</v>
          </cell>
          <cell r="FO334">
            <v>57611</v>
          </cell>
          <cell r="FP334">
            <v>57611</v>
          </cell>
          <cell r="FQ334">
            <v>41111</v>
          </cell>
          <cell r="FR334">
            <v>37860</v>
          </cell>
          <cell r="FS334">
            <v>56044</v>
          </cell>
          <cell r="FT334">
            <v>56683</v>
          </cell>
          <cell r="FU334">
            <v>56683</v>
          </cell>
          <cell r="FV334">
            <v>56683</v>
          </cell>
          <cell r="FW334">
            <v>62683</v>
          </cell>
          <cell r="FX334">
            <v>62683</v>
          </cell>
          <cell r="FY334">
            <v>76183</v>
          </cell>
          <cell r="FZ334">
            <v>68300</v>
          </cell>
          <cell r="GA334">
            <v>82028</v>
          </cell>
          <cell r="GB334">
            <v>86028</v>
          </cell>
          <cell r="GC334">
            <v>86028</v>
          </cell>
          <cell r="GD334">
            <v>86028</v>
          </cell>
          <cell r="GE334">
            <v>83281</v>
          </cell>
          <cell r="GF334">
            <v>60563</v>
          </cell>
          <cell r="GG334">
            <v>42556</v>
          </cell>
          <cell r="GH334">
            <v>64418</v>
          </cell>
          <cell r="GI334">
            <v>53139</v>
          </cell>
          <cell r="GJ334">
            <v>53139</v>
          </cell>
          <cell r="GK334">
            <v>53139</v>
          </cell>
          <cell r="GL334">
            <v>58467</v>
          </cell>
          <cell r="GM334">
            <v>74883</v>
          </cell>
          <cell r="GN334">
            <v>80657</v>
          </cell>
          <cell r="GO334">
            <v>89866</v>
          </cell>
          <cell r="GP334">
            <v>71646</v>
          </cell>
          <cell r="GQ334">
            <v>70656</v>
          </cell>
          <cell r="GR334">
            <v>70656</v>
          </cell>
          <cell r="GS334">
            <v>74790</v>
          </cell>
          <cell r="GW334">
            <v>900439</v>
          </cell>
          <cell r="GX334" t="e">
            <v>#DIV/0!</v>
          </cell>
          <cell r="GY334" t="e">
            <v>#DIV/0!</v>
          </cell>
          <cell r="GZ334" t="e">
            <v>#DIV/0!</v>
          </cell>
        </row>
        <row r="335">
          <cell r="A335">
            <v>900465</v>
          </cell>
          <cell r="B335">
            <v>25</v>
          </cell>
          <cell r="C335" t="str">
            <v>HI 71 TORCH @ PLATFORM</v>
          </cell>
          <cell r="D335">
            <v>17527</v>
          </cell>
          <cell r="E335" t="str">
            <v>R</v>
          </cell>
          <cell r="F335">
            <v>2500</v>
          </cell>
          <cell r="G335">
            <v>2500</v>
          </cell>
          <cell r="H335">
            <v>2500</v>
          </cell>
          <cell r="I335">
            <v>2200</v>
          </cell>
          <cell r="J335">
            <v>2200</v>
          </cell>
          <cell r="K335">
            <v>2200</v>
          </cell>
          <cell r="L335">
            <v>2700</v>
          </cell>
          <cell r="M335">
            <v>2700</v>
          </cell>
          <cell r="N335">
            <v>2700</v>
          </cell>
          <cell r="O335">
            <v>2700</v>
          </cell>
          <cell r="P335">
            <v>2600</v>
          </cell>
          <cell r="Q335">
            <v>2600</v>
          </cell>
          <cell r="R335">
            <v>2600</v>
          </cell>
          <cell r="S335">
            <v>2600</v>
          </cell>
          <cell r="T335">
            <v>3000</v>
          </cell>
          <cell r="U335">
            <v>3000</v>
          </cell>
          <cell r="V335">
            <v>0</v>
          </cell>
          <cell r="W335">
            <v>1301</v>
          </cell>
          <cell r="X335">
            <v>1301</v>
          </cell>
          <cell r="Y335">
            <v>1301</v>
          </cell>
          <cell r="Z335">
            <v>3000</v>
          </cell>
          <cell r="AA335">
            <v>3000</v>
          </cell>
          <cell r="AB335">
            <v>3000</v>
          </cell>
          <cell r="AC335">
            <v>3000</v>
          </cell>
          <cell r="AD335">
            <v>3000</v>
          </cell>
          <cell r="AE335">
            <v>3000</v>
          </cell>
          <cell r="AF335">
            <v>3000</v>
          </cell>
          <cell r="AG335">
            <v>3000</v>
          </cell>
          <cell r="AH335">
            <v>3000</v>
          </cell>
          <cell r="AI335">
            <v>3000</v>
          </cell>
          <cell r="AJ335">
            <v>3000</v>
          </cell>
          <cell r="AK335">
            <v>3000</v>
          </cell>
          <cell r="AL335">
            <v>3000</v>
          </cell>
          <cell r="AM335">
            <v>3000</v>
          </cell>
          <cell r="AN335">
            <v>3000</v>
          </cell>
          <cell r="AO335">
            <v>3000</v>
          </cell>
          <cell r="AP335">
            <v>3000</v>
          </cell>
          <cell r="AQ335">
            <v>3000</v>
          </cell>
          <cell r="AR335">
            <v>3000</v>
          </cell>
          <cell r="AS335">
            <v>3000</v>
          </cell>
          <cell r="AT335">
            <v>3000</v>
          </cell>
          <cell r="AU335">
            <v>3000</v>
          </cell>
          <cell r="AV335">
            <v>3000</v>
          </cell>
          <cell r="AW335">
            <v>3000</v>
          </cell>
          <cell r="AX335">
            <v>3000</v>
          </cell>
          <cell r="AY335">
            <v>3000</v>
          </cell>
          <cell r="AZ335">
            <v>3000</v>
          </cell>
          <cell r="BA335">
            <v>3000</v>
          </cell>
          <cell r="BB335">
            <v>3000</v>
          </cell>
          <cell r="BC335">
            <v>3000</v>
          </cell>
          <cell r="BD335">
            <v>3000</v>
          </cell>
          <cell r="BE335">
            <v>3000</v>
          </cell>
          <cell r="BF335">
            <v>3000</v>
          </cell>
          <cell r="BG335">
            <v>3000</v>
          </cell>
          <cell r="BH335">
            <v>3000</v>
          </cell>
          <cell r="BI335">
            <v>3000</v>
          </cell>
          <cell r="BJ335">
            <v>3000</v>
          </cell>
          <cell r="BK335">
            <v>3000</v>
          </cell>
          <cell r="BL335">
            <v>3000</v>
          </cell>
          <cell r="BM335">
            <v>3000</v>
          </cell>
          <cell r="BN335">
            <v>3000</v>
          </cell>
          <cell r="BO335">
            <v>3000</v>
          </cell>
          <cell r="BP335">
            <v>3000</v>
          </cell>
          <cell r="BQ335">
            <v>3000</v>
          </cell>
          <cell r="BR335">
            <v>3000</v>
          </cell>
          <cell r="BS335">
            <v>3000</v>
          </cell>
          <cell r="BT335">
            <v>3000</v>
          </cell>
          <cell r="BU335">
            <v>3000</v>
          </cell>
          <cell r="BV335">
            <v>3000</v>
          </cell>
          <cell r="BW335">
            <v>3000</v>
          </cell>
          <cell r="BX335">
            <v>3000</v>
          </cell>
          <cell r="BY335">
            <v>3000</v>
          </cell>
          <cell r="BZ335">
            <v>3000</v>
          </cell>
          <cell r="CA335">
            <v>3000</v>
          </cell>
          <cell r="CB335">
            <v>3000</v>
          </cell>
          <cell r="CC335">
            <v>3100</v>
          </cell>
          <cell r="CD335">
            <v>3100</v>
          </cell>
          <cell r="CE335">
            <v>3100</v>
          </cell>
          <cell r="CF335">
            <v>3100</v>
          </cell>
          <cell r="CG335">
            <v>3100</v>
          </cell>
          <cell r="CH335">
            <v>3100</v>
          </cell>
          <cell r="CI335">
            <v>3100</v>
          </cell>
          <cell r="CJ335">
            <v>3100</v>
          </cell>
          <cell r="CK335">
            <v>3100</v>
          </cell>
          <cell r="CL335">
            <v>3100</v>
          </cell>
          <cell r="CM335">
            <v>2500</v>
          </cell>
          <cell r="CN335">
            <v>2500</v>
          </cell>
          <cell r="CO335">
            <v>2500</v>
          </cell>
          <cell r="CP335">
            <v>2500</v>
          </cell>
          <cell r="CQ335">
            <v>2500</v>
          </cell>
          <cell r="CR335">
            <v>2500</v>
          </cell>
          <cell r="CS335">
            <v>2500</v>
          </cell>
          <cell r="CT335">
            <v>2000</v>
          </cell>
          <cell r="CU335">
            <v>2000</v>
          </cell>
          <cell r="CV335">
            <v>2000</v>
          </cell>
          <cell r="CW335">
            <v>2000</v>
          </cell>
          <cell r="CX335">
            <v>2000</v>
          </cell>
          <cell r="CY335">
            <v>2000</v>
          </cell>
          <cell r="CZ335">
            <v>2000</v>
          </cell>
          <cell r="DA335">
            <v>2000</v>
          </cell>
          <cell r="DB335">
            <v>2000</v>
          </cell>
          <cell r="DC335">
            <v>2000</v>
          </cell>
          <cell r="DD335">
            <v>2000</v>
          </cell>
          <cell r="DE335">
            <v>2000</v>
          </cell>
          <cell r="DF335">
            <v>2000</v>
          </cell>
          <cell r="DG335">
            <v>2000</v>
          </cell>
          <cell r="DH335">
            <v>1</v>
          </cell>
          <cell r="DI335">
            <v>1</v>
          </cell>
          <cell r="DJ335">
            <v>1</v>
          </cell>
          <cell r="DK335">
            <v>1</v>
          </cell>
          <cell r="DL335">
            <v>1</v>
          </cell>
          <cell r="DM335">
            <v>1</v>
          </cell>
          <cell r="DN335">
            <v>1</v>
          </cell>
          <cell r="DO335">
            <v>1</v>
          </cell>
          <cell r="DP335">
            <v>1</v>
          </cell>
          <cell r="DQ335">
            <v>1</v>
          </cell>
          <cell r="DR335">
            <v>1</v>
          </cell>
          <cell r="DS335">
            <v>1</v>
          </cell>
          <cell r="DT335">
            <v>1</v>
          </cell>
          <cell r="DU335">
            <v>1</v>
          </cell>
          <cell r="DV335">
            <v>1</v>
          </cell>
          <cell r="DW335">
            <v>1</v>
          </cell>
          <cell r="DX335">
            <v>1</v>
          </cell>
          <cell r="DY335">
            <v>1</v>
          </cell>
          <cell r="DZ335">
            <v>1</v>
          </cell>
          <cell r="EA335">
            <v>1</v>
          </cell>
          <cell r="EB335">
            <v>4200</v>
          </cell>
          <cell r="EC335">
            <v>1200</v>
          </cell>
          <cell r="ED335">
            <v>0</v>
          </cell>
          <cell r="EE335">
            <v>4999</v>
          </cell>
          <cell r="EF335">
            <v>4999</v>
          </cell>
          <cell r="EG335">
            <v>4999</v>
          </cell>
          <cell r="EH335">
            <v>4999</v>
          </cell>
          <cell r="EI335">
            <v>4849</v>
          </cell>
          <cell r="EJ335">
            <v>4879</v>
          </cell>
          <cell r="EK335">
            <v>6158</v>
          </cell>
          <cell r="EL335">
            <v>6158</v>
          </cell>
          <cell r="EM335">
            <v>6158</v>
          </cell>
          <cell r="EN335">
            <v>6158</v>
          </cell>
          <cell r="EO335">
            <v>5079</v>
          </cell>
          <cell r="EP335">
            <v>5079</v>
          </cell>
          <cell r="EQ335">
            <v>7671</v>
          </cell>
          <cell r="ER335">
            <v>0</v>
          </cell>
          <cell r="ES335">
            <v>0</v>
          </cell>
          <cell r="ET335">
            <v>0</v>
          </cell>
          <cell r="EU335">
            <v>0</v>
          </cell>
          <cell r="EV335">
            <v>0</v>
          </cell>
          <cell r="EW335">
            <v>0</v>
          </cell>
          <cell r="EX335">
            <v>3800</v>
          </cell>
          <cell r="EY335">
            <v>0</v>
          </cell>
          <cell r="EZ335">
            <v>0</v>
          </cell>
          <cell r="FA335">
            <v>0</v>
          </cell>
          <cell r="FB335">
            <v>0</v>
          </cell>
          <cell r="FC335">
            <v>0</v>
          </cell>
          <cell r="FD335">
            <v>0</v>
          </cell>
          <cell r="FE335">
            <v>0</v>
          </cell>
          <cell r="FF335">
            <v>0</v>
          </cell>
          <cell r="FG335">
            <v>0</v>
          </cell>
          <cell r="FH335">
            <v>0</v>
          </cell>
          <cell r="FI335">
            <v>0</v>
          </cell>
          <cell r="FJ335">
            <v>0</v>
          </cell>
          <cell r="FK335">
            <v>0</v>
          </cell>
          <cell r="FL335">
            <v>0</v>
          </cell>
          <cell r="FM335">
            <v>0</v>
          </cell>
          <cell r="FN335">
            <v>0</v>
          </cell>
          <cell r="FO335">
            <v>0</v>
          </cell>
          <cell r="FP335">
            <v>0</v>
          </cell>
          <cell r="FQ335">
            <v>0</v>
          </cell>
          <cell r="FR335">
            <v>0</v>
          </cell>
          <cell r="FS335">
            <v>0</v>
          </cell>
          <cell r="FT335">
            <v>0</v>
          </cell>
          <cell r="FU335">
            <v>0</v>
          </cell>
          <cell r="FV335">
            <v>0</v>
          </cell>
          <cell r="FW335">
            <v>0</v>
          </cell>
          <cell r="FX335">
            <v>0</v>
          </cell>
          <cell r="FY335">
            <v>0</v>
          </cell>
          <cell r="FZ335">
            <v>0</v>
          </cell>
          <cell r="GA335">
            <v>1410</v>
          </cell>
          <cell r="GB335">
            <v>1410</v>
          </cell>
          <cell r="GC335">
            <v>1410</v>
          </cell>
          <cell r="GD335">
            <v>1410</v>
          </cell>
          <cell r="GE335">
            <v>1410</v>
          </cell>
          <cell r="GF335">
            <v>1410</v>
          </cell>
          <cell r="GG335">
            <v>1410</v>
          </cell>
          <cell r="GH335">
            <v>1410</v>
          </cell>
          <cell r="GI335">
            <v>1410</v>
          </cell>
          <cell r="GJ335">
            <v>1410</v>
          </cell>
          <cell r="GK335">
            <v>1410</v>
          </cell>
          <cell r="GL335">
            <v>1410</v>
          </cell>
          <cell r="GM335">
            <v>1410</v>
          </cell>
          <cell r="GN335">
            <v>1410</v>
          </cell>
          <cell r="GO335">
            <v>1410</v>
          </cell>
          <cell r="GP335">
            <v>1410</v>
          </cell>
          <cell r="GQ335">
            <v>1410</v>
          </cell>
          <cell r="GR335">
            <v>1410</v>
          </cell>
          <cell r="GS335">
            <v>5105</v>
          </cell>
          <cell r="GW335">
            <v>900465</v>
          </cell>
          <cell r="GX335" t="e">
            <v>#DIV/0!</v>
          </cell>
          <cell r="GY335" t="e">
            <v>#DIV/0!</v>
          </cell>
          <cell r="GZ335" t="e">
            <v>#DIV/0!</v>
          </cell>
        </row>
        <row r="336">
          <cell r="A336">
            <v>900467</v>
          </cell>
          <cell r="B336">
            <v>25</v>
          </cell>
          <cell r="C336" t="str">
            <v>HI 139 SONAT @ PLATFORM</v>
          </cell>
          <cell r="D336">
            <v>95235</v>
          </cell>
          <cell r="E336" t="str">
            <v>R</v>
          </cell>
          <cell r="F336">
            <v>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cell r="AD336">
            <v>0</v>
          </cell>
          <cell r="AE336">
            <v>0</v>
          </cell>
          <cell r="AF336">
            <v>0</v>
          </cell>
          <cell r="AG336">
            <v>0</v>
          </cell>
          <cell r="AH336">
            <v>0</v>
          </cell>
          <cell r="AI336">
            <v>0</v>
          </cell>
          <cell r="AJ336">
            <v>0</v>
          </cell>
          <cell r="AK336">
            <v>0</v>
          </cell>
          <cell r="AL336">
            <v>0</v>
          </cell>
          <cell r="AM336">
            <v>0</v>
          </cell>
          <cell r="AN336">
            <v>0</v>
          </cell>
          <cell r="AO336">
            <v>0</v>
          </cell>
          <cell r="AP336">
            <v>0</v>
          </cell>
          <cell r="AQ336">
            <v>0</v>
          </cell>
          <cell r="AR336">
            <v>0</v>
          </cell>
          <cell r="AS336">
            <v>0</v>
          </cell>
          <cell r="AT336">
            <v>0</v>
          </cell>
          <cell r="AU336">
            <v>0</v>
          </cell>
          <cell r="AV336">
            <v>0</v>
          </cell>
          <cell r="AW336">
            <v>0</v>
          </cell>
          <cell r="AX336">
            <v>0</v>
          </cell>
          <cell r="AY336">
            <v>0</v>
          </cell>
          <cell r="AZ336">
            <v>0</v>
          </cell>
          <cell r="BA336">
            <v>0</v>
          </cell>
          <cell r="BB336">
            <v>0</v>
          </cell>
          <cell r="BC336">
            <v>0</v>
          </cell>
          <cell r="BD336">
            <v>0</v>
          </cell>
          <cell r="BE336">
            <v>0</v>
          </cell>
          <cell r="BF336">
            <v>0</v>
          </cell>
          <cell r="BG336">
            <v>0</v>
          </cell>
          <cell r="BH336">
            <v>0</v>
          </cell>
          <cell r="BI336">
            <v>0</v>
          </cell>
          <cell r="BJ336">
            <v>0</v>
          </cell>
          <cell r="BK336">
            <v>0</v>
          </cell>
          <cell r="BL336">
            <v>0</v>
          </cell>
          <cell r="BM336">
            <v>0</v>
          </cell>
          <cell r="BN336">
            <v>0</v>
          </cell>
          <cell r="BO336">
            <v>0</v>
          </cell>
          <cell r="BP336">
            <v>0</v>
          </cell>
          <cell r="BQ336">
            <v>0</v>
          </cell>
          <cell r="BR336">
            <v>0</v>
          </cell>
          <cell r="BS336">
            <v>0</v>
          </cell>
          <cell r="BT336">
            <v>0</v>
          </cell>
          <cell r="BU336">
            <v>0</v>
          </cell>
          <cell r="BV336">
            <v>0</v>
          </cell>
          <cell r="BW336">
            <v>0</v>
          </cell>
          <cell r="BX336">
            <v>0</v>
          </cell>
          <cell r="BY336">
            <v>0</v>
          </cell>
          <cell r="BZ336">
            <v>0</v>
          </cell>
          <cell r="CA336">
            <v>0</v>
          </cell>
          <cell r="CB336">
            <v>0</v>
          </cell>
          <cell r="CC336">
            <v>0</v>
          </cell>
          <cell r="CD336">
            <v>0</v>
          </cell>
          <cell r="CE336">
            <v>0</v>
          </cell>
          <cell r="CF336">
            <v>0</v>
          </cell>
          <cell r="CG336">
            <v>0</v>
          </cell>
          <cell r="CH336">
            <v>0</v>
          </cell>
          <cell r="CI336">
            <v>0</v>
          </cell>
          <cell r="CJ336">
            <v>0</v>
          </cell>
          <cell r="CK336">
            <v>0</v>
          </cell>
          <cell r="CL336">
            <v>0</v>
          </cell>
          <cell r="CM336">
            <v>0</v>
          </cell>
          <cell r="CN336">
            <v>0</v>
          </cell>
          <cell r="CO336">
            <v>0</v>
          </cell>
          <cell r="CP336">
            <v>0</v>
          </cell>
          <cell r="CQ336">
            <v>0</v>
          </cell>
          <cell r="CR336">
            <v>0</v>
          </cell>
          <cell r="CS336">
            <v>0</v>
          </cell>
          <cell r="CT336">
            <v>0</v>
          </cell>
          <cell r="CU336">
            <v>0</v>
          </cell>
          <cell r="CV336">
            <v>0</v>
          </cell>
          <cell r="CW336">
            <v>0</v>
          </cell>
          <cell r="CX336">
            <v>0</v>
          </cell>
          <cell r="CY336">
            <v>0</v>
          </cell>
          <cell r="CZ336">
            <v>0</v>
          </cell>
          <cell r="DA336">
            <v>0</v>
          </cell>
          <cell r="DB336">
            <v>0</v>
          </cell>
          <cell r="DC336">
            <v>0</v>
          </cell>
          <cell r="DD336">
            <v>0</v>
          </cell>
          <cell r="DE336">
            <v>0</v>
          </cell>
          <cell r="DF336">
            <v>0</v>
          </cell>
          <cell r="DG336">
            <v>0</v>
          </cell>
          <cell r="DH336">
            <v>0</v>
          </cell>
          <cell r="DI336">
            <v>0</v>
          </cell>
          <cell r="DJ336">
            <v>0</v>
          </cell>
          <cell r="DK336">
            <v>0</v>
          </cell>
          <cell r="DL336">
            <v>0</v>
          </cell>
          <cell r="DM336">
            <v>0</v>
          </cell>
          <cell r="DN336">
            <v>0</v>
          </cell>
          <cell r="DO336">
            <v>0</v>
          </cell>
          <cell r="DP336">
            <v>0</v>
          </cell>
          <cell r="DQ336">
            <v>0</v>
          </cell>
          <cell r="DR336">
            <v>0</v>
          </cell>
          <cell r="DS336">
            <v>0</v>
          </cell>
          <cell r="DT336">
            <v>0</v>
          </cell>
          <cell r="DU336">
            <v>0</v>
          </cell>
          <cell r="DV336">
            <v>0</v>
          </cell>
          <cell r="DW336">
            <v>0</v>
          </cell>
          <cell r="DX336">
            <v>0</v>
          </cell>
          <cell r="DY336">
            <v>0</v>
          </cell>
          <cell r="DZ336">
            <v>0</v>
          </cell>
          <cell r="EA336">
            <v>0</v>
          </cell>
          <cell r="EB336">
            <v>0</v>
          </cell>
          <cell r="EC336">
            <v>0</v>
          </cell>
          <cell r="ED336">
            <v>0</v>
          </cell>
          <cell r="EE336">
            <v>0</v>
          </cell>
          <cell r="EF336">
            <v>0</v>
          </cell>
          <cell r="EG336">
            <v>0</v>
          </cell>
          <cell r="EH336">
            <v>0</v>
          </cell>
          <cell r="EI336">
            <v>0</v>
          </cell>
          <cell r="EJ336">
            <v>0</v>
          </cell>
          <cell r="EK336">
            <v>0</v>
          </cell>
          <cell r="EL336">
            <v>0</v>
          </cell>
          <cell r="EM336">
            <v>0</v>
          </cell>
          <cell r="EN336">
            <v>0</v>
          </cell>
          <cell r="EO336">
            <v>0</v>
          </cell>
          <cell r="EP336">
            <v>0</v>
          </cell>
          <cell r="EQ336">
            <v>0</v>
          </cell>
          <cell r="ER336">
            <v>0</v>
          </cell>
          <cell r="ES336">
            <v>0</v>
          </cell>
          <cell r="ET336">
            <v>0</v>
          </cell>
          <cell r="EU336">
            <v>0</v>
          </cell>
          <cell r="EV336">
            <v>0</v>
          </cell>
          <cell r="EW336">
            <v>0</v>
          </cell>
          <cell r="EX336">
            <v>0</v>
          </cell>
          <cell r="EY336">
            <v>0</v>
          </cell>
          <cell r="EZ336">
            <v>0</v>
          </cell>
          <cell r="FA336">
            <v>0</v>
          </cell>
          <cell r="FB336">
            <v>0</v>
          </cell>
          <cell r="FC336">
            <v>0</v>
          </cell>
          <cell r="FD336">
            <v>0</v>
          </cell>
          <cell r="FE336">
            <v>0</v>
          </cell>
          <cell r="FF336">
            <v>0</v>
          </cell>
          <cell r="FG336">
            <v>0</v>
          </cell>
          <cell r="FH336">
            <v>0</v>
          </cell>
          <cell r="FI336">
            <v>0</v>
          </cell>
          <cell r="FJ336">
            <v>0</v>
          </cell>
          <cell r="FK336">
            <v>0</v>
          </cell>
          <cell r="FL336">
            <v>0</v>
          </cell>
          <cell r="FM336">
            <v>0</v>
          </cell>
          <cell r="FN336">
            <v>0</v>
          </cell>
          <cell r="FO336">
            <v>0</v>
          </cell>
          <cell r="FP336">
            <v>0</v>
          </cell>
          <cell r="FQ336">
            <v>0</v>
          </cell>
          <cell r="FR336">
            <v>0</v>
          </cell>
          <cell r="FS336">
            <v>0</v>
          </cell>
          <cell r="FT336">
            <v>0</v>
          </cell>
          <cell r="FU336">
            <v>0</v>
          </cell>
          <cell r="FV336">
            <v>0</v>
          </cell>
          <cell r="FW336">
            <v>0</v>
          </cell>
          <cell r="FX336">
            <v>0</v>
          </cell>
          <cell r="FY336">
            <v>0</v>
          </cell>
          <cell r="FZ336">
            <v>0</v>
          </cell>
          <cell r="GA336">
            <v>0</v>
          </cell>
          <cell r="GB336">
            <v>0</v>
          </cell>
          <cell r="GC336">
            <v>0</v>
          </cell>
          <cell r="GD336">
            <v>0</v>
          </cell>
          <cell r="GE336">
            <v>0</v>
          </cell>
          <cell r="GF336">
            <v>0</v>
          </cell>
          <cell r="GG336">
            <v>0</v>
          </cell>
          <cell r="GH336">
            <v>0</v>
          </cell>
          <cell r="GI336">
            <v>0</v>
          </cell>
          <cell r="GJ336">
            <v>0</v>
          </cell>
          <cell r="GK336">
            <v>0</v>
          </cell>
          <cell r="GL336">
            <v>0</v>
          </cell>
          <cell r="GM336">
            <v>0</v>
          </cell>
          <cell r="GN336">
            <v>0</v>
          </cell>
          <cell r="GO336">
            <v>0</v>
          </cell>
          <cell r="GP336">
            <v>0</v>
          </cell>
          <cell r="GQ336">
            <v>0</v>
          </cell>
          <cell r="GR336">
            <v>0</v>
          </cell>
          <cell r="GS336">
            <v>0</v>
          </cell>
          <cell r="GW336">
            <v>900467</v>
          </cell>
          <cell r="GX336" t="e">
            <v>#DIV/0!</v>
          </cell>
          <cell r="GY336" t="e">
            <v>#DIV/0!</v>
          </cell>
          <cell r="GZ336" t="e">
            <v>#DIV/0!</v>
          </cell>
        </row>
        <row r="337">
          <cell r="A337">
            <v>900469</v>
          </cell>
          <cell r="B337">
            <v>23</v>
          </cell>
          <cell r="C337" t="str">
            <v>CHEVRON @ CAMERON</v>
          </cell>
          <cell r="D337">
            <v>298988</v>
          </cell>
          <cell r="E337" t="str">
            <v>R</v>
          </cell>
          <cell r="F337">
            <v>167000</v>
          </cell>
          <cell r="G337">
            <v>152000</v>
          </cell>
          <cell r="H337">
            <v>134000</v>
          </cell>
          <cell r="I337">
            <v>144000</v>
          </cell>
          <cell r="J337">
            <v>144000</v>
          </cell>
          <cell r="K337">
            <v>144000</v>
          </cell>
          <cell r="L337">
            <v>110000</v>
          </cell>
          <cell r="M337">
            <v>135000</v>
          </cell>
          <cell r="N337">
            <v>145000</v>
          </cell>
          <cell r="O337">
            <v>145000</v>
          </cell>
          <cell r="P337">
            <v>145000</v>
          </cell>
          <cell r="Q337">
            <v>145000</v>
          </cell>
          <cell r="R337">
            <v>145000</v>
          </cell>
          <cell r="S337">
            <v>140000</v>
          </cell>
          <cell r="T337">
            <v>144544</v>
          </cell>
          <cell r="U337">
            <v>144044</v>
          </cell>
          <cell r="V337">
            <v>143544</v>
          </cell>
          <cell r="W337">
            <v>143544</v>
          </cell>
          <cell r="X337">
            <v>143544</v>
          </cell>
          <cell r="Y337">
            <v>143544</v>
          </cell>
          <cell r="Z337">
            <v>145044</v>
          </cell>
          <cell r="AA337">
            <v>145044</v>
          </cell>
          <cell r="AB337">
            <v>145044</v>
          </cell>
          <cell r="AC337">
            <v>145044</v>
          </cell>
          <cell r="AD337">
            <v>145044</v>
          </cell>
          <cell r="AE337">
            <v>145044</v>
          </cell>
          <cell r="AF337">
            <v>145044</v>
          </cell>
          <cell r="AG337">
            <v>145044</v>
          </cell>
          <cell r="AH337">
            <v>145044</v>
          </cell>
          <cell r="AI337">
            <v>145044</v>
          </cell>
          <cell r="AJ337">
            <v>100044</v>
          </cell>
          <cell r="AK337">
            <v>149044</v>
          </cell>
          <cell r="AL337">
            <v>149044</v>
          </cell>
          <cell r="AM337">
            <v>149044</v>
          </cell>
          <cell r="AN337">
            <v>149044</v>
          </cell>
          <cell r="AO337">
            <v>144044</v>
          </cell>
          <cell r="AP337">
            <v>144044</v>
          </cell>
          <cell r="AQ337">
            <v>144044</v>
          </cell>
          <cell r="AR337">
            <v>144044</v>
          </cell>
          <cell r="AS337">
            <v>144044</v>
          </cell>
          <cell r="AT337">
            <v>144044</v>
          </cell>
          <cell r="AU337">
            <v>140044</v>
          </cell>
          <cell r="AV337">
            <v>148044</v>
          </cell>
          <cell r="AW337">
            <v>148044</v>
          </cell>
          <cell r="AX337">
            <v>142044</v>
          </cell>
          <cell r="AY337">
            <v>154200</v>
          </cell>
          <cell r="AZ337">
            <v>154200</v>
          </cell>
          <cell r="BA337">
            <v>154200</v>
          </cell>
          <cell r="BB337">
            <v>154200</v>
          </cell>
          <cell r="BC337">
            <v>142200</v>
          </cell>
          <cell r="BD337">
            <v>141000</v>
          </cell>
          <cell r="BE337">
            <v>141000</v>
          </cell>
          <cell r="BF337">
            <v>146000</v>
          </cell>
          <cell r="BG337">
            <v>146000</v>
          </cell>
          <cell r="BH337">
            <v>146000</v>
          </cell>
          <cell r="BI337">
            <v>146000</v>
          </cell>
          <cell r="BJ337">
            <v>136000</v>
          </cell>
          <cell r="BK337">
            <v>143000</v>
          </cell>
          <cell r="BL337">
            <v>148000</v>
          </cell>
          <cell r="BM337">
            <v>155000</v>
          </cell>
          <cell r="BN337">
            <v>155000</v>
          </cell>
          <cell r="BO337">
            <v>155000</v>
          </cell>
          <cell r="BP337">
            <v>155000</v>
          </cell>
          <cell r="BQ337">
            <v>155000</v>
          </cell>
          <cell r="BR337">
            <v>145000</v>
          </cell>
          <cell r="BS337">
            <v>145000</v>
          </cell>
          <cell r="BT337">
            <v>145000</v>
          </cell>
          <cell r="BU337">
            <v>145000</v>
          </cell>
          <cell r="BV337">
            <v>145000</v>
          </cell>
          <cell r="BW337">
            <v>145000</v>
          </cell>
          <cell r="BX337">
            <v>145000</v>
          </cell>
          <cell r="BY337">
            <v>145000</v>
          </cell>
          <cell r="BZ337">
            <v>145000</v>
          </cell>
          <cell r="CA337">
            <v>120000</v>
          </cell>
          <cell r="CB337">
            <v>120000</v>
          </cell>
          <cell r="CC337">
            <v>120000</v>
          </cell>
          <cell r="CD337">
            <v>1</v>
          </cell>
          <cell r="CE337">
            <v>1</v>
          </cell>
          <cell r="CF337">
            <v>119300</v>
          </cell>
          <cell r="CG337">
            <v>44300</v>
          </cell>
          <cell r="CH337">
            <v>134300</v>
          </cell>
          <cell r="CI337">
            <v>134300</v>
          </cell>
          <cell r="CJ337">
            <v>134300</v>
          </cell>
          <cell r="CK337">
            <v>134300</v>
          </cell>
          <cell r="CL337">
            <v>120000</v>
          </cell>
          <cell r="CM337">
            <v>105000</v>
          </cell>
          <cell r="CN337">
            <v>120000</v>
          </cell>
          <cell r="CO337">
            <v>120000</v>
          </cell>
          <cell r="CP337">
            <v>120000</v>
          </cell>
          <cell r="CQ337">
            <v>120000</v>
          </cell>
          <cell r="CR337">
            <v>100000</v>
          </cell>
          <cell r="CS337">
            <v>100000</v>
          </cell>
          <cell r="CT337">
            <v>100000</v>
          </cell>
          <cell r="CU337">
            <v>35000</v>
          </cell>
          <cell r="CV337">
            <v>100000</v>
          </cell>
          <cell r="CW337">
            <v>100000</v>
          </cell>
          <cell r="CX337">
            <v>100000</v>
          </cell>
          <cell r="CY337">
            <v>100000</v>
          </cell>
          <cell r="CZ337">
            <v>104300</v>
          </cell>
          <cell r="DA337">
            <v>109300</v>
          </cell>
          <cell r="DB337">
            <v>109300</v>
          </cell>
          <cell r="DC337">
            <v>115300</v>
          </cell>
          <cell r="DD337">
            <v>115300</v>
          </cell>
          <cell r="DE337">
            <v>115300</v>
          </cell>
          <cell r="DF337">
            <v>115300</v>
          </cell>
          <cell r="DG337">
            <v>106300</v>
          </cell>
          <cell r="DH337">
            <v>118720</v>
          </cell>
          <cell r="DI337">
            <v>120720</v>
          </cell>
          <cell r="DJ337">
            <v>120720</v>
          </cell>
          <cell r="DK337">
            <v>120720</v>
          </cell>
          <cell r="DL337">
            <v>120720</v>
          </cell>
          <cell r="DM337">
            <v>105720</v>
          </cell>
          <cell r="DN337">
            <v>120720</v>
          </cell>
          <cell r="DO337">
            <v>95720</v>
          </cell>
          <cell r="DP337">
            <v>95720</v>
          </cell>
          <cell r="DQ337">
            <v>110720</v>
          </cell>
          <cell r="DR337">
            <v>110720</v>
          </cell>
          <cell r="DS337">
            <v>110720</v>
          </cell>
          <cell r="DT337">
            <v>105720</v>
          </cell>
          <cell r="DU337">
            <v>105720</v>
          </cell>
          <cell r="DV337">
            <v>105720</v>
          </cell>
          <cell r="DW337">
            <v>115720</v>
          </cell>
          <cell r="DX337">
            <v>111386</v>
          </cell>
          <cell r="DY337">
            <v>111386</v>
          </cell>
          <cell r="DZ337">
            <v>111386</v>
          </cell>
          <cell r="EA337">
            <v>147523</v>
          </cell>
          <cell r="EB337">
            <v>115588</v>
          </cell>
          <cell r="EC337">
            <v>108720</v>
          </cell>
          <cell r="ED337">
            <v>65702</v>
          </cell>
          <cell r="EE337">
            <v>90269</v>
          </cell>
          <cell r="EF337">
            <v>93503</v>
          </cell>
          <cell r="EG337">
            <v>118720</v>
          </cell>
          <cell r="EH337">
            <v>118720</v>
          </cell>
          <cell r="EI337">
            <v>118720</v>
          </cell>
          <cell r="EJ337">
            <v>116864</v>
          </cell>
          <cell r="EK337">
            <v>131864</v>
          </cell>
          <cell r="EL337">
            <v>131864</v>
          </cell>
          <cell r="EM337">
            <v>131864</v>
          </cell>
          <cell r="EN337">
            <v>131864</v>
          </cell>
          <cell r="EO337">
            <v>121864</v>
          </cell>
          <cell r="EP337">
            <v>121864</v>
          </cell>
          <cell r="EQ337">
            <v>110864</v>
          </cell>
          <cell r="ER337">
            <v>100864</v>
          </cell>
          <cell r="ES337">
            <v>120864</v>
          </cell>
          <cell r="ET337">
            <v>120864</v>
          </cell>
          <cell r="EU337">
            <v>120864</v>
          </cell>
          <cell r="EV337">
            <v>120864</v>
          </cell>
          <cell r="EW337">
            <v>120864</v>
          </cell>
          <cell r="EX337">
            <v>120864</v>
          </cell>
          <cell r="EY337">
            <v>120864</v>
          </cell>
          <cell r="EZ337">
            <v>120864</v>
          </cell>
          <cell r="FA337">
            <v>120864</v>
          </cell>
          <cell r="FB337">
            <v>120864</v>
          </cell>
          <cell r="FC337">
            <v>115864</v>
          </cell>
          <cell r="FD337">
            <v>115864</v>
          </cell>
          <cell r="FE337">
            <v>115864</v>
          </cell>
          <cell r="FF337">
            <v>112800</v>
          </cell>
          <cell r="FG337">
            <v>112800</v>
          </cell>
          <cell r="FH337">
            <v>112800</v>
          </cell>
          <cell r="FI337">
            <v>112800</v>
          </cell>
          <cell r="FJ337">
            <v>106800</v>
          </cell>
          <cell r="FK337">
            <v>60800</v>
          </cell>
          <cell r="FL337">
            <v>60800</v>
          </cell>
          <cell r="FM337">
            <v>116800</v>
          </cell>
          <cell r="FN337">
            <v>116800</v>
          </cell>
          <cell r="FO337">
            <v>100000</v>
          </cell>
          <cell r="FP337">
            <v>85000</v>
          </cell>
          <cell r="FQ337">
            <v>65000</v>
          </cell>
          <cell r="FR337">
            <v>126500</v>
          </cell>
          <cell r="FS337">
            <v>112500</v>
          </cell>
          <cell r="FT337">
            <v>112500</v>
          </cell>
          <cell r="FU337">
            <v>112500</v>
          </cell>
          <cell r="FV337">
            <v>112500</v>
          </cell>
          <cell r="FW337">
            <v>120000</v>
          </cell>
          <cell r="FX337">
            <v>120000</v>
          </cell>
          <cell r="FY337">
            <v>127000</v>
          </cell>
          <cell r="FZ337">
            <v>117000</v>
          </cell>
          <cell r="GA337">
            <v>110000</v>
          </cell>
          <cell r="GB337">
            <v>110000</v>
          </cell>
          <cell r="GC337">
            <v>110000</v>
          </cell>
          <cell r="GD337">
            <v>110000</v>
          </cell>
          <cell r="GE337">
            <v>106947</v>
          </cell>
          <cell r="GF337">
            <v>106947</v>
          </cell>
          <cell r="GG337">
            <v>113947</v>
          </cell>
          <cell r="GH337">
            <v>113947</v>
          </cell>
          <cell r="GI337">
            <v>113947</v>
          </cell>
          <cell r="GJ337">
            <v>113947</v>
          </cell>
          <cell r="GK337">
            <v>113947</v>
          </cell>
          <cell r="GL337">
            <v>116947</v>
          </cell>
          <cell r="GM337">
            <v>116947</v>
          </cell>
          <cell r="GN337">
            <v>116947</v>
          </cell>
          <cell r="GO337">
            <v>115197</v>
          </cell>
          <cell r="GP337">
            <v>115197</v>
          </cell>
          <cell r="GQ337">
            <v>115197</v>
          </cell>
          <cell r="GR337">
            <v>115197</v>
          </cell>
          <cell r="GS337">
            <v>106870</v>
          </cell>
          <cell r="GW337">
            <v>900469</v>
          </cell>
          <cell r="GX337" t="e">
            <v>#DIV/0!</v>
          </cell>
          <cell r="GY337" t="e">
            <v>#DIV/0!</v>
          </cell>
          <cell r="GZ337" t="e">
            <v>#DIV/0!</v>
          </cell>
        </row>
        <row r="338">
          <cell r="A338">
            <v>900471</v>
          </cell>
          <cell r="B338">
            <v>23</v>
          </cell>
          <cell r="C338" t="str">
            <v>TEXACO @ CAMERON</v>
          </cell>
          <cell r="D338">
            <v>17172</v>
          </cell>
          <cell r="E338" t="str">
            <v>R</v>
          </cell>
          <cell r="F338">
            <v>1500</v>
          </cell>
          <cell r="G338">
            <v>1500</v>
          </cell>
          <cell r="H338">
            <v>1500</v>
          </cell>
          <cell r="I338">
            <v>1500</v>
          </cell>
          <cell r="J338">
            <v>1500</v>
          </cell>
          <cell r="K338">
            <v>1500</v>
          </cell>
          <cell r="L338">
            <v>1500</v>
          </cell>
          <cell r="M338">
            <v>1500</v>
          </cell>
          <cell r="N338">
            <v>1500</v>
          </cell>
          <cell r="O338">
            <v>1500</v>
          </cell>
          <cell r="P338">
            <v>1500</v>
          </cell>
          <cell r="Q338">
            <v>1500</v>
          </cell>
          <cell r="R338">
            <v>1500</v>
          </cell>
          <cell r="S338">
            <v>1500</v>
          </cell>
          <cell r="T338">
            <v>1600</v>
          </cell>
          <cell r="U338">
            <v>1600</v>
          </cell>
          <cell r="V338">
            <v>1600</v>
          </cell>
          <cell r="W338">
            <v>1600</v>
          </cell>
          <cell r="X338">
            <v>1600</v>
          </cell>
          <cell r="Y338">
            <v>1600</v>
          </cell>
          <cell r="Z338">
            <v>1900</v>
          </cell>
          <cell r="AA338">
            <v>1900</v>
          </cell>
          <cell r="AB338">
            <v>1900</v>
          </cell>
          <cell r="AC338">
            <v>1500</v>
          </cell>
          <cell r="AD338">
            <v>1700</v>
          </cell>
          <cell r="AE338">
            <v>1700</v>
          </cell>
          <cell r="AF338">
            <v>1700</v>
          </cell>
          <cell r="AG338">
            <v>1700</v>
          </cell>
          <cell r="AH338">
            <v>2100</v>
          </cell>
          <cell r="AI338">
            <v>2100</v>
          </cell>
          <cell r="AJ338">
            <v>2100</v>
          </cell>
          <cell r="AK338">
            <v>2100</v>
          </cell>
          <cell r="AL338">
            <v>2100</v>
          </cell>
          <cell r="AM338">
            <v>2100</v>
          </cell>
          <cell r="AN338">
            <v>2100</v>
          </cell>
          <cell r="AO338">
            <v>2300</v>
          </cell>
          <cell r="AP338">
            <v>2300</v>
          </cell>
          <cell r="AQ338">
            <v>2100</v>
          </cell>
          <cell r="AR338">
            <v>2100</v>
          </cell>
          <cell r="AS338">
            <v>2100</v>
          </cell>
          <cell r="AT338">
            <v>2100</v>
          </cell>
          <cell r="AU338">
            <v>2100</v>
          </cell>
          <cell r="AV338">
            <v>2100</v>
          </cell>
          <cell r="AW338">
            <v>1900</v>
          </cell>
          <cell r="AX338">
            <v>2400</v>
          </cell>
          <cell r="AY338">
            <v>2500</v>
          </cell>
          <cell r="AZ338">
            <v>2500</v>
          </cell>
          <cell r="BA338">
            <v>2500</v>
          </cell>
          <cell r="BB338">
            <v>2500</v>
          </cell>
          <cell r="BC338">
            <v>2500</v>
          </cell>
          <cell r="BD338">
            <v>2500</v>
          </cell>
          <cell r="BE338">
            <v>2500</v>
          </cell>
          <cell r="BF338">
            <v>2500</v>
          </cell>
          <cell r="BG338">
            <v>2500</v>
          </cell>
          <cell r="BH338">
            <v>2500</v>
          </cell>
          <cell r="BI338">
            <v>2500</v>
          </cell>
          <cell r="BJ338">
            <v>2500</v>
          </cell>
          <cell r="BK338">
            <v>2500</v>
          </cell>
          <cell r="BL338">
            <v>1900</v>
          </cell>
          <cell r="BM338">
            <v>1900</v>
          </cell>
          <cell r="BN338">
            <v>1900</v>
          </cell>
          <cell r="BO338">
            <v>1900</v>
          </cell>
          <cell r="BP338">
            <v>1900</v>
          </cell>
          <cell r="BQ338">
            <v>1900</v>
          </cell>
          <cell r="BR338">
            <v>2100</v>
          </cell>
          <cell r="BS338">
            <v>2100</v>
          </cell>
          <cell r="BT338">
            <v>2100</v>
          </cell>
          <cell r="BU338">
            <v>2100</v>
          </cell>
          <cell r="BV338">
            <v>2100</v>
          </cell>
          <cell r="BW338">
            <v>2100</v>
          </cell>
          <cell r="BX338">
            <v>2100</v>
          </cell>
          <cell r="BY338">
            <v>2100</v>
          </cell>
          <cell r="BZ338">
            <v>2100</v>
          </cell>
          <cell r="CA338">
            <v>2100</v>
          </cell>
          <cell r="CB338">
            <v>2100</v>
          </cell>
          <cell r="CC338">
            <v>1100</v>
          </cell>
          <cell r="CD338">
            <v>1100</v>
          </cell>
          <cell r="CE338">
            <v>1100</v>
          </cell>
          <cell r="CF338">
            <v>2200</v>
          </cell>
          <cell r="CG338">
            <v>2200</v>
          </cell>
          <cell r="CH338">
            <v>2200</v>
          </cell>
          <cell r="CI338">
            <v>2200</v>
          </cell>
          <cell r="CJ338">
            <v>2200</v>
          </cell>
          <cell r="CK338">
            <v>2200</v>
          </cell>
          <cell r="CL338">
            <v>2200</v>
          </cell>
          <cell r="CM338">
            <v>2400</v>
          </cell>
          <cell r="CN338">
            <v>2400</v>
          </cell>
          <cell r="CO338">
            <v>2400</v>
          </cell>
          <cell r="CP338">
            <v>2400</v>
          </cell>
          <cell r="CQ338">
            <v>2400</v>
          </cell>
          <cell r="CR338">
            <v>2400</v>
          </cell>
          <cell r="CS338">
            <v>2400</v>
          </cell>
          <cell r="CT338">
            <v>2400</v>
          </cell>
          <cell r="CU338">
            <v>2400</v>
          </cell>
          <cell r="CV338">
            <v>2400</v>
          </cell>
          <cell r="CW338">
            <v>2400</v>
          </cell>
          <cell r="CX338">
            <v>2400</v>
          </cell>
          <cell r="CY338">
            <v>2400</v>
          </cell>
          <cell r="CZ338">
            <v>2200</v>
          </cell>
          <cell r="DA338">
            <v>2500</v>
          </cell>
          <cell r="DB338">
            <v>2500</v>
          </cell>
          <cell r="DC338">
            <v>2500</v>
          </cell>
          <cell r="DD338">
            <v>2500</v>
          </cell>
          <cell r="DE338">
            <v>2500</v>
          </cell>
          <cell r="DF338">
            <v>2500</v>
          </cell>
          <cell r="DG338">
            <v>2500</v>
          </cell>
          <cell r="DH338">
            <v>2800</v>
          </cell>
          <cell r="DI338">
            <v>2800</v>
          </cell>
          <cell r="DJ338">
            <v>2800</v>
          </cell>
          <cell r="DK338">
            <v>2800</v>
          </cell>
          <cell r="DL338">
            <v>2800</v>
          </cell>
          <cell r="DM338">
            <v>2800</v>
          </cell>
          <cell r="DN338">
            <v>2800</v>
          </cell>
          <cell r="DO338">
            <v>2800</v>
          </cell>
          <cell r="DP338">
            <v>2800</v>
          </cell>
          <cell r="DQ338">
            <v>1600</v>
          </cell>
          <cell r="DR338">
            <v>1600</v>
          </cell>
          <cell r="DS338">
            <v>1600</v>
          </cell>
          <cell r="DT338">
            <v>1600</v>
          </cell>
          <cell r="DU338">
            <v>1600</v>
          </cell>
          <cell r="DV338">
            <v>2300</v>
          </cell>
          <cell r="DW338">
            <v>2300</v>
          </cell>
          <cell r="DX338">
            <v>2900</v>
          </cell>
          <cell r="DY338">
            <v>2900</v>
          </cell>
          <cell r="DZ338">
            <v>2900</v>
          </cell>
          <cell r="EA338">
            <v>2900</v>
          </cell>
          <cell r="EB338">
            <v>2900</v>
          </cell>
          <cell r="EC338">
            <v>2900</v>
          </cell>
          <cell r="ED338">
            <v>2300</v>
          </cell>
          <cell r="EE338">
            <v>2300</v>
          </cell>
          <cell r="EF338">
            <v>2300</v>
          </cell>
          <cell r="EG338">
            <v>2300</v>
          </cell>
          <cell r="EH338">
            <v>2300</v>
          </cell>
          <cell r="EI338">
            <v>2310</v>
          </cell>
          <cell r="EJ338">
            <v>1110</v>
          </cell>
          <cell r="EK338">
            <v>1110</v>
          </cell>
          <cell r="EL338">
            <v>1110</v>
          </cell>
          <cell r="EM338">
            <v>1110</v>
          </cell>
          <cell r="EN338">
            <v>1110</v>
          </cell>
          <cell r="EO338">
            <v>1110</v>
          </cell>
          <cell r="EP338">
            <v>1110</v>
          </cell>
          <cell r="EQ338">
            <v>1110</v>
          </cell>
          <cell r="ER338">
            <v>1110</v>
          </cell>
          <cell r="ES338">
            <v>1110</v>
          </cell>
          <cell r="ET338">
            <v>1110</v>
          </cell>
          <cell r="EU338">
            <v>1110</v>
          </cell>
          <cell r="EV338">
            <v>1110</v>
          </cell>
          <cell r="EW338">
            <v>1110</v>
          </cell>
          <cell r="EX338">
            <v>1110</v>
          </cell>
          <cell r="EY338">
            <v>1110</v>
          </cell>
          <cell r="EZ338">
            <v>1110</v>
          </cell>
          <cell r="FA338">
            <v>1110</v>
          </cell>
          <cell r="FB338">
            <v>1110</v>
          </cell>
          <cell r="FC338">
            <v>1110</v>
          </cell>
          <cell r="FD338">
            <v>1410</v>
          </cell>
          <cell r="FE338">
            <v>1410</v>
          </cell>
          <cell r="FF338">
            <v>1410</v>
          </cell>
          <cell r="FG338">
            <v>2800</v>
          </cell>
          <cell r="FH338">
            <v>2800</v>
          </cell>
          <cell r="FI338">
            <v>2800</v>
          </cell>
          <cell r="FJ338">
            <v>2800</v>
          </cell>
          <cell r="FK338">
            <v>3200</v>
          </cell>
          <cell r="FL338">
            <v>3200</v>
          </cell>
          <cell r="FM338">
            <v>3200</v>
          </cell>
          <cell r="FN338">
            <v>3200</v>
          </cell>
          <cell r="FO338">
            <v>2800</v>
          </cell>
          <cell r="FP338">
            <v>2800</v>
          </cell>
          <cell r="FQ338">
            <v>2800</v>
          </cell>
          <cell r="FR338">
            <v>2800</v>
          </cell>
          <cell r="FS338">
            <v>2800</v>
          </cell>
          <cell r="FT338">
            <v>2800</v>
          </cell>
          <cell r="FU338">
            <v>2800</v>
          </cell>
          <cell r="FV338">
            <v>2800</v>
          </cell>
          <cell r="FW338">
            <v>2800</v>
          </cell>
          <cell r="FX338">
            <v>2800</v>
          </cell>
          <cell r="FY338">
            <v>3400</v>
          </cell>
          <cell r="FZ338">
            <v>3400</v>
          </cell>
          <cell r="GA338">
            <v>3400</v>
          </cell>
          <cell r="GB338">
            <v>3400</v>
          </cell>
          <cell r="GC338">
            <v>3400</v>
          </cell>
          <cell r="GD338">
            <v>3400</v>
          </cell>
          <cell r="GE338">
            <v>3400</v>
          </cell>
          <cell r="GF338">
            <v>3400</v>
          </cell>
          <cell r="GG338">
            <v>3400</v>
          </cell>
          <cell r="GH338">
            <v>3400</v>
          </cell>
          <cell r="GI338">
            <v>3700</v>
          </cell>
          <cell r="GJ338">
            <v>3700</v>
          </cell>
          <cell r="GK338">
            <v>3700</v>
          </cell>
          <cell r="GL338">
            <v>3800</v>
          </cell>
          <cell r="GM338">
            <v>3800</v>
          </cell>
          <cell r="GN338">
            <v>3800</v>
          </cell>
          <cell r="GO338">
            <v>3800</v>
          </cell>
          <cell r="GP338">
            <v>4000</v>
          </cell>
          <cell r="GQ338">
            <v>4000</v>
          </cell>
          <cell r="GR338">
            <v>4000</v>
          </cell>
          <cell r="GS338">
            <v>4000</v>
          </cell>
          <cell r="GW338">
            <v>900471</v>
          </cell>
          <cell r="GX338" t="e">
            <v>#DIV/0!</v>
          </cell>
          <cell r="GY338" t="e">
            <v>#DIV/0!</v>
          </cell>
          <cell r="GZ338" t="e">
            <v>#DIV/0!</v>
          </cell>
        </row>
        <row r="339">
          <cell r="A339">
            <v>900472</v>
          </cell>
          <cell r="B339">
            <v>23</v>
          </cell>
          <cell r="C339" t="str">
            <v>? @ CAMERON</v>
          </cell>
          <cell r="D339">
            <v>15036</v>
          </cell>
          <cell r="E339" t="str">
            <v>R</v>
          </cell>
          <cell r="F339">
            <v>350</v>
          </cell>
          <cell r="G339">
            <v>350</v>
          </cell>
          <cell r="H339">
            <v>350</v>
          </cell>
          <cell r="I339">
            <v>350</v>
          </cell>
          <cell r="J339">
            <v>350</v>
          </cell>
          <cell r="K339">
            <v>350</v>
          </cell>
          <cell r="L339">
            <v>350</v>
          </cell>
          <cell r="M339">
            <v>350</v>
          </cell>
          <cell r="N339">
            <v>350</v>
          </cell>
          <cell r="O339">
            <v>0</v>
          </cell>
          <cell r="P339">
            <v>350</v>
          </cell>
          <cell r="Q339">
            <v>350</v>
          </cell>
          <cell r="R339">
            <v>350</v>
          </cell>
          <cell r="S339">
            <v>0</v>
          </cell>
          <cell r="T339">
            <v>350</v>
          </cell>
          <cell r="U339">
            <v>350</v>
          </cell>
          <cell r="V339">
            <v>350</v>
          </cell>
          <cell r="W339">
            <v>350</v>
          </cell>
          <cell r="X339">
            <v>350</v>
          </cell>
          <cell r="Y339">
            <v>350</v>
          </cell>
          <cell r="Z339">
            <v>350</v>
          </cell>
          <cell r="AA339">
            <v>350</v>
          </cell>
          <cell r="AB339">
            <v>350</v>
          </cell>
          <cell r="AC339">
            <v>350</v>
          </cell>
          <cell r="AD339">
            <v>350</v>
          </cell>
          <cell r="AE339">
            <v>350</v>
          </cell>
          <cell r="AF339">
            <v>350</v>
          </cell>
          <cell r="AG339">
            <v>350</v>
          </cell>
          <cell r="AH339">
            <v>350</v>
          </cell>
          <cell r="AI339">
            <v>350</v>
          </cell>
          <cell r="AJ339">
            <v>350</v>
          </cell>
          <cell r="AK339">
            <v>350</v>
          </cell>
          <cell r="AL339">
            <v>350</v>
          </cell>
          <cell r="AM339">
            <v>350</v>
          </cell>
          <cell r="AN339">
            <v>350</v>
          </cell>
          <cell r="AO339">
            <v>350</v>
          </cell>
          <cell r="AP339">
            <v>350</v>
          </cell>
          <cell r="AQ339">
            <v>350</v>
          </cell>
          <cell r="AR339">
            <v>350</v>
          </cell>
          <cell r="AS339">
            <v>350</v>
          </cell>
          <cell r="AT339">
            <v>350</v>
          </cell>
          <cell r="AU339">
            <v>350</v>
          </cell>
          <cell r="AV339">
            <v>350</v>
          </cell>
          <cell r="AW339">
            <v>350</v>
          </cell>
          <cell r="AX339">
            <v>0</v>
          </cell>
          <cell r="AY339">
            <v>350</v>
          </cell>
          <cell r="AZ339">
            <v>350</v>
          </cell>
          <cell r="BA339">
            <v>350</v>
          </cell>
          <cell r="BB339">
            <v>350</v>
          </cell>
          <cell r="BC339">
            <v>350</v>
          </cell>
          <cell r="BD339">
            <v>350</v>
          </cell>
          <cell r="BE339">
            <v>350</v>
          </cell>
          <cell r="BF339">
            <v>350</v>
          </cell>
          <cell r="BG339">
            <v>350</v>
          </cell>
          <cell r="BH339">
            <v>350</v>
          </cell>
          <cell r="BI339">
            <v>350</v>
          </cell>
          <cell r="BJ339">
            <v>350</v>
          </cell>
          <cell r="BK339">
            <v>350</v>
          </cell>
          <cell r="BL339">
            <v>350</v>
          </cell>
          <cell r="BM339">
            <v>350</v>
          </cell>
          <cell r="BN339">
            <v>350</v>
          </cell>
          <cell r="BO339">
            <v>350</v>
          </cell>
          <cell r="BP339">
            <v>350</v>
          </cell>
          <cell r="BQ339">
            <v>350</v>
          </cell>
          <cell r="BR339">
            <v>350</v>
          </cell>
          <cell r="BS339">
            <v>350</v>
          </cell>
          <cell r="BT339">
            <v>350</v>
          </cell>
          <cell r="BU339">
            <v>350</v>
          </cell>
          <cell r="BV339">
            <v>350</v>
          </cell>
          <cell r="BW339">
            <v>350</v>
          </cell>
          <cell r="BX339">
            <v>350</v>
          </cell>
          <cell r="BY339">
            <v>350</v>
          </cell>
          <cell r="BZ339">
            <v>0</v>
          </cell>
          <cell r="CA339">
            <v>0</v>
          </cell>
          <cell r="CB339">
            <v>0</v>
          </cell>
          <cell r="CC339">
            <v>350</v>
          </cell>
          <cell r="CD339">
            <v>350</v>
          </cell>
          <cell r="CE339">
            <v>350</v>
          </cell>
          <cell r="CF339">
            <v>350</v>
          </cell>
          <cell r="CG339">
            <v>350</v>
          </cell>
          <cell r="CH339">
            <v>350</v>
          </cell>
          <cell r="CI339">
            <v>350</v>
          </cell>
          <cell r="CJ339">
            <v>350</v>
          </cell>
          <cell r="CK339">
            <v>350</v>
          </cell>
          <cell r="CL339">
            <v>350</v>
          </cell>
          <cell r="CM339">
            <v>350</v>
          </cell>
          <cell r="CN339">
            <v>350</v>
          </cell>
          <cell r="CO339">
            <v>350</v>
          </cell>
          <cell r="CP339">
            <v>350</v>
          </cell>
          <cell r="CQ339">
            <v>350</v>
          </cell>
          <cell r="CR339">
            <v>350</v>
          </cell>
          <cell r="CS339">
            <v>350</v>
          </cell>
          <cell r="CT339">
            <v>350</v>
          </cell>
          <cell r="CU339">
            <v>350</v>
          </cell>
          <cell r="CV339">
            <v>350</v>
          </cell>
          <cell r="CW339">
            <v>350</v>
          </cell>
          <cell r="CX339">
            <v>350</v>
          </cell>
          <cell r="CY339">
            <v>350</v>
          </cell>
          <cell r="CZ339">
            <v>350</v>
          </cell>
          <cell r="DA339">
            <v>350</v>
          </cell>
          <cell r="DB339">
            <v>350</v>
          </cell>
          <cell r="DC339">
            <v>350</v>
          </cell>
          <cell r="DD339">
            <v>350</v>
          </cell>
          <cell r="DE339">
            <v>350</v>
          </cell>
          <cell r="DF339">
            <v>350</v>
          </cell>
          <cell r="DG339">
            <v>0</v>
          </cell>
          <cell r="DH339">
            <v>275</v>
          </cell>
          <cell r="DI339">
            <v>275</v>
          </cell>
          <cell r="DJ339">
            <v>275</v>
          </cell>
          <cell r="DK339">
            <v>275</v>
          </cell>
          <cell r="DL339">
            <v>275</v>
          </cell>
          <cell r="DM339">
            <v>275</v>
          </cell>
          <cell r="DN339">
            <v>275</v>
          </cell>
          <cell r="DO339">
            <v>275</v>
          </cell>
          <cell r="DP339">
            <v>275</v>
          </cell>
          <cell r="DQ339">
            <v>275</v>
          </cell>
          <cell r="DR339">
            <v>275</v>
          </cell>
          <cell r="DS339">
            <v>275</v>
          </cell>
          <cell r="DT339">
            <v>275</v>
          </cell>
          <cell r="DU339">
            <v>275</v>
          </cell>
          <cell r="DV339">
            <v>275</v>
          </cell>
          <cell r="DW339">
            <v>300</v>
          </cell>
          <cell r="DX339">
            <v>300</v>
          </cell>
          <cell r="DY339">
            <v>300</v>
          </cell>
          <cell r="DZ339">
            <v>300</v>
          </cell>
          <cell r="EA339">
            <v>300</v>
          </cell>
          <cell r="EB339">
            <v>300</v>
          </cell>
          <cell r="EC339">
            <v>300</v>
          </cell>
          <cell r="ED339">
            <v>300</v>
          </cell>
          <cell r="EE339">
            <v>300</v>
          </cell>
          <cell r="EF339">
            <v>300</v>
          </cell>
          <cell r="EG339">
            <v>300</v>
          </cell>
          <cell r="EH339">
            <v>300</v>
          </cell>
          <cell r="EI339">
            <v>300</v>
          </cell>
          <cell r="EJ339">
            <v>300</v>
          </cell>
          <cell r="EK339">
            <v>300</v>
          </cell>
          <cell r="EL339">
            <v>300</v>
          </cell>
          <cell r="EM339">
            <v>300</v>
          </cell>
          <cell r="EN339">
            <v>300</v>
          </cell>
          <cell r="EO339">
            <v>300</v>
          </cell>
          <cell r="EP339">
            <v>641</v>
          </cell>
          <cell r="EQ339">
            <v>300</v>
          </cell>
          <cell r="ER339">
            <v>300</v>
          </cell>
          <cell r="ES339">
            <v>300</v>
          </cell>
          <cell r="ET339">
            <v>300</v>
          </cell>
          <cell r="EU339">
            <v>300</v>
          </cell>
          <cell r="EV339">
            <v>300</v>
          </cell>
          <cell r="EW339">
            <v>300</v>
          </cell>
          <cell r="EX339">
            <v>300</v>
          </cell>
          <cell r="EY339">
            <v>300</v>
          </cell>
          <cell r="EZ339">
            <v>300</v>
          </cell>
          <cell r="FA339">
            <v>300</v>
          </cell>
          <cell r="FB339">
            <v>300</v>
          </cell>
          <cell r="FC339">
            <v>300</v>
          </cell>
          <cell r="FD339">
            <v>300</v>
          </cell>
          <cell r="FE339">
            <v>300</v>
          </cell>
          <cell r="FF339">
            <v>300</v>
          </cell>
          <cell r="FG339">
            <v>300</v>
          </cell>
          <cell r="FH339">
            <v>300</v>
          </cell>
          <cell r="FI339">
            <v>300</v>
          </cell>
          <cell r="FJ339">
            <v>300</v>
          </cell>
          <cell r="FK339">
            <v>300</v>
          </cell>
          <cell r="FL339">
            <v>300</v>
          </cell>
          <cell r="FM339">
            <v>300</v>
          </cell>
          <cell r="FN339">
            <v>300</v>
          </cell>
          <cell r="FO339">
            <v>300</v>
          </cell>
          <cell r="FP339">
            <v>300</v>
          </cell>
          <cell r="FQ339">
            <v>300</v>
          </cell>
          <cell r="FR339">
            <v>300</v>
          </cell>
          <cell r="FS339">
            <v>300</v>
          </cell>
          <cell r="FT339">
            <v>300</v>
          </cell>
          <cell r="FU339">
            <v>300</v>
          </cell>
          <cell r="FV339">
            <v>300</v>
          </cell>
          <cell r="FW339">
            <v>300</v>
          </cell>
          <cell r="FX339">
            <v>300</v>
          </cell>
          <cell r="FY339">
            <v>300</v>
          </cell>
          <cell r="FZ339">
            <v>300</v>
          </cell>
          <cell r="GA339">
            <v>0</v>
          </cell>
          <cell r="GB339">
            <v>300</v>
          </cell>
          <cell r="GC339">
            <v>300</v>
          </cell>
          <cell r="GD339">
            <v>300</v>
          </cell>
          <cell r="GE339">
            <v>300</v>
          </cell>
          <cell r="GF339">
            <v>9727</v>
          </cell>
          <cell r="GG339">
            <v>300</v>
          </cell>
          <cell r="GH339">
            <v>300</v>
          </cell>
          <cell r="GI339">
            <v>300</v>
          </cell>
          <cell r="GJ339">
            <v>300</v>
          </cell>
          <cell r="GK339">
            <v>300</v>
          </cell>
          <cell r="GL339">
            <v>300</v>
          </cell>
          <cell r="GM339">
            <v>300</v>
          </cell>
          <cell r="GN339">
            <v>300</v>
          </cell>
          <cell r="GO339">
            <v>300</v>
          </cell>
          <cell r="GP339">
            <v>300</v>
          </cell>
          <cell r="GQ339">
            <v>300</v>
          </cell>
          <cell r="GR339">
            <v>300</v>
          </cell>
          <cell r="GS339">
            <v>300</v>
          </cell>
          <cell r="GW339">
            <v>900472</v>
          </cell>
          <cell r="GX339" t="e">
            <v>#DIV/0!</v>
          </cell>
          <cell r="GY339" t="e">
            <v>#DIV/0!</v>
          </cell>
          <cell r="GZ339" t="e">
            <v>#DIV/0!</v>
          </cell>
        </row>
        <row r="340">
          <cell r="A340">
            <v>900519</v>
          </cell>
          <cell r="B340">
            <v>27</v>
          </cell>
          <cell r="C340" t="str">
            <v>MRT @ RANDOLPH</v>
          </cell>
          <cell r="D340">
            <v>130151</v>
          </cell>
          <cell r="E340" t="str">
            <v>D</v>
          </cell>
          <cell r="F340">
            <v>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v>0</v>
          </cell>
          <cell r="AF340">
            <v>0</v>
          </cell>
          <cell r="AG340">
            <v>0</v>
          </cell>
          <cell r="AH340">
            <v>0</v>
          </cell>
          <cell r="AI340">
            <v>0</v>
          </cell>
          <cell r="AJ340">
            <v>0</v>
          </cell>
          <cell r="AK340">
            <v>0</v>
          </cell>
          <cell r="AL340">
            <v>0</v>
          </cell>
          <cell r="AM340">
            <v>0</v>
          </cell>
          <cell r="AN340">
            <v>0</v>
          </cell>
          <cell r="AO340">
            <v>0</v>
          </cell>
          <cell r="AP340">
            <v>0</v>
          </cell>
          <cell r="AQ340">
            <v>0</v>
          </cell>
          <cell r="AR340">
            <v>0</v>
          </cell>
          <cell r="AS340">
            <v>0</v>
          </cell>
          <cell r="AT340">
            <v>0</v>
          </cell>
          <cell r="AU340">
            <v>0</v>
          </cell>
          <cell r="AV340">
            <v>0</v>
          </cell>
          <cell r="AW340">
            <v>0</v>
          </cell>
          <cell r="AX340">
            <v>0</v>
          </cell>
          <cell r="AY340">
            <v>0</v>
          </cell>
          <cell r="AZ340">
            <v>0</v>
          </cell>
          <cell r="BA340">
            <v>0</v>
          </cell>
          <cell r="BB340">
            <v>0</v>
          </cell>
          <cell r="BC340">
            <v>0</v>
          </cell>
          <cell r="BD340">
            <v>0</v>
          </cell>
          <cell r="BE340">
            <v>0</v>
          </cell>
          <cell r="BF340">
            <v>0</v>
          </cell>
          <cell r="BG340">
            <v>0</v>
          </cell>
          <cell r="BH340">
            <v>0</v>
          </cell>
          <cell r="BI340">
            <v>0</v>
          </cell>
          <cell r="BJ340">
            <v>0</v>
          </cell>
          <cell r="BK340">
            <v>0</v>
          </cell>
          <cell r="BL340">
            <v>0</v>
          </cell>
          <cell r="BM340">
            <v>0</v>
          </cell>
          <cell r="BN340">
            <v>0</v>
          </cell>
          <cell r="BO340">
            <v>0</v>
          </cell>
          <cell r="BP340">
            <v>0</v>
          </cell>
          <cell r="BQ340">
            <v>0</v>
          </cell>
          <cell r="BR340">
            <v>0</v>
          </cell>
          <cell r="BS340">
            <v>0</v>
          </cell>
          <cell r="BT340">
            <v>0</v>
          </cell>
          <cell r="BU340">
            <v>0</v>
          </cell>
          <cell r="BV340">
            <v>0</v>
          </cell>
          <cell r="BW340">
            <v>0</v>
          </cell>
          <cell r="BX340">
            <v>0</v>
          </cell>
          <cell r="BY340">
            <v>0</v>
          </cell>
          <cell r="BZ340">
            <v>0</v>
          </cell>
          <cell r="CA340">
            <v>0</v>
          </cell>
          <cell r="CB340">
            <v>0</v>
          </cell>
          <cell r="CC340">
            <v>0</v>
          </cell>
          <cell r="CD340">
            <v>0</v>
          </cell>
          <cell r="CE340">
            <v>0</v>
          </cell>
          <cell r="CF340">
            <v>0</v>
          </cell>
          <cell r="CG340">
            <v>0</v>
          </cell>
          <cell r="CH340">
            <v>0</v>
          </cell>
          <cell r="CI340">
            <v>0</v>
          </cell>
          <cell r="CJ340">
            <v>0</v>
          </cell>
          <cell r="CK340">
            <v>0</v>
          </cell>
          <cell r="CL340">
            <v>0</v>
          </cell>
          <cell r="CM340">
            <v>0</v>
          </cell>
          <cell r="CN340">
            <v>0</v>
          </cell>
          <cell r="CO340">
            <v>0</v>
          </cell>
          <cell r="CP340">
            <v>0</v>
          </cell>
          <cell r="CQ340">
            <v>0</v>
          </cell>
          <cell r="CR340">
            <v>0</v>
          </cell>
          <cell r="CS340">
            <v>0</v>
          </cell>
          <cell r="CT340">
            <v>0</v>
          </cell>
          <cell r="CU340">
            <v>0</v>
          </cell>
          <cell r="CV340">
            <v>0</v>
          </cell>
          <cell r="CW340">
            <v>0</v>
          </cell>
          <cell r="CX340">
            <v>0</v>
          </cell>
          <cell r="CY340">
            <v>0</v>
          </cell>
          <cell r="CZ340">
            <v>0</v>
          </cell>
          <cell r="DA340">
            <v>0</v>
          </cell>
          <cell r="DB340">
            <v>0</v>
          </cell>
          <cell r="DC340">
            <v>0</v>
          </cell>
          <cell r="DD340">
            <v>0</v>
          </cell>
          <cell r="DE340">
            <v>0</v>
          </cell>
          <cell r="DF340">
            <v>0</v>
          </cell>
          <cell r="DG340">
            <v>0</v>
          </cell>
          <cell r="DH340">
            <v>0</v>
          </cell>
          <cell r="DI340">
            <v>0</v>
          </cell>
          <cell r="DJ340">
            <v>0</v>
          </cell>
          <cell r="DK340">
            <v>0</v>
          </cell>
          <cell r="DL340">
            <v>0</v>
          </cell>
          <cell r="DM340">
            <v>0</v>
          </cell>
          <cell r="DN340">
            <v>0</v>
          </cell>
          <cell r="DO340">
            <v>0</v>
          </cell>
          <cell r="DP340">
            <v>0</v>
          </cell>
          <cell r="DQ340">
            <v>0</v>
          </cell>
          <cell r="DR340">
            <v>0</v>
          </cell>
          <cell r="DS340">
            <v>0</v>
          </cell>
          <cell r="DT340">
            <v>0</v>
          </cell>
          <cell r="DU340">
            <v>0</v>
          </cell>
          <cell r="DV340">
            <v>0</v>
          </cell>
          <cell r="DW340">
            <v>0</v>
          </cell>
          <cell r="DX340">
            <v>0</v>
          </cell>
          <cell r="DY340">
            <v>0</v>
          </cell>
          <cell r="DZ340">
            <v>0</v>
          </cell>
          <cell r="EA340">
            <v>0</v>
          </cell>
          <cell r="EB340">
            <v>0</v>
          </cell>
          <cell r="EC340">
            <v>0</v>
          </cell>
          <cell r="ED340">
            <v>0</v>
          </cell>
          <cell r="EE340">
            <v>0</v>
          </cell>
          <cell r="EF340">
            <v>0</v>
          </cell>
          <cell r="EG340">
            <v>0</v>
          </cell>
          <cell r="EH340">
            <v>0</v>
          </cell>
          <cell r="EI340">
            <v>0</v>
          </cell>
          <cell r="EJ340">
            <v>0</v>
          </cell>
          <cell r="EK340">
            <v>0</v>
          </cell>
          <cell r="EL340">
            <v>0</v>
          </cell>
          <cell r="EM340">
            <v>0</v>
          </cell>
          <cell r="EN340">
            <v>0</v>
          </cell>
          <cell r="EO340">
            <v>0</v>
          </cell>
          <cell r="EP340">
            <v>0</v>
          </cell>
          <cell r="EQ340">
            <v>0</v>
          </cell>
          <cell r="ER340">
            <v>0</v>
          </cell>
          <cell r="ES340">
            <v>0</v>
          </cell>
          <cell r="ET340">
            <v>0</v>
          </cell>
          <cell r="EU340">
            <v>0</v>
          </cell>
          <cell r="EV340">
            <v>0</v>
          </cell>
          <cell r="EW340">
            <v>0</v>
          </cell>
          <cell r="EX340">
            <v>0</v>
          </cell>
          <cell r="EY340">
            <v>0</v>
          </cell>
          <cell r="EZ340">
            <v>0</v>
          </cell>
          <cell r="FA340">
            <v>0</v>
          </cell>
          <cell r="FB340">
            <v>0</v>
          </cell>
          <cell r="FC340">
            <v>0</v>
          </cell>
          <cell r="FD340">
            <v>0</v>
          </cell>
          <cell r="FE340">
            <v>0</v>
          </cell>
          <cell r="FF340">
            <v>0</v>
          </cell>
          <cell r="FG340">
            <v>0</v>
          </cell>
          <cell r="FH340">
            <v>0</v>
          </cell>
          <cell r="FI340">
            <v>0</v>
          </cell>
          <cell r="FJ340">
            <v>0</v>
          </cell>
          <cell r="FK340">
            <v>0</v>
          </cell>
          <cell r="FL340">
            <v>0</v>
          </cell>
          <cell r="FM340">
            <v>0</v>
          </cell>
          <cell r="FN340">
            <v>0</v>
          </cell>
          <cell r="FO340">
            <v>0</v>
          </cell>
          <cell r="FP340">
            <v>0</v>
          </cell>
          <cell r="FQ340">
            <v>0</v>
          </cell>
          <cell r="FR340">
            <v>0</v>
          </cell>
          <cell r="FS340">
            <v>0</v>
          </cell>
          <cell r="FT340">
            <v>0</v>
          </cell>
          <cell r="FU340">
            <v>0</v>
          </cell>
          <cell r="FV340">
            <v>0</v>
          </cell>
          <cell r="FW340">
            <v>0</v>
          </cell>
          <cell r="FX340">
            <v>0</v>
          </cell>
          <cell r="FY340">
            <v>0</v>
          </cell>
          <cell r="FZ340">
            <v>0</v>
          </cell>
          <cell r="GA340">
            <v>0</v>
          </cell>
          <cell r="GB340">
            <v>0</v>
          </cell>
          <cell r="GC340">
            <v>0</v>
          </cell>
          <cell r="GD340">
            <v>0</v>
          </cell>
          <cell r="GE340">
            <v>0</v>
          </cell>
          <cell r="GF340">
            <v>0</v>
          </cell>
          <cell r="GG340">
            <v>0</v>
          </cell>
          <cell r="GH340">
            <v>0</v>
          </cell>
          <cell r="GI340">
            <v>0</v>
          </cell>
          <cell r="GJ340">
            <v>0</v>
          </cell>
          <cell r="GK340">
            <v>0</v>
          </cell>
          <cell r="GL340">
            <v>0</v>
          </cell>
          <cell r="GM340">
            <v>0</v>
          </cell>
          <cell r="GN340">
            <v>0</v>
          </cell>
          <cell r="GO340">
            <v>0</v>
          </cell>
          <cell r="GP340">
            <v>0</v>
          </cell>
          <cell r="GQ340">
            <v>0</v>
          </cell>
          <cell r="GR340">
            <v>0</v>
          </cell>
          <cell r="GS340">
            <v>0</v>
          </cell>
          <cell r="GW340">
            <v>900519</v>
          </cell>
          <cell r="GX340" t="e">
            <v>#DIV/0!</v>
          </cell>
          <cell r="GY340" t="e">
            <v>#DIV/0!</v>
          </cell>
          <cell r="GZ340" t="e">
            <v>#DIV/0!</v>
          </cell>
        </row>
        <row r="341">
          <cell r="A341">
            <v>900520</v>
          </cell>
          <cell r="B341">
            <v>26</v>
          </cell>
          <cell r="C341" t="str">
            <v>CROSSTEX @ HARRISON</v>
          </cell>
          <cell r="D341">
            <v>9077</v>
          </cell>
          <cell r="E341" t="str">
            <v>R</v>
          </cell>
          <cell r="F341">
            <v>2000</v>
          </cell>
          <cell r="G341">
            <v>2000</v>
          </cell>
          <cell r="H341">
            <v>2000</v>
          </cell>
          <cell r="I341">
            <v>2000</v>
          </cell>
          <cell r="J341">
            <v>2000</v>
          </cell>
          <cell r="K341">
            <v>2000</v>
          </cell>
          <cell r="L341">
            <v>2000</v>
          </cell>
          <cell r="M341">
            <v>2000</v>
          </cell>
          <cell r="N341">
            <v>2000</v>
          </cell>
          <cell r="O341">
            <v>2000</v>
          </cell>
          <cell r="P341">
            <v>2000</v>
          </cell>
          <cell r="Q341">
            <v>2000</v>
          </cell>
          <cell r="R341">
            <v>2000</v>
          </cell>
          <cell r="S341">
            <v>2000</v>
          </cell>
          <cell r="T341">
            <v>2250</v>
          </cell>
          <cell r="U341">
            <v>2250</v>
          </cell>
          <cell r="V341">
            <v>2250</v>
          </cell>
          <cell r="W341">
            <v>2250</v>
          </cell>
          <cell r="X341">
            <v>2250</v>
          </cell>
          <cell r="Y341">
            <v>2250</v>
          </cell>
          <cell r="Z341">
            <v>1800</v>
          </cell>
          <cell r="AA341">
            <v>1800</v>
          </cell>
          <cell r="AB341">
            <v>1800</v>
          </cell>
          <cell r="AC341">
            <v>1800</v>
          </cell>
          <cell r="AD341">
            <v>1800</v>
          </cell>
          <cell r="AE341">
            <v>1800</v>
          </cell>
          <cell r="AF341">
            <v>1800</v>
          </cell>
          <cell r="AG341">
            <v>500</v>
          </cell>
          <cell r="AH341">
            <v>500</v>
          </cell>
          <cell r="AI341">
            <v>500</v>
          </cell>
          <cell r="AJ341">
            <v>500</v>
          </cell>
          <cell r="AK341">
            <v>2200</v>
          </cell>
          <cell r="AL341">
            <v>2200</v>
          </cell>
          <cell r="AM341">
            <v>2200</v>
          </cell>
          <cell r="AN341">
            <v>2200</v>
          </cell>
          <cell r="AO341">
            <v>2200</v>
          </cell>
          <cell r="AP341">
            <v>2200</v>
          </cell>
          <cell r="AQ341">
            <v>2200</v>
          </cell>
          <cell r="AR341">
            <v>2200</v>
          </cell>
          <cell r="AS341">
            <v>2200</v>
          </cell>
          <cell r="AT341">
            <v>2200</v>
          </cell>
          <cell r="AU341">
            <v>875</v>
          </cell>
          <cell r="AV341">
            <v>2300</v>
          </cell>
          <cell r="AW341">
            <v>2300</v>
          </cell>
          <cell r="AX341">
            <v>2300</v>
          </cell>
          <cell r="AY341">
            <v>4010</v>
          </cell>
          <cell r="AZ341">
            <v>4010</v>
          </cell>
          <cell r="BA341">
            <v>4010</v>
          </cell>
          <cell r="BB341">
            <v>4010</v>
          </cell>
          <cell r="BC341">
            <v>2000</v>
          </cell>
          <cell r="BD341">
            <v>2000</v>
          </cell>
          <cell r="BE341">
            <v>2000</v>
          </cell>
          <cell r="BF341">
            <v>2000</v>
          </cell>
          <cell r="BG341">
            <v>2000</v>
          </cell>
          <cell r="BH341">
            <v>2000</v>
          </cell>
          <cell r="BI341">
            <v>2000</v>
          </cell>
          <cell r="BJ341">
            <v>2000</v>
          </cell>
          <cell r="BK341">
            <v>500</v>
          </cell>
          <cell r="BL341">
            <v>500</v>
          </cell>
          <cell r="BM341">
            <v>500</v>
          </cell>
          <cell r="BN341">
            <v>500</v>
          </cell>
          <cell r="BO341">
            <v>500</v>
          </cell>
          <cell r="BP341">
            <v>500</v>
          </cell>
          <cell r="BQ341">
            <v>500</v>
          </cell>
          <cell r="BR341">
            <v>500</v>
          </cell>
          <cell r="BS341">
            <v>500</v>
          </cell>
          <cell r="BT341">
            <v>500</v>
          </cell>
          <cell r="BU341">
            <v>500</v>
          </cell>
          <cell r="BV341">
            <v>500</v>
          </cell>
          <cell r="BW341">
            <v>500</v>
          </cell>
          <cell r="BX341">
            <v>500</v>
          </cell>
          <cell r="BY341">
            <v>500</v>
          </cell>
          <cell r="BZ341">
            <v>500</v>
          </cell>
          <cell r="CA341">
            <v>500</v>
          </cell>
          <cell r="CB341">
            <v>500</v>
          </cell>
          <cell r="CC341">
            <v>550</v>
          </cell>
          <cell r="CD341">
            <v>550</v>
          </cell>
          <cell r="CE341">
            <v>550</v>
          </cell>
          <cell r="CF341">
            <v>550</v>
          </cell>
          <cell r="CG341">
            <v>550</v>
          </cell>
          <cell r="CH341">
            <v>550</v>
          </cell>
          <cell r="CI341">
            <v>550</v>
          </cell>
          <cell r="CJ341">
            <v>550</v>
          </cell>
          <cell r="CK341">
            <v>550</v>
          </cell>
          <cell r="CL341">
            <v>550</v>
          </cell>
          <cell r="CM341">
            <v>550</v>
          </cell>
          <cell r="CN341">
            <v>550</v>
          </cell>
          <cell r="CO341">
            <v>550</v>
          </cell>
          <cell r="CP341">
            <v>550</v>
          </cell>
          <cell r="CQ341">
            <v>550</v>
          </cell>
          <cell r="CR341">
            <v>550</v>
          </cell>
          <cell r="CS341">
            <v>550</v>
          </cell>
          <cell r="CT341">
            <v>550</v>
          </cell>
          <cell r="CU341">
            <v>550</v>
          </cell>
          <cell r="CV341">
            <v>550</v>
          </cell>
          <cell r="CW341">
            <v>550</v>
          </cell>
          <cell r="CX341">
            <v>550</v>
          </cell>
          <cell r="CY341">
            <v>550</v>
          </cell>
          <cell r="CZ341">
            <v>550</v>
          </cell>
          <cell r="DA341">
            <v>550</v>
          </cell>
          <cell r="DB341">
            <v>550</v>
          </cell>
          <cell r="DC341">
            <v>550</v>
          </cell>
          <cell r="DD341">
            <v>550</v>
          </cell>
          <cell r="DE341">
            <v>550</v>
          </cell>
          <cell r="DF341">
            <v>550</v>
          </cell>
          <cell r="DG341">
            <v>550</v>
          </cell>
          <cell r="DH341">
            <v>540</v>
          </cell>
          <cell r="DI341">
            <v>540</v>
          </cell>
          <cell r="DJ341">
            <v>540</v>
          </cell>
          <cell r="DK341">
            <v>540</v>
          </cell>
          <cell r="DL341">
            <v>540</v>
          </cell>
          <cell r="DM341">
            <v>540</v>
          </cell>
          <cell r="DN341">
            <v>540</v>
          </cell>
          <cell r="DO341">
            <v>540</v>
          </cell>
          <cell r="DP341">
            <v>540</v>
          </cell>
          <cell r="DQ341">
            <v>540</v>
          </cell>
          <cell r="DR341">
            <v>540</v>
          </cell>
          <cell r="DS341">
            <v>540</v>
          </cell>
          <cell r="DT341">
            <v>540</v>
          </cell>
          <cell r="DU341">
            <v>540</v>
          </cell>
          <cell r="DV341">
            <v>540</v>
          </cell>
          <cell r="DW341">
            <v>540</v>
          </cell>
          <cell r="DX341">
            <v>540</v>
          </cell>
          <cell r="DY341">
            <v>540</v>
          </cell>
          <cell r="DZ341">
            <v>540</v>
          </cell>
          <cell r="EA341">
            <v>540</v>
          </cell>
          <cell r="EB341">
            <v>540</v>
          </cell>
          <cell r="EC341">
            <v>540</v>
          </cell>
          <cell r="ED341">
            <v>540</v>
          </cell>
          <cell r="EE341">
            <v>540</v>
          </cell>
          <cell r="EF341">
            <v>540</v>
          </cell>
          <cell r="EG341">
            <v>540</v>
          </cell>
          <cell r="EH341">
            <v>540</v>
          </cell>
          <cell r="EI341">
            <v>540</v>
          </cell>
          <cell r="EJ341">
            <v>500</v>
          </cell>
          <cell r="EK341">
            <v>500</v>
          </cell>
          <cell r="EL341">
            <v>500</v>
          </cell>
          <cell r="EM341">
            <v>500</v>
          </cell>
          <cell r="EN341">
            <v>500</v>
          </cell>
          <cell r="EO341">
            <v>500</v>
          </cell>
          <cell r="EP341">
            <v>500</v>
          </cell>
          <cell r="EQ341">
            <v>500</v>
          </cell>
          <cell r="ER341">
            <v>500</v>
          </cell>
          <cell r="ES341">
            <v>500</v>
          </cell>
          <cell r="ET341">
            <v>500</v>
          </cell>
          <cell r="EU341">
            <v>500</v>
          </cell>
          <cell r="EV341">
            <v>500</v>
          </cell>
          <cell r="EW341">
            <v>500</v>
          </cell>
          <cell r="EX341">
            <v>500</v>
          </cell>
          <cell r="EY341">
            <v>500</v>
          </cell>
          <cell r="EZ341">
            <v>500</v>
          </cell>
          <cell r="FA341">
            <v>500</v>
          </cell>
          <cell r="FB341">
            <v>500</v>
          </cell>
          <cell r="FC341">
            <v>500</v>
          </cell>
          <cell r="FD341">
            <v>500</v>
          </cell>
          <cell r="FE341">
            <v>500</v>
          </cell>
          <cell r="FF341">
            <v>500</v>
          </cell>
          <cell r="FG341">
            <v>500</v>
          </cell>
          <cell r="FH341">
            <v>500</v>
          </cell>
          <cell r="FI341">
            <v>500</v>
          </cell>
          <cell r="FJ341">
            <v>500</v>
          </cell>
          <cell r="FK341">
            <v>500</v>
          </cell>
          <cell r="FL341">
            <v>500</v>
          </cell>
          <cell r="FM341">
            <v>500</v>
          </cell>
          <cell r="FN341">
            <v>500</v>
          </cell>
          <cell r="FO341">
            <v>500</v>
          </cell>
          <cell r="FP341">
            <v>500</v>
          </cell>
          <cell r="FQ341">
            <v>500</v>
          </cell>
          <cell r="FR341">
            <v>500</v>
          </cell>
          <cell r="FS341">
            <v>500</v>
          </cell>
          <cell r="FT341">
            <v>500</v>
          </cell>
          <cell r="FU341">
            <v>500</v>
          </cell>
          <cell r="FV341">
            <v>500</v>
          </cell>
          <cell r="FW341">
            <v>500</v>
          </cell>
          <cell r="FX341">
            <v>500</v>
          </cell>
          <cell r="FY341">
            <v>500</v>
          </cell>
          <cell r="FZ341">
            <v>500</v>
          </cell>
          <cell r="GA341">
            <v>500</v>
          </cell>
          <cell r="GB341">
            <v>500</v>
          </cell>
          <cell r="GC341">
            <v>500</v>
          </cell>
          <cell r="GD341">
            <v>500</v>
          </cell>
          <cell r="GE341">
            <v>500</v>
          </cell>
          <cell r="GF341">
            <v>500</v>
          </cell>
          <cell r="GG341">
            <v>500</v>
          </cell>
          <cell r="GH341">
            <v>500</v>
          </cell>
          <cell r="GI341">
            <v>500</v>
          </cell>
          <cell r="GJ341">
            <v>500</v>
          </cell>
          <cell r="GK341">
            <v>500</v>
          </cell>
          <cell r="GL341">
            <v>500</v>
          </cell>
          <cell r="GM341">
            <v>500</v>
          </cell>
          <cell r="GN341">
            <v>500</v>
          </cell>
          <cell r="GO341">
            <v>500</v>
          </cell>
          <cell r="GP341">
            <v>500</v>
          </cell>
          <cell r="GQ341">
            <v>500</v>
          </cell>
          <cell r="GR341">
            <v>500</v>
          </cell>
          <cell r="GS341">
            <v>500</v>
          </cell>
          <cell r="GW341">
            <v>900520</v>
          </cell>
          <cell r="GX341" t="e">
            <v>#DIV/0!</v>
          </cell>
          <cell r="GY341" t="e">
            <v>#DIV/0!</v>
          </cell>
          <cell r="GZ341" t="e">
            <v>#DIV/0!</v>
          </cell>
        </row>
        <row r="342">
          <cell r="A342">
            <v>900522</v>
          </cell>
          <cell r="B342">
            <v>26</v>
          </cell>
          <cell r="C342" t="str">
            <v>CLAJON @ PANOLA</v>
          </cell>
          <cell r="D342">
            <v>35097</v>
          </cell>
          <cell r="E342" t="str">
            <v>R</v>
          </cell>
          <cell r="F342">
            <v>400</v>
          </cell>
          <cell r="G342">
            <v>400</v>
          </cell>
          <cell r="H342">
            <v>400</v>
          </cell>
          <cell r="I342">
            <v>400</v>
          </cell>
          <cell r="J342">
            <v>400</v>
          </cell>
          <cell r="K342">
            <v>400</v>
          </cell>
          <cell r="L342">
            <v>400</v>
          </cell>
          <cell r="M342">
            <v>400</v>
          </cell>
          <cell r="N342">
            <v>400</v>
          </cell>
          <cell r="O342">
            <v>400</v>
          </cell>
          <cell r="P342">
            <v>400</v>
          </cell>
          <cell r="Q342">
            <v>400</v>
          </cell>
          <cell r="R342">
            <v>400</v>
          </cell>
          <cell r="S342">
            <v>400</v>
          </cell>
          <cell r="T342">
            <v>400</v>
          </cell>
          <cell r="U342">
            <v>400</v>
          </cell>
          <cell r="V342">
            <v>400</v>
          </cell>
          <cell r="W342">
            <v>400</v>
          </cell>
          <cell r="X342">
            <v>400</v>
          </cell>
          <cell r="Y342">
            <v>400</v>
          </cell>
          <cell r="Z342">
            <v>400</v>
          </cell>
          <cell r="AA342">
            <v>400</v>
          </cell>
          <cell r="AB342">
            <v>400</v>
          </cell>
          <cell r="AC342">
            <v>400</v>
          </cell>
          <cell r="AD342">
            <v>400</v>
          </cell>
          <cell r="AE342">
            <v>400</v>
          </cell>
          <cell r="AF342">
            <v>400</v>
          </cell>
          <cell r="AG342">
            <v>400</v>
          </cell>
          <cell r="AH342">
            <v>400</v>
          </cell>
          <cell r="AI342">
            <v>400</v>
          </cell>
          <cell r="AJ342">
            <v>400</v>
          </cell>
          <cell r="AK342">
            <v>400</v>
          </cell>
          <cell r="AL342">
            <v>400</v>
          </cell>
          <cell r="AM342">
            <v>400</v>
          </cell>
          <cell r="AN342">
            <v>400</v>
          </cell>
          <cell r="AO342">
            <v>400</v>
          </cell>
          <cell r="AP342">
            <v>400</v>
          </cell>
          <cell r="AQ342">
            <v>400</v>
          </cell>
          <cell r="AR342">
            <v>400</v>
          </cell>
          <cell r="AS342">
            <v>400</v>
          </cell>
          <cell r="AT342">
            <v>400</v>
          </cell>
          <cell r="AU342">
            <v>400</v>
          </cell>
          <cell r="AV342">
            <v>400</v>
          </cell>
          <cell r="AW342">
            <v>400</v>
          </cell>
          <cell r="AX342">
            <v>400</v>
          </cell>
          <cell r="AY342">
            <v>400</v>
          </cell>
          <cell r="AZ342">
            <v>400</v>
          </cell>
          <cell r="BA342">
            <v>400</v>
          </cell>
          <cell r="BB342">
            <v>400</v>
          </cell>
          <cell r="BC342">
            <v>400</v>
          </cell>
          <cell r="BD342">
            <v>400</v>
          </cell>
          <cell r="BE342">
            <v>400</v>
          </cell>
          <cell r="BF342">
            <v>400</v>
          </cell>
          <cell r="BG342">
            <v>400</v>
          </cell>
          <cell r="BH342">
            <v>400</v>
          </cell>
          <cell r="BI342">
            <v>400</v>
          </cell>
          <cell r="BJ342">
            <v>400</v>
          </cell>
          <cell r="BK342">
            <v>400</v>
          </cell>
          <cell r="BL342">
            <v>400</v>
          </cell>
          <cell r="BM342">
            <v>400</v>
          </cell>
          <cell r="BN342">
            <v>400</v>
          </cell>
          <cell r="BO342">
            <v>400</v>
          </cell>
          <cell r="BP342">
            <v>400</v>
          </cell>
          <cell r="BQ342">
            <v>400</v>
          </cell>
          <cell r="BR342">
            <v>400</v>
          </cell>
          <cell r="BS342">
            <v>400</v>
          </cell>
          <cell r="BT342">
            <v>400</v>
          </cell>
          <cell r="BU342">
            <v>400</v>
          </cell>
          <cell r="BV342">
            <v>400</v>
          </cell>
          <cell r="BW342">
            <v>400</v>
          </cell>
          <cell r="BX342">
            <v>400</v>
          </cell>
          <cell r="BY342">
            <v>400</v>
          </cell>
          <cell r="BZ342">
            <v>400</v>
          </cell>
          <cell r="CA342">
            <v>400</v>
          </cell>
          <cell r="CB342">
            <v>400</v>
          </cell>
          <cell r="CC342">
            <v>400</v>
          </cell>
          <cell r="CD342">
            <v>400</v>
          </cell>
          <cell r="CE342">
            <v>400</v>
          </cell>
          <cell r="CF342">
            <v>400</v>
          </cell>
          <cell r="CG342">
            <v>400</v>
          </cell>
          <cell r="CH342">
            <v>400</v>
          </cell>
          <cell r="CI342">
            <v>400</v>
          </cell>
          <cell r="CJ342">
            <v>400</v>
          </cell>
          <cell r="CK342">
            <v>400</v>
          </cell>
          <cell r="CL342">
            <v>400</v>
          </cell>
          <cell r="CM342">
            <v>400</v>
          </cell>
          <cell r="CN342">
            <v>400</v>
          </cell>
          <cell r="CO342">
            <v>400</v>
          </cell>
          <cell r="CP342">
            <v>400</v>
          </cell>
          <cell r="CQ342">
            <v>400</v>
          </cell>
          <cell r="CR342">
            <v>400</v>
          </cell>
          <cell r="CS342">
            <v>400</v>
          </cell>
          <cell r="CT342">
            <v>400</v>
          </cell>
          <cell r="CU342">
            <v>400</v>
          </cell>
          <cell r="CV342">
            <v>400</v>
          </cell>
          <cell r="CW342">
            <v>400</v>
          </cell>
          <cell r="CX342">
            <v>400</v>
          </cell>
          <cell r="CY342">
            <v>400</v>
          </cell>
          <cell r="CZ342">
            <v>400</v>
          </cell>
          <cell r="DA342">
            <v>400</v>
          </cell>
          <cell r="DB342">
            <v>400</v>
          </cell>
          <cell r="DC342">
            <v>400</v>
          </cell>
          <cell r="DD342">
            <v>400</v>
          </cell>
          <cell r="DE342">
            <v>400</v>
          </cell>
          <cell r="DF342">
            <v>400</v>
          </cell>
          <cell r="DG342">
            <v>400</v>
          </cell>
          <cell r="DH342">
            <v>400</v>
          </cell>
          <cell r="DI342">
            <v>400</v>
          </cell>
          <cell r="DJ342">
            <v>400</v>
          </cell>
          <cell r="DK342">
            <v>400</v>
          </cell>
          <cell r="DL342">
            <v>400</v>
          </cell>
          <cell r="DM342">
            <v>400</v>
          </cell>
          <cell r="DN342">
            <v>400</v>
          </cell>
          <cell r="DO342">
            <v>400</v>
          </cell>
          <cell r="DP342">
            <v>400</v>
          </cell>
          <cell r="DQ342">
            <v>400</v>
          </cell>
          <cell r="DR342">
            <v>400</v>
          </cell>
          <cell r="DS342">
            <v>400</v>
          </cell>
          <cell r="DT342">
            <v>400</v>
          </cell>
          <cell r="DU342">
            <v>400</v>
          </cell>
          <cell r="DV342">
            <v>400</v>
          </cell>
          <cell r="DW342">
            <v>400</v>
          </cell>
          <cell r="DX342">
            <v>400</v>
          </cell>
          <cell r="DY342">
            <v>400</v>
          </cell>
          <cell r="DZ342">
            <v>400</v>
          </cell>
          <cell r="EA342">
            <v>400</v>
          </cell>
          <cell r="EB342">
            <v>400</v>
          </cell>
          <cell r="EC342">
            <v>400</v>
          </cell>
          <cell r="ED342">
            <v>400</v>
          </cell>
          <cell r="EE342">
            <v>400</v>
          </cell>
          <cell r="EF342">
            <v>400</v>
          </cell>
          <cell r="EG342">
            <v>400</v>
          </cell>
          <cell r="EH342">
            <v>400</v>
          </cell>
          <cell r="EI342">
            <v>400</v>
          </cell>
          <cell r="EJ342">
            <v>400</v>
          </cell>
          <cell r="EK342">
            <v>400</v>
          </cell>
          <cell r="EL342">
            <v>400</v>
          </cell>
          <cell r="EM342">
            <v>400</v>
          </cell>
          <cell r="EN342">
            <v>400</v>
          </cell>
          <cell r="EO342">
            <v>400</v>
          </cell>
          <cell r="EP342">
            <v>400</v>
          </cell>
          <cell r="EQ342">
            <v>400</v>
          </cell>
          <cell r="ER342">
            <v>400</v>
          </cell>
          <cell r="ES342">
            <v>400</v>
          </cell>
          <cell r="ET342">
            <v>400</v>
          </cell>
          <cell r="EU342">
            <v>400</v>
          </cell>
          <cell r="EV342">
            <v>400</v>
          </cell>
          <cell r="EW342">
            <v>400</v>
          </cell>
          <cell r="EX342">
            <v>400</v>
          </cell>
          <cell r="EY342">
            <v>400</v>
          </cell>
          <cell r="EZ342">
            <v>400</v>
          </cell>
          <cell r="FA342">
            <v>400</v>
          </cell>
          <cell r="FB342">
            <v>400</v>
          </cell>
          <cell r="FC342">
            <v>400</v>
          </cell>
          <cell r="FD342">
            <v>400</v>
          </cell>
          <cell r="FE342">
            <v>400</v>
          </cell>
          <cell r="FF342">
            <v>400</v>
          </cell>
          <cell r="FG342">
            <v>400</v>
          </cell>
          <cell r="FH342">
            <v>400</v>
          </cell>
          <cell r="FI342">
            <v>400</v>
          </cell>
          <cell r="FJ342">
            <v>400</v>
          </cell>
          <cell r="FK342">
            <v>400</v>
          </cell>
          <cell r="FL342">
            <v>400</v>
          </cell>
          <cell r="FM342">
            <v>400</v>
          </cell>
          <cell r="FN342">
            <v>400</v>
          </cell>
          <cell r="FO342">
            <v>400</v>
          </cell>
          <cell r="FP342">
            <v>400</v>
          </cell>
          <cell r="FQ342">
            <v>400</v>
          </cell>
          <cell r="FR342">
            <v>400</v>
          </cell>
          <cell r="FS342">
            <v>400</v>
          </cell>
          <cell r="FT342">
            <v>400</v>
          </cell>
          <cell r="FU342">
            <v>400</v>
          </cell>
          <cell r="FV342">
            <v>400</v>
          </cell>
          <cell r="FW342">
            <v>400</v>
          </cell>
          <cell r="FX342">
            <v>400</v>
          </cell>
          <cell r="FY342">
            <v>400</v>
          </cell>
          <cell r="FZ342">
            <v>400</v>
          </cell>
          <cell r="GA342">
            <v>400</v>
          </cell>
          <cell r="GB342">
            <v>400</v>
          </cell>
          <cell r="GC342">
            <v>400</v>
          </cell>
          <cell r="GD342">
            <v>400</v>
          </cell>
          <cell r="GE342">
            <v>400</v>
          </cell>
          <cell r="GF342">
            <v>400</v>
          </cell>
          <cell r="GG342">
            <v>400</v>
          </cell>
          <cell r="GH342">
            <v>400</v>
          </cell>
          <cell r="GI342">
            <v>400</v>
          </cell>
          <cell r="GJ342">
            <v>400</v>
          </cell>
          <cell r="GK342">
            <v>400</v>
          </cell>
          <cell r="GL342">
            <v>400</v>
          </cell>
          <cell r="GM342">
            <v>400</v>
          </cell>
          <cell r="GN342">
            <v>400</v>
          </cell>
          <cell r="GO342">
            <v>400</v>
          </cell>
          <cell r="GP342">
            <v>400</v>
          </cell>
          <cell r="GQ342">
            <v>400</v>
          </cell>
          <cell r="GR342">
            <v>400</v>
          </cell>
          <cell r="GS342">
            <v>400</v>
          </cell>
          <cell r="GW342">
            <v>900522</v>
          </cell>
          <cell r="GX342" t="e">
            <v>#DIV/0!</v>
          </cell>
          <cell r="GY342" t="e">
            <v>#DIV/0!</v>
          </cell>
          <cell r="GZ342" t="e">
            <v>#DIV/0!</v>
          </cell>
        </row>
        <row r="343">
          <cell r="A343">
            <v>900523</v>
          </cell>
          <cell r="B343">
            <v>26</v>
          </cell>
          <cell r="C343" t="str">
            <v>HNTRGAS @ NACOGDOCHES</v>
          </cell>
          <cell r="D343">
            <v>35890</v>
          </cell>
          <cell r="E343" t="str">
            <v>R</v>
          </cell>
          <cell r="F343">
            <v>4944</v>
          </cell>
          <cell r="G343">
            <v>4944</v>
          </cell>
          <cell r="H343">
            <v>4944</v>
          </cell>
          <cell r="I343">
            <v>4944</v>
          </cell>
          <cell r="J343">
            <v>4944</v>
          </cell>
          <cell r="K343">
            <v>4944</v>
          </cell>
          <cell r="L343">
            <v>4944</v>
          </cell>
          <cell r="M343">
            <v>4744</v>
          </cell>
          <cell r="N343">
            <v>4744</v>
          </cell>
          <cell r="O343">
            <v>6500</v>
          </cell>
          <cell r="P343">
            <v>6500</v>
          </cell>
          <cell r="Q343">
            <v>6500</v>
          </cell>
          <cell r="R343">
            <v>6500</v>
          </cell>
          <cell r="S343">
            <v>6500</v>
          </cell>
          <cell r="T343">
            <v>5600</v>
          </cell>
          <cell r="U343">
            <v>5600</v>
          </cell>
          <cell r="V343">
            <v>5600</v>
          </cell>
          <cell r="W343">
            <v>5600</v>
          </cell>
          <cell r="X343">
            <v>5600</v>
          </cell>
          <cell r="Y343">
            <v>5600</v>
          </cell>
          <cell r="Z343">
            <v>5600</v>
          </cell>
          <cell r="AA343">
            <v>5600</v>
          </cell>
          <cell r="AB343">
            <v>5600</v>
          </cell>
          <cell r="AC343">
            <v>5600</v>
          </cell>
          <cell r="AD343">
            <v>5600</v>
          </cell>
          <cell r="AE343">
            <v>5600</v>
          </cell>
          <cell r="AF343">
            <v>5600</v>
          </cell>
          <cell r="AG343">
            <v>5600</v>
          </cell>
          <cell r="AH343">
            <v>5600</v>
          </cell>
          <cell r="AI343">
            <v>5600</v>
          </cell>
          <cell r="AJ343">
            <v>5600</v>
          </cell>
          <cell r="AK343">
            <v>5600</v>
          </cell>
          <cell r="AL343">
            <v>5600</v>
          </cell>
          <cell r="AM343">
            <v>5600</v>
          </cell>
          <cell r="AN343">
            <v>5600</v>
          </cell>
          <cell r="AO343">
            <v>5600</v>
          </cell>
          <cell r="AP343">
            <v>5600</v>
          </cell>
          <cell r="AQ343">
            <v>5600</v>
          </cell>
          <cell r="AR343">
            <v>5800</v>
          </cell>
          <cell r="AS343">
            <v>5800</v>
          </cell>
          <cell r="AT343">
            <v>5800</v>
          </cell>
          <cell r="AU343">
            <v>5800</v>
          </cell>
          <cell r="AV343">
            <v>5800</v>
          </cell>
          <cell r="AW343">
            <v>5800</v>
          </cell>
          <cell r="AX343">
            <v>5800</v>
          </cell>
          <cell r="AY343">
            <v>4031</v>
          </cell>
          <cell r="AZ343">
            <v>4031</v>
          </cell>
          <cell r="BA343">
            <v>4031</v>
          </cell>
          <cell r="BB343">
            <v>4031</v>
          </cell>
          <cell r="BC343">
            <v>4031</v>
          </cell>
          <cell r="BD343">
            <v>4031</v>
          </cell>
          <cell r="BE343">
            <v>4031</v>
          </cell>
          <cell r="BF343">
            <v>4031</v>
          </cell>
          <cell r="BG343">
            <v>4031</v>
          </cell>
          <cell r="BH343">
            <v>4031</v>
          </cell>
          <cell r="BI343">
            <v>4031</v>
          </cell>
          <cell r="BJ343">
            <v>4000</v>
          </cell>
          <cell r="BK343">
            <v>4000</v>
          </cell>
          <cell r="BL343">
            <v>4000</v>
          </cell>
          <cell r="BM343">
            <v>4000</v>
          </cell>
          <cell r="BN343">
            <v>4000</v>
          </cell>
          <cell r="BO343">
            <v>4000</v>
          </cell>
          <cell r="BP343">
            <v>4000</v>
          </cell>
          <cell r="BQ343">
            <v>4000</v>
          </cell>
          <cell r="BR343">
            <v>4000</v>
          </cell>
          <cell r="BS343">
            <v>5000</v>
          </cell>
          <cell r="BT343">
            <v>6000</v>
          </cell>
          <cell r="BU343">
            <v>6000</v>
          </cell>
          <cell r="BV343">
            <v>6000</v>
          </cell>
          <cell r="BW343">
            <v>6000</v>
          </cell>
          <cell r="BX343">
            <v>6000</v>
          </cell>
          <cell r="BY343">
            <v>6000</v>
          </cell>
          <cell r="BZ343">
            <v>6000</v>
          </cell>
          <cell r="CA343">
            <v>6000</v>
          </cell>
          <cell r="CB343">
            <v>6000</v>
          </cell>
          <cell r="CC343">
            <v>4150</v>
          </cell>
          <cell r="CD343">
            <v>4150</v>
          </cell>
          <cell r="CE343">
            <v>4150</v>
          </cell>
          <cell r="CF343">
            <v>4150</v>
          </cell>
          <cell r="CG343">
            <v>4150</v>
          </cell>
          <cell r="CH343">
            <v>4150</v>
          </cell>
          <cell r="CI343">
            <v>4150</v>
          </cell>
          <cell r="CJ343">
            <v>4150</v>
          </cell>
          <cell r="CK343">
            <v>5258</v>
          </cell>
          <cell r="CL343">
            <v>5258</v>
          </cell>
          <cell r="CM343">
            <v>5259</v>
          </cell>
          <cell r="CN343">
            <v>5500</v>
          </cell>
          <cell r="CO343">
            <v>5500</v>
          </cell>
          <cell r="CP343">
            <v>5500</v>
          </cell>
          <cell r="CQ343">
            <v>5500</v>
          </cell>
          <cell r="CR343">
            <v>5500</v>
          </cell>
          <cell r="CS343">
            <v>5308</v>
          </cell>
          <cell r="CT343">
            <v>5408</v>
          </cell>
          <cell r="CU343">
            <v>5408</v>
          </cell>
          <cell r="CV343">
            <v>5408</v>
          </cell>
          <cell r="CW343">
            <v>5408</v>
          </cell>
          <cell r="CX343">
            <v>5408</v>
          </cell>
          <cell r="CY343">
            <v>5408</v>
          </cell>
          <cell r="CZ343">
            <v>5300</v>
          </cell>
          <cell r="DA343">
            <v>5300</v>
          </cell>
          <cell r="DB343">
            <v>5300</v>
          </cell>
          <cell r="DC343">
            <v>5300</v>
          </cell>
          <cell r="DD343">
            <v>5300</v>
          </cell>
          <cell r="DE343">
            <v>5300</v>
          </cell>
          <cell r="DF343">
            <v>5300</v>
          </cell>
          <cell r="DG343">
            <v>5300</v>
          </cell>
          <cell r="DH343">
            <v>5250</v>
          </cell>
          <cell r="DI343">
            <v>5750</v>
          </cell>
          <cell r="DJ343">
            <v>5750</v>
          </cell>
          <cell r="DK343">
            <v>5750</v>
          </cell>
          <cell r="DL343">
            <v>5750</v>
          </cell>
          <cell r="DM343">
            <v>5750</v>
          </cell>
          <cell r="DN343">
            <v>4250</v>
          </cell>
          <cell r="DO343">
            <v>4250</v>
          </cell>
          <cell r="DP343">
            <v>4250</v>
          </cell>
          <cell r="DQ343">
            <v>4250</v>
          </cell>
          <cell r="DR343">
            <v>4250</v>
          </cell>
          <cell r="DS343">
            <v>4250</v>
          </cell>
          <cell r="DT343">
            <v>4250</v>
          </cell>
          <cell r="DU343">
            <v>4250</v>
          </cell>
          <cell r="DV343">
            <v>4100</v>
          </cell>
          <cell r="DW343">
            <v>4100</v>
          </cell>
          <cell r="DX343">
            <v>4100</v>
          </cell>
          <cell r="DY343">
            <v>4100</v>
          </cell>
          <cell r="DZ343">
            <v>4100</v>
          </cell>
          <cell r="EA343">
            <v>4700</v>
          </cell>
          <cell r="EB343">
            <v>4700</v>
          </cell>
          <cell r="EC343">
            <v>3700</v>
          </cell>
          <cell r="ED343">
            <v>3700</v>
          </cell>
          <cell r="EE343">
            <v>3700</v>
          </cell>
          <cell r="EF343">
            <v>3700</v>
          </cell>
          <cell r="EG343">
            <v>3700</v>
          </cell>
          <cell r="EH343">
            <v>3700</v>
          </cell>
          <cell r="EI343">
            <v>3700</v>
          </cell>
          <cell r="EJ343">
            <v>4700</v>
          </cell>
          <cell r="EK343">
            <v>4700</v>
          </cell>
          <cell r="EL343">
            <v>4700</v>
          </cell>
          <cell r="EM343">
            <v>4700</v>
          </cell>
          <cell r="EN343">
            <v>4700</v>
          </cell>
          <cell r="EO343">
            <v>4700</v>
          </cell>
          <cell r="EP343">
            <v>4700</v>
          </cell>
          <cell r="EQ343">
            <v>4700</v>
          </cell>
          <cell r="ER343">
            <v>3700</v>
          </cell>
          <cell r="ES343">
            <v>3700</v>
          </cell>
          <cell r="ET343">
            <v>3700</v>
          </cell>
          <cell r="EU343">
            <v>3700</v>
          </cell>
          <cell r="EV343">
            <v>3700</v>
          </cell>
          <cell r="EW343">
            <v>3700</v>
          </cell>
          <cell r="EX343">
            <v>1500</v>
          </cell>
          <cell r="EY343">
            <v>1500</v>
          </cell>
          <cell r="EZ343">
            <v>1500</v>
          </cell>
          <cell r="FA343">
            <v>1500</v>
          </cell>
          <cell r="FB343">
            <v>1500</v>
          </cell>
          <cell r="FC343">
            <v>1500</v>
          </cell>
          <cell r="FD343">
            <v>1500</v>
          </cell>
          <cell r="FE343">
            <v>1500</v>
          </cell>
          <cell r="FF343">
            <v>3200</v>
          </cell>
          <cell r="FG343">
            <v>3200</v>
          </cell>
          <cell r="FH343">
            <v>3200</v>
          </cell>
          <cell r="FI343">
            <v>3200</v>
          </cell>
          <cell r="FJ343">
            <v>3200</v>
          </cell>
          <cell r="FK343">
            <v>3202</v>
          </cell>
          <cell r="FL343">
            <v>3306</v>
          </cell>
          <cell r="FM343">
            <v>3286</v>
          </cell>
          <cell r="FN343">
            <v>3286</v>
          </cell>
          <cell r="FO343">
            <v>3600</v>
          </cell>
          <cell r="FP343">
            <v>3600</v>
          </cell>
          <cell r="FQ343">
            <v>3600</v>
          </cell>
          <cell r="FR343">
            <v>4600</v>
          </cell>
          <cell r="FS343">
            <v>3600</v>
          </cell>
          <cell r="FT343">
            <v>3600</v>
          </cell>
          <cell r="FU343">
            <v>3600</v>
          </cell>
          <cell r="FV343">
            <v>3600</v>
          </cell>
          <cell r="FW343">
            <v>3600</v>
          </cell>
          <cell r="FX343">
            <v>3600</v>
          </cell>
          <cell r="FY343">
            <v>3000</v>
          </cell>
          <cell r="FZ343">
            <v>3250</v>
          </cell>
          <cell r="GA343">
            <v>3250</v>
          </cell>
          <cell r="GB343">
            <v>3250</v>
          </cell>
          <cell r="GC343">
            <v>3250</v>
          </cell>
          <cell r="GD343">
            <v>3250</v>
          </cell>
          <cell r="GE343">
            <v>3900</v>
          </cell>
          <cell r="GF343">
            <v>3500</v>
          </cell>
          <cell r="GG343">
            <v>4500</v>
          </cell>
          <cell r="GH343">
            <v>4500</v>
          </cell>
          <cell r="GI343">
            <v>4500</v>
          </cell>
          <cell r="GJ343">
            <v>4500</v>
          </cell>
          <cell r="GK343">
            <v>4500</v>
          </cell>
          <cell r="GL343">
            <v>3800</v>
          </cell>
          <cell r="GM343">
            <v>3800</v>
          </cell>
          <cell r="GN343">
            <v>3800</v>
          </cell>
          <cell r="GO343">
            <v>3800</v>
          </cell>
          <cell r="GP343">
            <v>3800</v>
          </cell>
          <cell r="GQ343">
            <v>3800</v>
          </cell>
          <cell r="GR343">
            <v>3800</v>
          </cell>
          <cell r="GS343">
            <v>3800</v>
          </cell>
          <cell r="GW343">
            <v>900523</v>
          </cell>
          <cell r="GX343" t="e">
            <v>#DIV/0!</v>
          </cell>
          <cell r="GY343" t="e">
            <v>#DIV/0!</v>
          </cell>
          <cell r="GZ343" t="e">
            <v>#DIV/0!</v>
          </cell>
        </row>
        <row r="344">
          <cell r="A344">
            <v>900525</v>
          </cell>
          <cell r="B344">
            <v>22</v>
          </cell>
          <cell r="C344" t="str">
            <v>DOW P / L @ FORT BEND</v>
          </cell>
          <cell r="D344">
            <v>96820</v>
          </cell>
          <cell r="E344" t="str">
            <v>B</v>
          </cell>
          <cell r="F344">
            <v>0</v>
          </cell>
          <cell r="G344">
            <v>0</v>
          </cell>
          <cell r="H344">
            <v>0</v>
          </cell>
          <cell r="I344">
            <v>0</v>
          </cell>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cell r="AD344">
            <v>0</v>
          </cell>
          <cell r="AE344">
            <v>0</v>
          </cell>
          <cell r="AF344">
            <v>0</v>
          </cell>
          <cell r="AG344">
            <v>0</v>
          </cell>
          <cell r="AH344">
            <v>0</v>
          </cell>
          <cell r="AI344">
            <v>0</v>
          </cell>
          <cell r="AJ344">
            <v>0</v>
          </cell>
          <cell r="AK344">
            <v>0</v>
          </cell>
          <cell r="AL344">
            <v>0</v>
          </cell>
          <cell r="AM344">
            <v>0</v>
          </cell>
          <cell r="AN344">
            <v>0</v>
          </cell>
          <cell r="AO344">
            <v>0</v>
          </cell>
          <cell r="AP344">
            <v>0</v>
          </cell>
          <cell r="AQ344">
            <v>0</v>
          </cell>
          <cell r="AR344">
            <v>0</v>
          </cell>
          <cell r="AS344">
            <v>0</v>
          </cell>
          <cell r="AT344">
            <v>0</v>
          </cell>
          <cell r="AU344">
            <v>0</v>
          </cell>
          <cell r="AV344">
            <v>0</v>
          </cell>
          <cell r="AW344">
            <v>0</v>
          </cell>
          <cell r="AX344">
            <v>0</v>
          </cell>
          <cell r="AY344">
            <v>0</v>
          </cell>
          <cell r="AZ344">
            <v>0</v>
          </cell>
          <cell r="BA344">
            <v>0</v>
          </cell>
          <cell r="BB344">
            <v>0</v>
          </cell>
          <cell r="BC344">
            <v>0</v>
          </cell>
          <cell r="BD344">
            <v>0</v>
          </cell>
          <cell r="BE344">
            <v>0</v>
          </cell>
          <cell r="BF344">
            <v>0</v>
          </cell>
          <cell r="BG344">
            <v>0</v>
          </cell>
          <cell r="BH344">
            <v>0</v>
          </cell>
          <cell r="BI344">
            <v>0</v>
          </cell>
          <cell r="BJ344">
            <v>0</v>
          </cell>
          <cell r="BK344">
            <v>0</v>
          </cell>
          <cell r="BL344">
            <v>0</v>
          </cell>
          <cell r="BM344">
            <v>0</v>
          </cell>
          <cell r="BN344">
            <v>0</v>
          </cell>
          <cell r="BO344">
            <v>0</v>
          </cell>
          <cell r="BP344">
            <v>0</v>
          </cell>
          <cell r="BQ344">
            <v>0</v>
          </cell>
          <cell r="BR344">
            <v>0</v>
          </cell>
          <cell r="BS344">
            <v>0</v>
          </cell>
          <cell r="BT344">
            <v>0</v>
          </cell>
          <cell r="BU344">
            <v>0</v>
          </cell>
          <cell r="BV344">
            <v>0</v>
          </cell>
          <cell r="BW344">
            <v>0</v>
          </cell>
          <cell r="BX344">
            <v>0</v>
          </cell>
          <cell r="BY344">
            <v>0</v>
          </cell>
          <cell r="BZ344">
            <v>0</v>
          </cell>
          <cell r="CA344">
            <v>0</v>
          </cell>
          <cell r="CB344">
            <v>0</v>
          </cell>
          <cell r="CC344">
            <v>0</v>
          </cell>
          <cell r="CD344">
            <v>0</v>
          </cell>
          <cell r="CE344">
            <v>0</v>
          </cell>
          <cell r="CF344">
            <v>0</v>
          </cell>
          <cell r="CG344">
            <v>0</v>
          </cell>
          <cell r="CH344">
            <v>0</v>
          </cell>
          <cell r="CI344">
            <v>0</v>
          </cell>
          <cell r="CJ344">
            <v>0</v>
          </cell>
          <cell r="CK344">
            <v>0</v>
          </cell>
          <cell r="CL344">
            <v>0</v>
          </cell>
          <cell r="CM344">
            <v>0</v>
          </cell>
          <cell r="CN344">
            <v>0</v>
          </cell>
          <cell r="CO344">
            <v>0</v>
          </cell>
          <cell r="CP344">
            <v>0</v>
          </cell>
          <cell r="CQ344">
            <v>0</v>
          </cell>
          <cell r="CR344">
            <v>0</v>
          </cell>
          <cell r="CS344">
            <v>0</v>
          </cell>
          <cell r="CT344">
            <v>0</v>
          </cell>
          <cell r="CU344">
            <v>0</v>
          </cell>
          <cell r="CV344">
            <v>0</v>
          </cell>
          <cell r="CW344">
            <v>0</v>
          </cell>
          <cell r="CX344">
            <v>0</v>
          </cell>
          <cell r="CY344">
            <v>0</v>
          </cell>
          <cell r="CZ344">
            <v>0</v>
          </cell>
          <cell r="DA344">
            <v>0</v>
          </cell>
          <cell r="DB344">
            <v>0</v>
          </cell>
          <cell r="DC344">
            <v>0</v>
          </cell>
          <cell r="DD344">
            <v>0</v>
          </cell>
          <cell r="DE344">
            <v>0</v>
          </cell>
          <cell r="DF344">
            <v>0</v>
          </cell>
          <cell r="DG344">
            <v>0</v>
          </cell>
          <cell r="DH344">
            <v>0</v>
          </cell>
          <cell r="DI344">
            <v>0</v>
          </cell>
          <cell r="DJ344">
            <v>0</v>
          </cell>
          <cell r="DK344">
            <v>0</v>
          </cell>
          <cell r="DL344">
            <v>0</v>
          </cell>
          <cell r="DM344">
            <v>0</v>
          </cell>
          <cell r="DN344">
            <v>0</v>
          </cell>
          <cell r="DO344">
            <v>0</v>
          </cell>
          <cell r="DP344">
            <v>0</v>
          </cell>
          <cell r="DQ344">
            <v>0</v>
          </cell>
          <cell r="DR344">
            <v>0</v>
          </cell>
          <cell r="DS344">
            <v>0</v>
          </cell>
          <cell r="DT344">
            <v>0</v>
          </cell>
          <cell r="DU344">
            <v>0</v>
          </cell>
          <cell r="DV344">
            <v>0</v>
          </cell>
          <cell r="DW344">
            <v>0</v>
          </cell>
          <cell r="DX344">
            <v>0</v>
          </cell>
          <cell r="DY344">
            <v>0</v>
          </cell>
          <cell r="DZ344">
            <v>0</v>
          </cell>
          <cell r="EA344">
            <v>0</v>
          </cell>
          <cell r="EB344">
            <v>0</v>
          </cell>
          <cell r="EC344">
            <v>0</v>
          </cell>
          <cell r="ED344">
            <v>0</v>
          </cell>
          <cell r="EE344">
            <v>0</v>
          </cell>
          <cell r="EF344">
            <v>0</v>
          </cell>
          <cell r="EG344">
            <v>0</v>
          </cell>
          <cell r="EH344">
            <v>0</v>
          </cell>
          <cell r="EI344">
            <v>0</v>
          </cell>
          <cell r="EJ344">
            <v>0</v>
          </cell>
          <cell r="EK344">
            <v>0</v>
          </cell>
          <cell r="EL344">
            <v>0</v>
          </cell>
          <cell r="EM344">
            <v>0</v>
          </cell>
          <cell r="EN344">
            <v>0</v>
          </cell>
          <cell r="EO344">
            <v>0</v>
          </cell>
          <cell r="EP344">
            <v>0</v>
          </cell>
          <cell r="EQ344">
            <v>0</v>
          </cell>
          <cell r="ER344">
            <v>0</v>
          </cell>
          <cell r="ES344">
            <v>0</v>
          </cell>
          <cell r="ET344">
            <v>0</v>
          </cell>
          <cell r="EU344">
            <v>0</v>
          </cell>
          <cell r="EV344">
            <v>0</v>
          </cell>
          <cell r="EW344">
            <v>0</v>
          </cell>
          <cell r="EX344">
            <v>0</v>
          </cell>
          <cell r="EY344">
            <v>0</v>
          </cell>
          <cell r="EZ344">
            <v>0</v>
          </cell>
          <cell r="FA344">
            <v>0</v>
          </cell>
          <cell r="FB344">
            <v>0</v>
          </cell>
          <cell r="FC344">
            <v>0</v>
          </cell>
          <cell r="FD344">
            <v>0</v>
          </cell>
          <cell r="FE344">
            <v>0</v>
          </cell>
          <cell r="FF344">
            <v>0</v>
          </cell>
          <cell r="FG344">
            <v>0</v>
          </cell>
          <cell r="FH344">
            <v>0</v>
          </cell>
          <cell r="FI344">
            <v>0</v>
          </cell>
          <cell r="FJ344">
            <v>0</v>
          </cell>
          <cell r="FK344">
            <v>0</v>
          </cell>
          <cell r="FL344">
            <v>0</v>
          </cell>
          <cell r="FM344">
            <v>0</v>
          </cell>
          <cell r="FN344">
            <v>0</v>
          </cell>
          <cell r="FO344">
            <v>0</v>
          </cell>
          <cell r="FP344">
            <v>0</v>
          </cell>
          <cell r="FQ344">
            <v>0</v>
          </cell>
          <cell r="FR344">
            <v>0</v>
          </cell>
          <cell r="FS344">
            <v>0</v>
          </cell>
          <cell r="FT344">
            <v>0</v>
          </cell>
          <cell r="FU344">
            <v>0</v>
          </cell>
          <cell r="FV344">
            <v>0</v>
          </cell>
          <cell r="FW344">
            <v>0</v>
          </cell>
          <cell r="FX344">
            <v>0</v>
          </cell>
          <cell r="FY344">
            <v>0</v>
          </cell>
          <cell r="FZ344">
            <v>0</v>
          </cell>
          <cell r="GA344">
            <v>0</v>
          </cell>
          <cell r="GB344">
            <v>0</v>
          </cell>
          <cell r="GC344">
            <v>0</v>
          </cell>
          <cell r="GD344">
            <v>0</v>
          </cell>
          <cell r="GE344">
            <v>0</v>
          </cell>
          <cell r="GF344">
            <v>0</v>
          </cell>
          <cell r="GG344">
            <v>0</v>
          </cell>
          <cell r="GH344">
            <v>0</v>
          </cell>
          <cell r="GI344">
            <v>0</v>
          </cell>
          <cell r="GJ344">
            <v>0</v>
          </cell>
          <cell r="GK344">
            <v>0</v>
          </cell>
          <cell r="GL344">
            <v>0</v>
          </cell>
          <cell r="GM344">
            <v>0</v>
          </cell>
          <cell r="GN344">
            <v>0</v>
          </cell>
          <cell r="GO344">
            <v>0</v>
          </cell>
          <cell r="GP344">
            <v>0</v>
          </cell>
          <cell r="GQ344">
            <v>0</v>
          </cell>
          <cell r="GR344">
            <v>0</v>
          </cell>
          <cell r="GS344">
            <v>0</v>
          </cell>
          <cell r="GW344">
            <v>900525</v>
          </cell>
          <cell r="GX344" t="e">
            <v>#DIV/0!</v>
          </cell>
          <cell r="GY344" t="e">
            <v>#DIV/0!</v>
          </cell>
          <cell r="GZ344" t="e">
            <v>#DIV/0!</v>
          </cell>
        </row>
        <row r="345">
          <cell r="A345">
            <v>900526</v>
          </cell>
          <cell r="B345">
            <v>22</v>
          </cell>
          <cell r="C345" t="str">
            <v>TGP @ WHARTON</v>
          </cell>
          <cell r="D345">
            <v>0</v>
          </cell>
          <cell r="E345" t="str">
            <v>D</v>
          </cell>
          <cell r="F345">
            <v>0</v>
          </cell>
          <cell r="G345">
            <v>0</v>
          </cell>
          <cell r="H345">
            <v>0</v>
          </cell>
          <cell r="I345">
            <v>0</v>
          </cell>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v>0</v>
          </cell>
          <cell r="AF345">
            <v>0</v>
          </cell>
          <cell r="AG345">
            <v>0</v>
          </cell>
          <cell r="AH345">
            <v>0</v>
          </cell>
          <cell r="AI345">
            <v>0</v>
          </cell>
          <cell r="AJ345">
            <v>0</v>
          </cell>
          <cell r="AK345">
            <v>0</v>
          </cell>
          <cell r="AL345">
            <v>0</v>
          </cell>
          <cell r="AM345">
            <v>0</v>
          </cell>
          <cell r="AN345">
            <v>0</v>
          </cell>
          <cell r="AO345">
            <v>0</v>
          </cell>
          <cell r="AP345">
            <v>0</v>
          </cell>
          <cell r="AQ345">
            <v>0</v>
          </cell>
          <cell r="AR345">
            <v>0</v>
          </cell>
          <cell r="AS345">
            <v>0</v>
          </cell>
          <cell r="AT345">
            <v>0</v>
          </cell>
          <cell r="AU345">
            <v>0</v>
          </cell>
          <cell r="AV345">
            <v>0</v>
          </cell>
          <cell r="AW345">
            <v>0</v>
          </cell>
          <cell r="AX345">
            <v>0</v>
          </cell>
          <cell r="AY345">
            <v>0</v>
          </cell>
          <cell r="AZ345">
            <v>0</v>
          </cell>
          <cell r="BA345">
            <v>0</v>
          </cell>
          <cell r="BB345">
            <v>0</v>
          </cell>
          <cell r="BC345">
            <v>0</v>
          </cell>
          <cell r="BD345">
            <v>0</v>
          </cell>
          <cell r="BE345">
            <v>0</v>
          </cell>
          <cell r="BF345">
            <v>0</v>
          </cell>
          <cell r="BG345">
            <v>0</v>
          </cell>
          <cell r="BH345">
            <v>0</v>
          </cell>
          <cell r="BI345">
            <v>0</v>
          </cell>
          <cell r="BJ345">
            <v>0</v>
          </cell>
          <cell r="BK345">
            <v>0</v>
          </cell>
          <cell r="BL345">
            <v>0</v>
          </cell>
          <cell r="BM345">
            <v>0</v>
          </cell>
          <cell r="BN345">
            <v>0</v>
          </cell>
          <cell r="BO345">
            <v>0</v>
          </cell>
          <cell r="BP345">
            <v>0</v>
          </cell>
          <cell r="BQ345">
            <v>0</v>
          </cell>
          <cell r="BR345">
            <v>0</v>
          </cell>
          <cell r="BS345">
            <v>0</v>
          </cell>
          <cell r="BT345">
            <v>0</v>
          </cell>
          <cell r="BU345">
            <v>0</v>
          </cell>
          <cell r="BV345">
            <v>0</v>
          </cell>
          <cell r="BW345">
            <v>0</v>
          </cell>
          <cell r="BX345">
            <v>0</v>
          </cell>
          <cell r="BY345">
            <v>0</v>
          </cell>
          <cell r="BZ345">
            <v>0</v>
          </cell>
          <cell r="CA345">
            <v>0</v>
          </cell>
          <cell r="CB345">
            <v>0</v>
          </cell>
          <cell r="CC345">
            <v>0</v>
          </cell>
          <cell r="CD345">
            <v>0</v>
          </cell>
          <cell r="CE345">
            <v>0</v>
          </cell>
          <cell r="CF345">
            <v>0</v>
          </cell>
          <cell r="CG345">
            <v>0</v>
          </cell>
          <cell r="CH345">
            <v>0</v>
          </cell>
          <cell r="CI345">
            <v>0</v>
          </cell>
          <cell r="CJ345">
            <v>0</v>
          </cell>
          <cell r="CK345">
            <v>0</v>
          </cell>
          <cell r="CL345">
            <v>0</v>
          </cell>
          <cell r="CM345">
            <v>0</v>
          </cell>
          <cell r="CN345">
            <v>0</v>
          </cell>
          <cell r="CO345">
            <v>0</v>
          </cell>
          <cell r="CP345">
            <v>0</v>
          </cell>
          <cell r="CQ345">
            <v>0</v>
          </cell>
          <cell r="CR345">
            <v>0</v>
          </cell>
          <cell r="CS345">
            <v>0</v>
          </cell>
          <cell r="CT345">
            <v>0</v>
          </cell>
          <cell r="CU345">
            <v>0</v>
          </cell>
          <cell r="CV345">
            <v>0</v>
          </cell>
          <cell r="CW345">
            <v>0</v>
          </cell>
          <cell r="CX345">
            <v>0</v>
          </cell>
          <cell r="CY345">
            <v>0</v>
          </cell>
          <cell r="CZ345">
            <v>0</v>
          </cell>
          <cell r="DA345">
            <v>0</v>
          </cell>
          <cell r="DB345">
            <v>0</v>
          </cell>
          <cell r="DC345">
            <v>0</v>
          </cell>
          <cell r="DD345">
            <v>0</v>
          </cell>
          <cell r="DE345">
            <v>0</v>
          </cell>
          <cell r="DF345">
            <v>0</v>
          </cell>
          <cell r="DG345">
            <v>0</v>
          </cell>
          <cell r="DH345">
            <v>0</v>
          </cell>
          <cell r="DI345">
            <v>0</v>
          </cell>
          <cell r="DJ345">
            <v>0</v>
          </cell>
          <cell r="DK345">
            <v>0</v>
          </cell>
          <cell r="DL345">
            <v>0</v>
          </cell>
          <cell r="DM345">
            <v>0</v>
          </cell>
          <cell r="DN345">
            <v>0</v>
          </cell>
          <cell r="DO345">
            <v>0</v>
          </cell>
          <cell r="DP345">
            <v>0</v>
          </cell>
          <cell r="DQ345">
            <v>0</v>
          </cell>
          <cell r="DR345">
            <v>0</v>
          </cell>
          <cell r="DS345">
            <v>0</v>
          </cell>
          <cell r="DT345">
            <v>0</v>
          </cell>
          <cell r="DU345">
            <v>0</v>
          </cell>
          <cell r="DV345">
            <v>0</v>
          </cell>
          <cell r="DW345">
            <v>0</v>
          </cell>
          <cell r="DX345">
            <v>0</v>
          </cell>
          <cell r="DY345">
            <v>0</v>
          </cell>
          <cell r="DZ345">
            <v>0</v>
          </cell>
          <cell r="EA345">
            <v>0</v>
          </cell>
          <cell r="EB345">
            <v>0</v>
          </cell>
          <cell r="EC345">
            <v>0</v>
          </cell>
          <cell r="ED345">
            <v>0</v>
          </cell>
          <cell r="EE345">
            <v>0</v>
          </cell>
          <cell r="EF345">
            <v>0</v>
          </cell>
          <cell r="EG345">
            <v>0</v>
          </cell>
          <cell r="EH345">
            <v>0</v>
          </cell>
          <cell r="EI345">
            <v>0</v>
          </cell>
          <cell r="EJ345">
            <v>0</v>
          </cell>
          <cell r="EK345">
            <v>0</v>
          </cell>
          <cell r="EL345">
            <v>0</v>
          </cell>
          <cell r="EM345">
            <v>0</v>
          </cell>
          <cell r="EN345">
            <v>0</v>
          </cell>
          <cell r="EO345">
            <v>0</v>
          </cell>
          <cell r="EP345">
            <v>0</v>
          </cell>
          <cell r="EQ345">
            <v>0</v>
          </cell>
          <cell r="ER345">
            <v>0</v>
          </cell>
          <cell r="ES345">
            <v>0</v>
          </cell>
          <cell r="ET345">
            <v>0</v>
          </cell>
          <cell r="EU345">
            <v>0</v>
          </cell>
          <cell r="EV345">
            <v>0</v>
          </cell>
          <cell r="EW345">
            <v>0</v>
          </cell>
          <cell r="EX345">
            <v>0</v>
          </cell>
          <cell r="EY345">
            <v>0</v>
          </cell>
          <cell r="EZ345">
            <v>0</v>
          </cell>
          <cell r="FA345">
            <v>0</v>
          </cell>
          <cell r="FB345">
            <v>0</v>
          </cell>
          <cell r="FC345">
            <v>0</v>
          </cell>
          <cell r="FD345">
            <v>0</v>
          </cell>
          <cell r="FE345">
            <v>0</v>
          </cell>
          <cell r="FF345">
            <v>0</v>
          </cell>
          <cell r="FG345">
            <v>0</v>
          </cell>
          <cell r="FH345">
            <v>0</v>
          </cell>
          <cell r="FI345">
            <v>0</v>
          </cell>
          <cell r="FJ345">
            <v>0</v>
          </cell>
          <cell r="FK345">
            <v>0</v>
          </cell>
          <cell r="FL345">
            <v>0</v>
          </cell>
          <cell r="FM345">
            <v>0</v>
          </cell>
          <cell r="FN345">
            <v>0</v>
          </cell>
          <cell r="FO345">
            <v>0</v>
          </cell>
          <cell r="FP345">
            <v>0</v>
          </cell>
          <cell r="FQ345">
            <v>0</v>
          </cell>
          <cell r="FR345">
            <v>0</v>
          </cell>
          <cell r="FS345">
            <v>0</v>
          </cell>
          <cell r="FT345">
            <v>0</v>
          </cell>
          <cell r="FU345">
            <v>0</v>
          </cell>
          <cell r="FV345">
            <v>0</v>
          </cell>
          <cell r="FW345">
            <v>0</v>
          </cell>
          <cell r="FX345">
            <v>0</v>
          </cell>
          <cell r="FY345">
            <v>0</v>
          </cell>
          <cell r="FZ345">
            <v>0</v>
          </cell>
          <cell r="GA345">
            <v>0</v>
          </cell>
          <cell r="GB345">
            <v>0</v>
          </cell>
          <cell r="GC345">
            <v>0</v>
          </cell>
          <cell r="GD345">
            <v>0</v>
          </cell>
          <cell r="GE345">
            <v>0</v>
          </cell>
          <cell r="GF345">
            <v>0</v>
          </cell>
          <cell r="GG345">
            <v>0</v>
          </cell>
          <cell r="GH345">
            <v>0</v>
          </cell>
          <cell r="GI345">
            <v>0</v>
          </cell>
          <cell r="GJ345">
            <v>0</v>
          </cell>
          <cell r="GK345">
            <v>0</v>
          </cell>
          <cell r="GL345">
            <v>0</v>
          </cell>
          <cell r="GM345">
            <v>0</v>
          </cell>
          <cell r="GN345">
            <v>0</v>
          </cell>
          <cell r="GO345">
            <v>0</v>
          </cell>
          <cell r="GP345">
            <v>0</v>
          </cell>
          <cell r="GQ345">
            <v>0</v>
          </cell>
          <cell r="GR345">
            <v>0</v>
          </cell>
          <cell r="GS345">
            <v>0</v>
          </cell>
          <cell r="GW345">
            <v>900526</v>
          </cell>
          <cell r="GX345" t="e">
            <v>#DIV/0!</v>
          </cell>
          <cell r="GY345" t="e">
            <v>#DIV/0!</v>
          </cell>
          <cell r="GZ345" t="e">
            <v>#DIV/0!</v>
          </cell>
        </row>
        <row r="346">
          <cell r="A346">
            <v>900531</v>
          </cell>
          <cell r="B346">
            <v>22</v>
          </cell>
          <cell r="C346" t="str">
            <v>DOW CHEM @ WHARTON</v>
          </cell>
          <cell r="D346">
            <v>96820</v>
          </cell>
          <cell r="E346" t="str">
            <v>B</v>
          </cell>
          <cell r="F346">
            <v>0</v>
          </cell>
          <cell r="G346">
            <v>0</v>
          </cell>
          <cell r="H346">
            <v>0</v>
          </cell>
          <cell r="I346">
            <v>0</v>
          </cell>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v>0</v>
          </cell>
          <cell r="AF346">
            <v>0</v>
          </cell>
          <cell r="AG346">
            <v>0</v>
          </cell>
          <cell r="AH346">
            <v>0</v>
          </cell>
          <cell r="AI346">
            <v>0</v>
          </cell>
          <cell r="AJ346">
            <v>0</v>
          </cell>
          <cell r="AK346">
            <v>0</v>
          </cell>
          <cell r="AL346">
            <v>0</v>
          </cell>
          <cell r="AM346">
            <v>0</v>
          </cell>
          <cell r="AN346">
            <v>0</v>
          </cell>
          <cell r="AO346">
            <v>0</v>
          </cell>
          <cell r="AP346">
            <v>0</v>
          </cell>
          <cell r="AQ346">
            <v>0</v>
          </cell>
          <cell r="AR346">
            <v>0</v>
          </cell>
          <cell r="AS346">
            <v>0</v>
          </cell>
          <cell r="AT346">
            <v>0</v>
          </cell>
          <cell r="AU346">
            <v>0</v>
          </cell>
          <cell r="AV346">
            <v>0</v>
          </cell>
          <cell r="AW346">
            <v>0</v>
          </cell>
          <cell r="AX346">
            <v>0</v>
          </cell>
          <cell r="AY346">
            <v>0</v>
          </cell>
          <cell r="AZ346">
            <v>0</v>
          </cell>
          <cell r="BA346">
            <v>0</v>
          </cell>
          <cell r="BB346">
            <v>0</v>
          </cell>
          <cell r="BC346">
            <v>0</v>
          </cell>
          <cell r="BD346">
            <v>0</v>
          </cell>
          <cell r="BE346">
            <v>0</v>
          </cell>
          <cell r="BF346">
            <v>0</v>
          </cell>
          <cell r="BG346">
            <v>0</v>
          </cell>
          <cell r="BH346">
            <v>0</v>
          </cell>
          <cell r="BI346">
            <v>0</v>
          </cell>
          <cell r="BJ346">
            <v>0</v>
          </cell>
          <cell r="BK346">
            <v>0</v>
          </cell>
          <cell r="BL346">
            <v>0</v>
          </cell>
          <cell r="BM346">
            <v>0</v>
          </cell>
          <cell r="BN346">
            <v>0</v>
          </cell>
          <cell r="BO346">
            <v>0</v>
          </cell>
          <cell r="BP346">
            <v>0</v>
          </cell>
          <cell r="BQ346">
            <v>0</v>
          </cell>
          <cell r="BR346">
            <v>0</v>
          </cell>
          <cell r="BS346">
            <v>0</v>
          </cell>
          <cell r="BT346">
            <v>0</v>
          </cell>
          <cell r="BU346">
            <v>0</v>
          </cell>
          <cell r="BV346">
            <v>0</v>
          </cell>
          <cell r="BW346">
            <v>0</v>
          </cell>
          <cell r="BX346">
            <v>0</v>
          </cell>
          <cell r="BY346">
            <v>0</v>
          </cell>
          <cell r="BZ346">
            <v>0</v>
          </cell>
          <cell r="CA346">
            <v>0</v>
          </cell>
          <cell r="CB346">
            <v>0</v>
          </cell>
          <cell r="CC346">
            <v>0</v>
          </cell>
          <cell r="CD346">
            <v>0</v>
          </cell>
          <cell r="CE346">
            <v>0</v>
          </cell>
          <cell r="CF346">
            <v>0</v>
          </cell>
          <cell r="CG346">
            <v>0</v>
          </cell>
          <cell r="CH346">
            <v>0</v>
          </cell>
          <cell r="CI346">
            <v>0</v>
          </cell>
          <cell r="CJ346">
            <v>0</v>
          </cell>
          <cell r="CK346">
            <v>0</v>
          </cell>
          <cell r="CL346">
            <v>0</v>
          </cell>
          <cell r="CM346">
            <v>0</v>
          </cell>
          <cell r="CN346">
            <v>0</v>
          </cell>
          <cell r="CO346">
            <v>0</v>
          </cell>
          <cell r="CP346">
            <v>0</v>
          </cell>
          <cell r="CQ346">
            <v>0</v>
          </cell>
          <cell r="CR346">
            <v>0</v>
          </cell>
          <cell r="CS346">
            <v>0</v>
          </cell>
          <cell r="CT346">
            <v>0</v>
          </cell>
          <cell r="CU346">
            <v>0</v>
          </cell>
          <cell r="CV346">
            <v>0</v>
          </cell>
          <cell r="CW346">
            <v>0</v>
          </cell>
          <cell r="CX346">
            <v>0</v>
          </cell>
          <cell r="CY346">
            <v>0</v>
          </cell>
          <cell r="CZ346">
            <v>0</v>
          </cell>
          <cell r="DA346">
            <v>0</v>
          </cell>
          <cell r="DB346">
            <v>0</v>
          </cell>
          <cell r="DC346">
            <v>0</v>
          </cell>
          <cell r="DD346">
            <v>0</v>
          </cell>
          <cell r="DE346">
            <v>0</v>
          </cell>
          <cell r="DF346">
            <v>0</v>
          </cell>
          <cell r="DG346">
            <v>0</v>
          </cell>
          <cell r="DH346">
            <v>0</v>
          </cell>
          <cell r="DI346">
            <v>0</v>
          </cell>
          <cell r="DJ346">
            <v>0</v>
          </cell>
          <cell r="DK346">
            <v>0</v>
          </cell>
          <cell r="DL346">
            <v>0</v>
          </cell>
          <cell r="DM346">
            <v>0</v>
          </cell>
          <cell r="DN346">
            <v>0</v>
          </cell>
          <cell r="DO346">
            <v>0</v>
          </cell>
          <cell r="DP346">
            <v>0</v>
          </cell>
          <cell r="DQ346">
            <v>0</v>
          </cell>
          <cell r="DR346">
            <v>0</v>
          </cell>
          <cell r="DS346">
            <v>0</v>
          </cell>
          <cell r="DT346">
            <v>0</v>
          </cell>
          <cell r="DU346">
            <v>0</v>
          </cell>
          <cell r="DV346">
            <v>0</v>
          </cell>
          <cell r="DW346">
            <v>0</v>
          </cell>
          <cell r="DX346">
            <v>0</v>
          </cell>
          <cell r="DY346">
            <v>0</v>
          </cell>
          <cell r="DZ346">
            <v>0</v>
          </cell>
          <cell r="EA346">
            <v>0</v>
          </cell>
          <cell r="EB346">
            <v>0</v>
          </cell>
          <cell r="EC346">
            <v>0</v>
          </cell>
          <cell r="ED346">
            <v>0</v>
          </cell>
          <cell r="EE346">
            <v>0</v>
          </cell>
          <cell r="EF346">
            <v>0</v>
          </cell>
          <cell r="EG346">
            <v>0</v>
          </cell>
          <cell r="EH346">
            <v>0</v>
          </cell>
          <cell r="EI346">
            <v>0</v>
          </cell>
          <cell r="EJ346">
            <v>0</v>
          </cell>
          <cell r="EK346">
            <v>0</v>
          </cell>
          <cell r="EL346">
            <v>0</v>
          </cell>
          <cell r="EM346">
            <v>0</v>
          </cell>
          <cell r="EN346">
            <v>0</v>
          </cell>
          <cell r="EO346">
            <v>0</v>
          </cell>
          <cell r="EP346">
            <v>0</v>
          </cell>
          <cell r="EQ346">
            <v>0</v>
          </cell>
          <cell r="ER346">
            <v>0</v>
          </cell>
          <cell r="ES346">
            <v>0</v>
          </cell>
          <cell r="ET346">
            <v>0</v>
          </cell>
          <cell r="EU346">
            <v>0</v>
          </cell>
          <cell r="EV346">
            <v>0</v>
          </cell>
          <cell r="EW346">
            <v>0</v>
          </cell>
          <cell r="EX346">
            <v>0</v>
          </cell>
          <cell r="EY346">
            <v>0</v>
          </cell>
          <cell r="EZ346">
            <v>0</v>
          </cell>
          <cell r="FA346">
            <v>0</v>
          </cell>
          <cell r="FB346">
            <v>0</v>
          </cell>
          <cell r="FC346">
            <v>0</v>
          </cell>
          <cell r="FD346">
            <v>0</v>
          </cell>
          <cell r="FE346">
            <v>0</v>
          </cell>
          <cell r="FF346">
            <v>0</v>
          </cell>
          <cell r="FG346">
            <v>0</v>
          </cell>
          <cell r="FH346">
            <v>0</v>
          </cell>
          <cell r="FI346">
            <v>0</v>
          </cell>
          <cell r="FJ346">
            <v>0</v>
          </cell>
          <cell r="FK346">
            <v>0</v>
          </cell>
          <cell r="FL346">
            <v>0</v>
          </cell>
          <cell r="FM346">
            <v>0</v>
          </cell>
          <cell r="FN346">
            <v>0</v>
          </cell>
          <cell r="FO346">
            <v>0</v>
          </cell>
          <cell r="FP346">
            <v>0</v>
          </cell>
          <cell r="FQ346">
            <v>0</v>
          </cell>
          <cell r="FR346">
            <v>0</v>
          </cell>
          <cell r="FS346">
            <v>0</v>
          </cell>
          <cell r="FT346">
            <v>0</v>
          </cell>
          <cell r="FU346">
            <v>0</v>
          </cell>
          <cell r="FV346">
            <v>0</v>
          </cell>
          <cell r="FW346">
            <v>0</v>
          </cell>
          <cell r="FX346">
            <v>0</v>
          </cell>
          <cell r="FY346">
            <v>0</v>
          </cell>
          <cell r="FZ346">
            <v>0</v>
          </cell>
          <cell r="GA346">
            <v>0</v>
          </cell>
          <cell r="GB346">
            <v>0</v>
          </cell>
          <cell r="GC346">
            <v>0</v>
          </cell>
          <cell r="GD346">
            <v>0</v>
          </cell>
          <cell r="GE346">
            <v>0</v>
          </cell>
          <cell r="GF346">
            <v>0</v>
          </cell>
          <cell r="GG346">
            <v>0</v>
          </cell>
          <cell r="GH346">
            <v>0</v>
          </cell>
          <cell r="GI346">
            <v>0</v>
          </cell>
          <cell r="GJ346">
            <v>0</v>
          </cell>
          <cell r="GK346">
            <v>0</v>
          </cell>
          <cell r="GL346">
            <v>0</v>
          </cell>
          <cell r="GM346">
            <v>0</v>
          </cell>
          <cell r="GN346">
            <v>0</v>
          </cell>
          <cell r="GO346">
            <v>0</v>
          </cell>
          <cell r="GP346">
            <v>0</v>
          </cell>
          <cell r="GQ346">
            <v>0</v>
          </cell>
          <cell r="GR346">
            <v>0</v>
          </cell>
          <cell r="GS346">
            <v>0</v>
          </cell>
          <cell r="GW346">
            <v>900531</v>
          </cell>
          <cell r="GX346" t="e">
            <v>#DIV/0!</v>
          </cell>
          <cell r="GY346" t="e">
            <v>#DIV/0!</v>
          </cell>
          <cell r="GZ346" t="e">
            <v>#DIV/0!</v>
          </cell>
        </row>
        <row r="347">
          <cell r="A347">
            <v>900532</v>
          </cell>
          <cell r="B347">
            <v>18</v>
          </cell>
          <cell r="C347" t="str">
            <v>HPL @ JIM HOGG</v>
          </cell>
          <cell r="D347">
            <v>188916</v>
          </cell>
          <cell r="E347" t="str">
            <v>R</v>
          </cell>
          <cell r="F347">
            <v>10125</v>
          </cell>
          <cell r="G347">
            <v>5125</v>
          </cell>
          <cell r="H347">
            <v>5125</v>
          </cell>
          <cell r="I347">
            <v>10325</v>
          </cell>
          <cell r="J347">
            <v>10325</v>
          </cell>
          <cell r="K347">
            <v>10325</v>
          </cell>
          <cell r="L347">
            <v>5325</v>
          </cell>
          <cell r="M347">
            <v>325</v>
          </cell>
          <cell r="N347">
            <v>325</v>
          </cell>
          <cell r="O347">
            <v>325</v>
          </cell>
          <cell r="P347">
            <v>325</v>
          </cell>
          <cell r="Q347">
            <v>325</v>
          </cell>
          <cell r="R347">
            <v>325</v>
          </cell>
          <cell r="S347">
            <v>325</v>
          </cell>
          <cell r="T347">
            <v>325</v>
          </cell>
          <cell r="U347">
            <v>325</v>
          </cell>
          <cell r="V347">
            <v>325</v>
          </cell>
          <cell r="W347">
            <v>325</v>
          </cell>
          <cell r="X347">
            <v>325</v>
          </cell>
          <cell r="Y347">
            <v>325</v>
          </cell>
          <cell r="Z347">
            <v>325</v>
          </cell>
          <cell r="AA347">
            <v>325</v>
          </cell>
          <cell r="AB347">
            <v>325</v>
          </cell>
          <cell r="AC347">
            <v>325</v>
          </cell>
          <cell r="AD347">
            <v>325</v>
          </cell>
          <cell r="AE347">
            <v>325</v>
          </cell>
          <cell r="AF347">
            <v>325</v>
          </cell>
          <cell r="AG347">
            <v>325</v>
          </cell>
          <cell r="AH347">
            <v>325</v>
          </cell>
          <cell r="AI347">
            <v>17325</v>
          </cell>
          <cell r="AJ347">
            <v>41425</v>
          </cell>
          <cell r="AK347">
            <v>325</v>
          </cell>
          <cell r="AL347">
            <v>325</v>
          </cell>
          <cell r="AM347">
            <v>325</v>
          </cell>
          <cell r="AN347">
            <v>325</v>
          </cell>
          <cell r="AO347">
            <v>325</v>
          </cell>
          <cell r="AP347">
            <v>325</v>
          </cell>
          <cell r="AQ347">
            <v>325</v>
          </cell>
          <cell r="AR347">
            <v>325</v>
          </cell>
          <cell r="AS347">
            <v>325</v>
          </cell>
          <cell r="AT347">
            <v>325</v>
          </cell>
          <cell r="AU347">
            <v>323</v>
          </cell>
          <cell r="AV347">
            <v>323</v>
          </cell>
          <cell r="AW347">
            <v>323</v>
          </cell>
          <cell r="AX347">
            <v>323</v>
          </cell>
          <cell r="AY347">
            <v>20266</v>
          </cell>
          <cell r="AZ347">
            <v>20266</v>
          </cell>
          <cell r="BA347">
            <v>20266</v>
          </cell>
          <cell r="BB347">
            <v>20266</v>
          </cell>
          <cell r="BC347">
            <v>20266</v>
          </cell>
          <cell r="BD347">
            <v>20266</v>
          </cell>
          <cell r="BE347">
            <v>20266</v>
          </cell>
          <cell r="BF347">
            <v>20266</v>
          </cell>
          <cell r="BG347">
            <v>20266</v>
          </cell>
          <cell r="BH347">
            <v>20266</v>
          </cell>
          <cell r="BI347">
            <v>20266</v>
          </cell>
          <cell r="BJ347">
            <v>20266</v>
          </cell>
          <cell r="BK347">
            <v>20266</v>
          </cell>
          <cell r="BL347">
            <v>20266</v>
          </cell>
          <cell r="BM347">
            <v>20266</v>
          </cell>
          <cell r="BN347">
            <v>20266</v>
          </cell>
          <cell r="BO347">
            <v>20266</v>
          </cell>
          <cell r="BP347">
            <v>20266</v>
          </cell>
          <cell r="BQ347">
            <v>20266</v>
          </cell>
          <cell r="BR347">
            <v>20266</v>
          </cell>
          <cell r="BS347">
            <v>35266</v>
          </cell>
          <cell r="BT347">
            <v>35266</v>
          </cell>
          <cell r="BU347">
            <v>35266</v>
          </cell>
          <cell r="BV347">
            <v>35266</v>
          </cell>
          <cell r="BW347">
            <v>35266</v>
          </cell>
          <cell r="BX347">
            <v>35266</v>
          </cell>
          <cell r="BY347">
            <v>35266</v>
          </cell>
          <cell r="BZ347">
            <v>35266</v>
          </cell>
          <cell r="CA347">
            <v>41766</v>
          </cell>
          <cell r="CB347">
            <v>41766</v>
          </cell>
          <cell r="CC347">
            <v>260</v>
          </cell>
          <cell r="CD347">
            <v>15260</v>
          </cell>
          <cell r="CE347">
            <v>15260</v>
          </cell>
          <cell r="CF347">
            <v>260</v>
          </cell>
          <cell r="CG347">
            <v>260</v>
          </cell>
          <cell r="CH347">
            <v>260</v>
          </cell>
          <cell r="CI347">
            <v>260</v>
          </cell>
          <cell r="CJ347">
            <v>260</v>
          </cell>
          <cell r="CK347">
            <v>260</v>
          </cell>
          <cell r="CL347">
            <v>260</v>
          </cell>
          <cell r="CM347">
            <v>260</v>
          </cell>
          <cell r="CN347">
            <v>260</v>
          </cell>
          <cell r="CO347">
            <v>260</v>
          </cell>
          <cell r="CP347">
            <v>260</v>
          </cell>
          <cell r="CQ347">
            <v>260</v>
          </cell>
          <cell r="CR347">
            <v>260</v>
          </cell>
          <cell r="CS347">
            <v>260</v>
          </cell>
          <cell r="CT347">
            <v>260</v>
          </cell>
          <cell r="CU347">
            <v>260</v>
          </cell>
          <cell r="CV347">
            <v>260</v>
          </cell>
          <cell r="CW347">
            <v>260</v>
          </cell>
          <cell r="CX347">
            <v>260</v>
          </cell>
          <cell r="CY347">
            <v>260</v>
          </cell>
          <cell r="CZ347">
            <v>260</v>
          </cell>
          <cell r="DA347">
            <v>10456</v>
          </cell>
          <cell r="DB347">
            <v>456</v>
          </cell>
          <cell r="DC347">
            <v>456</v>
          </cell>
          <cell r="DD347">
            <v>456</v>
          </cell>
          <cell r="DE347">
            <v>456</v>
          </cell>
          <cell r="DF347">
            <v>456</v>
          </cell>
          <cell r="DG347">
            <v>456</v>
          </cell>
          <cell r="DH347">
            <v>12927</v>
          </cell>
          <cell r="DI347">
            <v>11427</v>
          </cell>
          <cell r="DJ347">
            <v>16427</v>
          </cell>
          <cell r="DK347">
            <v>16427</v>
          </cell>
          <cell r="DL347">
            <v>16427</v>
          </cell>
          <cell r="DM347">
            <v>11427</v>
          </cell>
          <cell r="DN347">
            <v>14777</v>
          </cell>
          <cell r="DO347">
            <v>13972</v>
          </cell>
          <cell r="DP347">
            <v>11427</v>
          </cell>
          <cell r="DQ347">
            <v>11427</v>
          </cell>
          <cell r="DR347">
            <v>11427</v>
          </cell>
          <cell r="DS347">
            <v>11427</v>
          </cell>
          <cell r="DT347">
            <v>11427</v>
          </cell>
          <cell r="DU347">
            <v>11427</v>
          </cell>
          <cell r="DV347">
            <v>16427</v>
          </cell>
          <cell r="DW347">
            <v>23427</v>
          </cell>
          <cell r="DX347">
            <v>18427</v>
          </cell>
          <cell r="DY347">
            <v>18427</v>
          </cell>
          <cell r="DZ347">
            <v>18427</v>
          </cell>
          <cell r="EA347">
            <v>13427</v>
          </cell>
          <cell r="EB347">
            <v>23427</v>
          </cell>
          <cell r="EC347">
            <v>23427</v>
          </cell>
          <cell r="ED347">
            <v>18427</v>
          </cell>
          <cell r="EE347">
            <v>38427</v>
          </cell>
          <cell r="EF347">
            <v>38427</v>
          </cell>
          <cell r="EG347">
            <v>38427</v>
          </cell>
          <cell r="EH347">
            <v>33108</v>
          </cell>
          <cell r="EI347">
            <v>18427</v>
          </cell>
          <cell r="EJ347">
            <v>18104</v>
          </cell>
          <cell r="EK347">
            <v>20104</v>
          </cell>
          <cell r="EL347">
            <v>27804</v>
          </cell>
          <cell r="EM347">
            <v>27804</v>
          </cell>
          <cell r="EN347">
            <v>27804</v>
          </cell>
          <cell r="EO347">
            <v>15304</v>
          </cell>
          <cell r="EP347">
            <v>24504</v>
          </cell>
          <cell r="EQ347">
            <v>10304</v>
          </cell>
          <cell r="ER347">
            <v>304</v>
          </cell>
          <cell r="ES347">
            <v>304</v>
          </cell>
          <cell r="ET347">
            <v>304</v>
          </cell>
          <cell r="EU347">
            <v>304</v>
          </cell>
          <cell r="EV347">
            <v>304</v>
          </cell>
          <cell r="EW347">
            <v>304</v>
          </cell>
          <cell r="EX347">
            <v>10222</v>
          </cell>
          <cell r="EY347">
            <v>7304</v>
          </cell>
          <cell r="EZ347">
            <v>7304</v>
          </cell>
          <cell r="FA347">
            <v>7304</v>
          </cell>
          <cell r="FB347">
            <v>7304</v>
          </cell>
          <cell r="FC347">
            <v>9304</v>
          </cell>
          <cell r="FD347">
            <v>4945</v>
          </cell>
          <cell r="FE347">
            <v>14004</v>
          </cell>
          <cell r="FF347">
            <v>8804</v>
          </cell>
          <cell r="FG347">
            <v>304</v>
          </cell>
          <cell r="FH347">
            <v>304</v>
          </cell>
          <cell r="FI347">
            <v>304</v>
          </cell>
          <cell r="FJ347">
            <v>304</v>
          </cell>
          <cell r="FK347">
            <v>304</v>
          </cell>
          <cell r="FL347">
            <v>304</v>
          </cell>
          <cell r="FM347">
            <v>304</v>
          </cell>
          <cell r="FN347">
            <v>304</v>
          </cell>
          <cell r="FO347">
            <v>322</v>
          </cell>
          <cell r="FP347">
            <v>322</v>
          </cell>
          <cell r="FQ347">
            <v>322</v>
          </cell>
          <cell r="FR347">
            <v>322</v>
          </cell>
          <cell r="FS347">
            <v>322</v>
          </cell>
          <cell r="FT347">
            <v>322</v>
          </cell>
          <cell r="FU347">
            <v>322</v>
          </cell>
          <cell r="FV347">
            <v>322</v>
          </cell>
          <cell r="FW347">
            <v>322</v>
          </cell>
          <cell r="FX347">
            <v>322</v>
          </cell>
          <cell r="FY347">
            <v>322</v>
          </cell>
          <cell r="FZ347">
            <v>322</v>
          </cell>
          <cell r="GA347">
            <v>322</v>
          </cell>
          <cell r="GB347">
            <v>322</v>
          </cell>
          <cell r="GC347">
            <v>322</v>
          </cell>
          <cell r="GD347">
            <v>322</v>
          </cell>
          <cell r="GE347">
            <v>322</v>
          </cell>
          <cell r="GF347">
            <v>322</v>
          </cell>
          <cell r="GG347">
            <v>322</v>
          </cell>
          <cell r="GH347">
            <v>322</v>
          </cell>
          <cell r="GI347">
            <v>322</v>
          </cell>
          <cell r="GJ347">
            <v>322</v>
          </cell>
          <cell r="GK347">
            <v>322</v>
          </cell>
          <cell r="GL347">
            <v>322</v>
          </cell>
          <cell r="GM347">
            <v>322</v>
          </cell>
          <cell r="GN347">
            <v>322</v>
          </cell>
          <cell r="GO347">
            <v>322</v>
          </cell>
          <cell r="GP347">
            <v>3322</v>
          </cell>
          <cell r="GQ347">
            <v>3322</v>
          </cell>
          <cell r="GR347">
            <v>3322</v>
          </cell>
          <cell r="GS347">
            <v>5322</v>
          </cell>
          <cell r="GW347">
            <v>900532</v>
          </cell>
          <cell r="GX347" t="e">
            <v>#DIV/0!</v>
          </cell>
          <cell r="GY347" t="e">
            <v>#DIV/0!</v>
          </cell>
          <cell r="GZ347" t="e">
            <v>#DIV/0!</v>
          </cell>
        </row>
        <row r="348">
          <cell r="A348">
            <v>900541</v>
          </cell>
          <cell r="B348">
            <v>22</v>
          </cell>
          <cell r="C348" t="str">
            <v>TET @ DE WITT</v>
          </cell>
          <cell r="D348">
            <v>10427</v>
          </cell>
          <cell r="E348" t="str">
            <v>D</v>
          </cell>
          <cell r="F348">
            <v>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v>0</v>
          </cell>
          <cell r="AF348">
            <v>0</v>
          </cell>
          <cell r="AG348">
            <v>0</v>
          </cell>
          <cell r="AH348">
            <v>0</v>
          </cell>
          <cell r="AI348">
            <v>0</v>
          </cell>
          <cell r="AJ348">
            <v>0</v>
          </cell>
          <cell r="AK348">
            <v>0</v>
          </cell>
          <cell r="AL348">
            <v>0</v>
          </cell>
          <cell r="AM348">
            <v>0</v>
          </cell>
          <cell r="AN348">
            <v>0</v>
          </cell>
          <cell r="AO348">
            <v>0</v>
          </cell>
          <cell r="AP348">
            <v>0</v>
          </cell>
          <cell r="AQ348">
            <v>0</v>
          </cell>
          <cell r="AR348">
            <v>0</v>
          </cell>
          <cell r="AS348">
            <v>0</v>
          </cell>
          <cell r="AT348">
            <v>0</v>
          </cell>
          <cell r="AU348">
            <v>0</v>
          </cell>
          <cell r="AV348">
            <v>0</v>
          </cell>
          <cell r="AW348">
            <v>0</v>
          </cell>
          <cell r="AX348">
            <v>0</v>
          </cell>
          <cell r="AY348">
            <v>0</v>
          </cell>
          <cell r="AZ348">
            <v>0</v>
          </cell>
          <cell r="BA348">
            <v>0</v>
          </cell>
          <cell r="BB348">
            <v>0</v>
          </cell>
          <cell r="BC348">
            <v>0</v>
          </cell>
          <cell r="BD348">
            <v>0</v>
          </cell>
          <cell r="BE348">
            <v>0</v>
          </cell>
          <cell r="BF348">
            <v>0</v>
          </cell>
          <cell r="BG348">
            <v>0</v>
          </cell>
          <cell r="BH348">
            <v>0</v>
          </cell>
          <cell r="BI348">
            <v>0</v>
          </cell>
          <cell r="BJ348">
            <v>0</v>
          </cell>
          <cell r="BK348">
            <v>0</v>
          </cell>
          <cell r="BL348">
            <v>0</v>
          </cell>
          <cell r="BM348">
            <v>0</v>
          </cell>
          <cell r="BN348">
            <v>0</v>
          </cell>
          <cell r="BO348">
            <v>0</v>
          </cell>
          <cell r="BP348">
            <v>0</v>
          </cell>
          <cell r="BQ348">
            <v>0</v>
          </cell>
          <cell r="BR348">
            <v>0</v>
          </cell>
          <cell r="BS348">
            <v>0</v>
          </cell>
          <cell r="BT348">
            <v>0</v>
          </cell>
          <cell r="BU348">
            <v>0</v>
          </cell>
          <cell r="BV348">
            <v>0</v>
          </cell>
          <cell r="BW348">
            <v>0</v>
          </cell>
          <cell r="BX348">
            <v>0</v>
          </cell>
          <cell r="BY348">
            <v>0</v>
          </cell>
          <cell r="BZ348">
            <v>0</v>
          </cell>
          <cell r="CA348">
            <v>0</v>
          </cell>
          <cell r="CB348">
            <v>0</v>
          </cell>
          <cell r="CC348">
            <v>0</v>
          </cell>
          <cell r="CD348">
            <v>0</v>
          </cell>
          <cell r="CE348">
            <v>0</v>
          </cell>
          <cell r="CF348">
            <v>0</v>
          </cell>
          <cell r="CG348">
            <v>0</v>
          </cell>
          <cell r="CH348">
            <v>0</v>
          </cell>
          <cell r="CI348">
            <v>0</v>
          </cell>
          <cell r="CJ348">
            <v>0</v>
          </cell>
          <cell r="CK348">
            <v>0</v>
          </cell>
          <cell r="CL348">
            <v>0</v>
          </cell>
          <cell r="CM348">
            <v>0</v>
          </cell>
          <cell r="CN348">
            <v>0</v>
          </cell>
          <cell r="CO348">
            <v>0</v>
          </cell>
          <cell r="CP348">
            <v>0</v>
          </cell>
          <cell r="CQ348">
            <v>0</v>
          </cell>
          <cell r="CR348">
            <v>0</v>
          </cell>
          <cell r="CS348">
            <v>0</v>
          </cell>
          <cell r="CT348">
            <v>0</v>
          </cell>
          <cell r="CU348">
            <v>0</v>
          </cell>
          <cell r="CV348">
            <v>0</v>
          </cell>
          <cell r="CW348">
            <v>0</v>
          </cell>
          <cell r="CX348">
            <v>0</v>
          </cell>
          <cell r="CY348">
            <v>0</v>
          </cell>
          <cell r="CZ348">
            <v>0</v>
          </cell>
          <cell r="DA348">
            <v>0</v>
          </cell>
          <cell r="DB348">
            <v>0</v>
          </cell>
          <cell r="DC348">
            <v>0</v>
          </cell>
          <cell r="DD348">
            <v>0</v>
          </cell>
          <cell r="DE348">
            <v>0</v>
          </cell>
          <cell r="DF348">
            <v>0</v>
          </cell>
          <cell r="DG348">
            <v>0</v>
          </cell>
          <cell r="DH348">
            <v>0</v>
          </cell>
          <cell r="DI348">
            <v>0</v>
          </cell>
          <cell r="DJ348">
            <v>0</v>
          </cell>
          <cell r="DK348">
            <v>0</v>
          </cell>
          <cell r="DL348">
            <v>0</v>
          </cell>
          <cell r="DM348">
            <v>0</v>
          </cell>
          <cell r="DN348">
            <v>0</v>
          </cell>
          <cell r="DO348">
            <v>0</v>
          </cell>
          <cell r="DP348">
            <v>0</v>
          </cell>
          <cell r="DQ348">
            <v>0</v>
          </cell>
          <cell r="DR348">
            <v>0</v>
          </cell>
          <cell r="DS348">
            <v>0</v>
          </cell>
          <cell r="DT348">
            <v>0</v>
          </cell>
          <cell r="DU348">
            <v>0</v>
          </cell>
          <cell r="DV348">
            <v>0</v>
          </cell>
          <cell r="DW348">
            <v>0</v>
          </cell>
          <cell r="DX348">
            <v>0</v>
          </cell>
          <cell r="DY348">
            <v>0</v>
          </cell>
          <cell r="DZ348">
            <v>0</v>
          </cell>
          <cell r="EA348">
            <v>0</v>
          </cell>
          <cell r="EB348">
            <v>0</v>
          </cell>
          <cell r="EC348">
            <v>0</v>
          </cell>
          <cell r="ED348">
            <v>0</v>
          </cell>
          <cell r="EE348">
            <v>0</v>
          </cell>
          <cell r="EF348">
            <v>0</v>
          </cell>
          <cell r="EG348">
            <v>0</v>
          </cell>
          <cell r="EH348">
            <v>0</v>
          </cell>
          <cell r="EI348">
            <v>0</v>
          </cell>
          <cell r="EJ348">
            <v>0</v>
          </cell>
          <cell r="EK348">
            <v>0</v>
          </cell>
          <cell r="EL348">
            <v>0</v>
          </cell>
          <cell r="EM348">
            <v>0</v>
          </cell>
          <cell r="EN348">
            <v>0</v>
          </cell>
          <cell r="EO348">
            <v>0</v>
          </cell>
          <cell r="EP348">
            <v>0</v>
          </cell>
          <cell r="EQ348">
            <v>0</v>
          </cell>
          <cell r="ER348">
            <v>0</v>
          </cell>
          <cell r="ES348">
            <v>0</v>
          </cell>
          <cell r="ET348">
            <v>0</v>
          </cell>
          <cell r="EU348">
            <v>0</v>
          </cell>
          <cell r="EV348">
            <v>0</v>
          </cell>
          <cell r="EW348">
            <v>0</v>
          </cell>
          <cell r="EX348">
            <v>0</v>
          </cell>
          <cell r="EY348">
            <v>0</v>
          </cell>
          <cell r="EZ348">
            <v>0</v>
          </cell>
          <cell r="FA348">
            <v>0</v>
          </cell>
          <cell r="FB348">
            <v>0</v>
          </cell>
          <cell r="FC348">
            <v>0</v>
          </cell>
          <cell r="FD348">
            <v>0</v>
          </cell>
          <cell r="FE348">
            <v>0</v>
          </cell>
          <cell r="FF348">
            <v>0</v>
          </cell>
          <cell r="FG348">
            <v>0</v>
          </cell>
          <cell r="FH348">
            <v>0</v>
          </cell>
          <cell r="FI348">
            <v>0</v>
          </cell>
          <cell r="FJ348">
            <v>0</v>
          </cell>
          <cell r="FK348">
            <v>0</v>
          </cell>
          <cell r="FL348">
            <v>0</v>
          </cell>
          <cell r="FM348">
            <v>0</v>
          </cell>
          <cell r="FN348">
            <v>0</v>
          </cell>
          <cell r="FO348">
            <v>0</v>
          </cell>
          <cell r="FP348">
            <v>0</v>
          </cell>
          <cell r="FQ348">
            <v>0</v>
          </cell>
          <cell r="FR348">
            <v>0</v>
          </cell>
          <cell r="FS348">
            <v>0</v>
          </cell>
          <cell r="FT348">
            <v>0</v>
          </cell>
          <cell r="FU348">
            <v>0</v>
          </cell>
          <cell r="FV348">
            <v>0</v>
          </cell>
          <cell r="FW348">
            <v>0</v>
          </cell>
          <cell r="FX348">
            <v>0</v>
          </cell>
          <cell r="FY348">
            <v>0</v>
          </cell>
          <cell r="FZ348">
            <v>0</v>
          </cell>
          <cell r="GA348">
            <v>0</v>
          </cell>
          <cell r="GB348">
            <v>0</v>
          </cell>
          <cell r="GC348">
            <v>0</v>
          </cell>
          <cell r="GD348">
            <v>0</v>
          </cell>
          <cell r="GE348">
            <v>0</v>
          </cell>
          <cell r="GF348">
            <v>0</v>
          </cell>
          <cell r="GG348">
            <v>0</v>
          </cell>
          <cell r="GH348">
            <v>0</v>
          </cell>
          <cell r="GI348">
            <v>0</v>
          </cell>
          <cell r="GJ348">
            <v>0</v>
          </cell>
          <cell r="GK348">
            <v>0</v>
          </cell>
          <cell r="GL348">
            <v>0</v>
          </cell>
          <cell r="GM348">
            <v>0</v>
          </cell>
          <cell r="GN348">
            <v>0</v>
          </cell>
          <cell r="GO348">
            <v>0</v>
          </cell>
          <cell r="GP348">
            <v>0</v>
          </cell>
          <cell r="GQ348">
            <v>0</v>
          </cell>
          <cell r="GR348">
            <v>0</v>
          </cell>
          <cell r="GS348">
            <v>0</v>
          </cell>
          <cell r="GW348">
            <v>900541</v>
          </cell>
          <cell r="GX348" t="e">
            <v>#DIV/0!</v>
          </cell>
          <cell r="GY348" t="e">
            <v>#DIV/0!</v>
          </cell>
          <cell r="GZ348" t="e">
            <v>#DIV/0!</v>
          </cell>
        </row>
        <row r="349">
          <cell r="A349">
            <v>900543</v>
          </cell>
          <cell r="B349">
            <v>18</v>
          </cell>
          <cell r="C349" t="str">
            <v>GULF INT @ JIM HOGG</v>
          </cell>
          <cell r="D349">
            <v>8240</v>
          </cell>
          <cell r="E349" t="str">
            <v>R</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cell r="AO349">
            <v>0</v>
          </cell>
          <cell r="AP349">
            <v>0</v>
          </cell>
          <cell r="AQ349">
            <v>0</v>
          </cell>
          <cell r="AR349">
            <v>0</v>
          </cell>
          <cell r="AS349">
            <v>0</v>
          </cell>
          <cell r="AT349">
            <v>0</v>
          </cell>
          <cell r="AU349">
            <v>0</v>
          </cell>
          <cell r="AV349">
            <v>0</v>
          </cell>
          <cell r="AW349">
            <v>0</v>
          </cell>
          <cell r="AX349">
            <v>0</v>
          </cell>
          <cell r="AY349">
            <v>0</v>
          </cell>
          <cell r="AZ349">
            <v>0</v>
          </cell>
          <cell r="BA349">
            <v>0</v>
          </cell>
          <cell r="BB349">
            <v>0</v>
          </cell>
          <cell r="BC349">
            <v>0</v>
          </cell>
          <cell r="BD349">
            <v>0</v>
          </cell>
          <cell r="BE349">
            <v>0</v>
          </cell>
          <cell r="BF349">
            <v>0</v>
          </cell>
          <cell r="BG349">
            <v>0</v>
          </cell>
          <cell r="BH349">
            <v>0</v>
          </cell>
          <cell r="BI349">
            <v>0</v>
          </cell>
          <cell r="BJ349">
            <v>0</v>
          </cell>
          <cell r="BK349">
            <v>0</v>
          </cell>
          <cell r="BL349">
            <v>0</v>
          </cell>
          <cell r="BM349">
            <v>0</v>
          </cell>
          <cell r="BN349">
            <v>0</v>
          </cell>
          <cell r="BO349">
            <v>0</v>
          </cell>
          <cell r="BP349">
            <v>0</v>
          </cell>
          <cell r="BQ349">
            <v>0</v>
          </cell>
          <cell r="BR349">
            <v>0</v>
          </cell>
          <cell r="BS349">
            <v>0</v>
          </cell>
          <cell r="BT349">
            <v>0</v>
          </cell>
          <cell r="BU349">
            <v>0</v>
          </cell>
          <cell r="BV349">
            <v>0</v>
          </cell>
          <cell r="BW349">
            <v>0</v>
          </cell>
          <cell r="BX349">
            <v>0</v>
          </cell>
          <cell r="BY349">
            <v>0</v>
          </cell>
          <cell r="BZ349">
            <v>0</v>
          </cell>
          <cell r="CA349">
            <v>0</v>
          </cell>
          <cell r="CB349">
            <v>0</v>
          </cell>
          <cell r="CC349">
            <v>0</v>
          </cell>
          <cell r="CD349">
            <v>0</v>
          </cell>
          <cell r="CE349">
            <v>0</v>
          </cell>
          <cell r="CF349">
            <v>0</v>
          </cell>
          <cell r="CG349">
            <v>0</v>
          </cell>
          <cell r="CH349">
            <v>0</v>
          </cell>
          <cell r="CI349">
            <v>0</v>
          </cell>
          <cell r="CJ349">
            <v>0</v>
          </cell>
          <cell r="CK349">
            <v>0</v>
          </cell>
          <cell r="CL349">
            <v>0</v>
          </cell>
          <cell r="CM349">
            <v>0</v>
          </cell>
          <cell r="CN349">
            <v>0</v>
          </cell>
          <cell r="CO349">
            <v>0</v>
          </cell>
          <cell r="CP349">
            <v>0</v>
          </cell>
          <cell r="CQ349">
            <v>0</v>
          </cell>
          <cell r="CR349">
            <v>0</v>
          </cell>
          <cell r="CS349">
            <v>0</v>
          </cell>
          <cell r="CT349">
            <v>0</v>
          </cell>
          <cell r="CU349">
            <v>0</v>
          </cell>
          <cell r="CV349">
            <v>0</v>
          </cell>
          <cell r="CW349">
            <v>0</v>
          </cell>
          <cell r="CX349">
            <v>0</v>
          </cell>
          <cell r="CY349">
            <v>0</v>
          </cell>
          <cell r="CZ349">
            <v>0</v>
          </cell>
          <cell r="DA349">
            <v>0</v>
          </cell>
          <cell r="DB349">
            <v>0</v>
          </cell>
          <cell r="DC349">
            <v>0</v>
          </cell>
          <cell r="DD349">
            <v>0</v>
          </cell>
          <cell r="DE349">
            <v>0</v>
          </cell>
          <cell r="DF349">
            <v>0</v>
          </cell>
          <cell r="DG349">
            <v>0</v>
          </cell>
          <cell r="DH349">
            <v>0</v>
          </cell>
          <cell r="DI349">
            <v>0</v>
          </cell>
          <cell r="DJ349">
            <v>0</v>
          </cell>
          <cell r="DK349">
            <v>0</v>
          </cell>
          <cell r="DL349">
            <v>0</v>
          </cell>
          <cell r="DM349">
            <v>0</v>
          </cell>
          <cell r="DN349">
            <v>0</v>
          </cell>
          <cell r="DO349">
            <v>0</v>
          </cell>
          <cell r="DP349">
            <v>0</v>
          </cell>
          <cell r="DQ349">
            <v>0</v>
          </cell>
          <cell r="DR349">
            <v>0</v>
          </cell>
          <cell r="DS349">
            <v>0</v>
          </cell>
          <cell r="DT349">
            <v>0</v>
          </cell>
          <cell r="DU349">
            <v>0</v>
          </cell>
          <cell r="DV349">
            <v>0</v>
          </cell>
          <cell r="DW349">
            <v>0</v>
          </cell>
          <cell r="DX349">
            <v>0</v>
          </cell>
          <cell r="DY349">
            <v>0</v>
          </cell>
          <cell r="DZ349">
            <v>0</v>
          </cell>
          <cell r="EA349">
            <v>0</v>
          </cell>
          <cell r="EB349">
            <v>0</v>
          </cell>
          <cell r="EC349">
            <v>0</v>
          </cell>
          <cell r="ED349">
            <v>0</v>
          </cell>
          <cell r="EE349">
            <v>0</v>
          </cell>
          <cell r="EF349">
            <v>0</v>
          </cell>
          <cell r="EG349">
            <v>0</v>
          </cell>
          <cell r="EH349">
            <v>0</v>
          </cell>
          <cell r="EI349">
            <v>0</v>
          </cell>
          <cell r="EJ349">
            <v>0</v>
          </cell>
          <cell r="EK349">
            <v>0</v>
          </cell>
          <cell r="EL349">
            <v>0</v>
          </cell>
          <cell r="EM349">
            <v>0</v>
          </cell>
          <cell r="EN349">
            <v>0</v>
          </cell>
          <cell r="EO349">
            <v>0</v>
          </cell>
          <cell r="EP349">
            <v>0</v>
          </cell>
          <cell r="EQ349">
            <v>0</v>
          </cell>
          <cell r="ER349">
            <v>0</v>
          </cell>
          <cell r="ES349">
            <v>0</v>
          </cell>
          <cell r="ET349">
            <v>0</v>
          </cell>
          <cell r="EU349">
            <v>0</v>
          </cell>
          <cell r="EV349">
            <v>0</v>
          </cell>
          <cell r="EW349">
            <v>0</v>
          </cell>
          <cell r="EX349">
            <v>0</v>
          </cell>
          <cell r="EY349">
            <v>0</v>
          </cell>
          <cell r="EZ349">
            <v>0</v>
          </cell>
          <cell r="FA349">
            <v>0</v>
          </cell>
          <cell r="FB349">
            <v>0</v>
          </cell>
          <cell r="FC349">
            <v>0</v>
          </cell>
          <cell r="FD349">
            <v>0</v>
          </cell>
          <cell r="FE349">
            <v>0</v>
          </cell>
          <cell r="FF349">
            <v>0</v>
          </cell>
          <cell r="FG349">
            <v>0</v>
          </cell>
          <cell r="FH349">
            <v>0</v>
          </cell>
          <cell r="FI349">
            <v>0</v>
          </cell>
          <cell r="FJ349">
            <v>0</v>
          </cell>
          <cell r="FK349">
            <v>0</v>
          </cell>
          <cell r="FL349">
            <v>0</v>
          </cell>
          <cell r="FM349">
            <v>0</v>
          </cell>
          <cell r="FN349">
            <v>0</v>
          </cell>
          <cell r="FO349">
            <v>0</v>
          </cell>
          <cell r="FP349">
            <v>0</v>
          </cell>
          <cell r="FQ349">
            <v>0</v>
          </cell>
          <cell r="FR349">
            <v>0</v>
          </cell>
          <cell r="FS349">
            <v>0</v>
          </cell>
          <cell r="FT349">
            <v>0</v>
          </cell>
          <cell r="FU349">
            <v>0</v>
          </cell>
          <cell r="FV349">
            <v>0</v>
          </cell>
          <cell r="FW349">
            <v>0</v>
          </cell>
          <cell r="FX349">
            <v>0</v>
          </cell>
          <cell r="FY349">
            <v>0</v>
          </cell>
          <cell r="FZ349">
            <v>0</v>
          </cell>
          <cell r="GA349">
            <v>0</v>
          </cell>
          <cell r="GB349">
            <v>0</v>
          </cell>
          <cell r="GC349">
            <v>0</v>
          </cell>
          <cell r="GD349">
            <v>0</v>
          </cell>
          <cell r="GE349">
            <v>0</v>
          </cell>
          <cell r="GF349">
            <v>0</v>
          </cell>
          <cell r="GG349">
            <v>0</v>
          </cell>
          <cell r="GH349">
            <v>0</v>
          </cell>
          <cell r="GI349">
            <v>0</v>
          </cell>
          <cell r="GJ349">
            <v>0</v>
          </cell>
          <cell r="GK349">
            <v>0</v>
          </cell>
          <cell r="GL349">
            <v>0</v>
          </cell>
          <cell r="GM349">
            <v>0</v>
          </cell>
          <cell r="GN349">
            <v>0</v>
          </cell>
          <cell r="GO349">
            <v>0</v>
          </cell>
          <cell r="GP349">
            <v>0</v>
          </cell>
          <cell r="GQ349">
            <v>0</v>
          </cell>
          <cell r="GR349">
            <v>0</v>
          </cell>
          <cell r="GS349">
            <v>0</v>
          </cell>
          <cell r="GW349">
            <v>900543</v>
          </cell>
          <cell r="GX349" t="e">
            <v>#DIV/0!</v>
          </cell>
          <cell r="GY349" t="e">
            <v>#DIV/0!</v>
          </cell>
          <cell r="GZ349" t="e">
            <v>#DIV/0!</v>
          </cell>
        </row>
        <row r="350">
          <cell r="A350">
            <v>900544</v>
          </cell>
          <cell r="B350">
            <v>25</v>
          </cell>
          <cell r="C350" t="str">
            <v>TRUNKLNE @ MONTGOMERY</v>
          </cell>
          <cell r="D350">
            <v>393460</v>
          </cell>
          <cell r="E350" t="str">
            <v>D</v>
          </cell>
          <cell r="F350">
            <v>0</v>
          </cell>
          <cell r="G350">
            <v>0</v>
          </cell>
          <cell r="H350">
            <v>0</v>
          </cell>
          <cell r="I350">
            <v>0</v>
          </cell>
          <cell r="J350">
            <v>0</v>
          </cell>
          <cell r="K350">
            <v>0</v>
          </cell>
          <cell r="L350">
            <v>0</v>
          </cell>
          <cell r="M350">
            <v>0</v>
          </cell>
          <cell r="N350">
            <v>0</v>
          </cell>
          <cell r="O350">
            <v>0</v>
          </cell>
          <cell r="P350">
            <v>0</v>
          </cell>
          <cell r="Q350">
            <v>0</v>
          </cell>
          <cell r="R350">
            <v>0</v>
          </cell>
          <cell r="S350">
            <v>0</v>
          </cell>
          <cell r="T350">
            <v>0</v>
          </cell>
          <cell r="U350">
            <v>0</v>
          </cell>
          <cell r="V350">
            <v>0</v>
          </cell>
          <cell r="W350">
            <v>0</v>
          </cell>
          <cell r="X350">
            <v>0</v>
          </cell>
          <cell r="Y350">
            <v>0</v>
          </cell>
          <cell r="Z350">
            <v>0</v>
          </cell>
          <cell r="AA350">
            <v>0</v>
          </cell>
          <cell r="AB350">
            <v>0</v>
          </cell>
          <cell r="AC350">
            <v>0</v>
          </cell>
          <cell r="AD350">
            <v>0</v>
          </cell>
          <cell r="AE350">
            <v>0</v>
          </cell>
          <cell r="AF350">
            <v>0</v>
          </cell>
          <cell r="AG350">
            <v>0</v>
          </cell>
          <cell r="AH350">
            <v>0</v>
          </cell>
          <cell r="AI350">
            <v>0</v>
          </cell>
          <cell r="AJ350">
            <v>0</v>
          </cell>
          <cell r="AK350">
            <v>0</v>
          </cell>
          <cell r="AL350">
            <v>0</v>
          </cell>
          <cell r="AM350">
            <v>0</v>
          </cell>
          <cell r="AN350">
            <v>0</v>
          </cell>
          <cell r="AO350">
            <v>0</v>
          </cell>
          <cell r="AP350">
            <v>0</v>
          </cell>
          <cell r="AQ350">
            <v>0</v>
          </cell>
          <cell r="AR350">
            <v>0</v>
          </cell>
          <cell r="AS350">
            <v>0</v>
          </cell>
          <cell r="AT350">
            <v>0</v>
          </cell>
          <cell r="AU350">
            <v>0</v>
          </cell>
          <cell r="AV350">
            <v>0</v>
          </cell>
          <cell r="AW350">
            <v>0</v>
          </cell>
          <cell r="AX350">
            <v>0</v>
          </cell>
          <cell r="AY350">
            <v>0</v>
          </cell>
          <cell r="AZ350">
            <v>0</v>
          </cell>
          <cell r="BA350">
            <v>0</v>
          </cell>
          <cell r="BB350">
            <v>0</v>
          </cell>
          <cell r="BC350">
            <v>0</v>
          </cell>
          <cell r="BD350">
            <v>0</v>
          </cell>
          <cell r="BE350">
            <v>0</v>
          </cell>
          <cell r="BF350">
            <v>0</v>
          </cell>
          <cell r="BG350">
            <v>0</v>
          </cell>
          <cell r="BH350">
            <v>0</v>
          </cell>
          <cell r="BI350">
            <v>0</v>
          </cell>
          <cell r="BJ350">
            <v>0</v>
          </cell>
          <cell r="BK350">
            <v>0</v>
          </cell>
          <cell r="BL350">
            <v>0</v>
          </cell>
          <cell r="BM350">
            <v>0</v>
          </cell>
          <cell r="BN350">
            <v>0</v>
          </cell>
          <cell r="BO350">
            <v>0</v>
          </cell>
          <cell r="BP350">
            <v>0</v>
          </cell>
          <cell r="BQ350">
            <v>0</v>
          </cell>
          <cell r="BR350">
            <v>0</v>
          </cell>
          <cell r="BS350">
            <v>0</v>
          </cell>
          <cell r="BT350">
            <v>0</v>
          </cell>
          <cell r="BU350">
            <v>0</v>
          </cell>
          <cell r="BV350">
            <v>0</v>
          </cell>
          <cell r="BW350">
            <v>0</v>
          </cell>
          <cell r="BX350">
            <v>0</v>
          </cell>
          <cell r="BY350">
            <v>0</v>
          </cell>
          <cell r="BZ350">
            <v>0</v>
          </cell>
          <cell r="CA350">
            <v>0</v>
          </cell>
          <cell r="CB350">
            <v>0</v>
          </cell>
          <cell r="CC350">
            <v>0</v>
          </cell>
          <cell r="CD350">
            <v>0</v>
          </cell>
          <cell r="CE350">
            <v>0</v>
          </cell>
          <cell r="CF350">
            <v>0</v>
          </cell>
          <cell r="CG350">
            <v>0</v>
          </cell>
          <cell r="CH350">
            <v>0</v>
          </cell>
          <cell r="CI350">
            <v>0</v>
          </cell>
          <cell r="CJ350">
            <v>0</v>
          </cell>
          <cell r="CK350">
            <v>0</v>
          </cell>
          <cell r="CL350">
            <v>0</v>
          </cell>
          <cell r="CM350">
            <v>0</v>
          </cell>
          <cell r="CN350">
            <v>0</v>
          </cell>
          <cell r="CO350">
            <v>0</v>
          </cell>
          <cell r="CP350">
            <v>0</v>
          </cell>
          <cell r="CQ350">
            <v>0</v>
          </cell>
          <cell r="CR350">
            <v>0</v>
          </cell>
          <cell r="CS350">
            <v>0</v>
          </cell>
          <cell r="CT350">
            <v>0</v>
          </cell>
          <cell r="CU350">
            <v>0</v>
          </cell>
          <cell r="CV350">
            <v>0</v>
          </cell>
          <cell r="CW350">
            <v>0</v>
          </cell>
          <cell r="CX350">
            <v>0</v>
          </cell>
          <cell r="CY350">
            <v>0</v>
          </cell>
          <cell r="CZ350">
            <v>0</v>
          </cell>
          <cell r="DA350">
            <v>0</v>
          </cell>
          <cell r="DB350">
            <v>0</v>
          </cell>
          <cell r="DC350">
            <v>0</v>
          </cell>
          <cell r="DD350">
            <v>0</v>
          </cell>
          <cell r="DE350">
            <v>0</v>
          </cell>
          <cell r="DF350">
            <v>0</v>
          </cell>
          <cell r="DG350">
            <v>0</v>
          </cell>
          <cell r="DH350">
            <v>0</v>
          </cell>
          <cell r="DI350">
            <v>0</v>
          </cell>
          <cell r="DJ350">
            <v>0</v>
          </cell>
          <cell r="DK350">
            <v>0</v>
          </cell>
          <cell r="DL350">
            <v>0</v>
          </cell>
          <cell r="DM350">
            <v>0</v>
          </cell>
          <cell r="DN350">
            <v>0</v>
          </cell>
          <cell r="DO350">
            <v>0</v>
          </cell>
          <cell r="DP350">
            <v>0</v>
          </cell>
          <cell r="DQ350">
            <v>0</v>
          </cell>
          <cell r="DR350">
            <v>0</v>
          </cell>
          <cell r="DS350">
            <v>0</v>
          </cell>
          <cell r="DT350">
            <v>0</v>
          </cell>
          <cell r="DU350">
            <v>0</v>
          </cell>
          <cell r="DV350">
            <v>0</v>
          </cell>
          <cell r="DW350">
            <v>0</v>
          </cell>
          <cell r="DX350">
            <v>0</v>
          </cell>
          <cell r="DY350">
            <v>0</v>
          </cell>
          <cell r="DZ350">
            <v>0</v>
          </cell>
          <cell r="EA350">
            <v>0</v>
          </cell>
          <cell r="EB350">
            <v>0</v>
          </cell>
          <cell r="EC350">
            <v>0</v>
          </cell>
          <cell r="ED350">
            <v>0</v>
          </cell>
          <cell r="EE350">
            <v>0</v>
          </cell>
          <cell r="EF350">
            <v>0</v>
          </cell>
          <cell r="EG350">
            <v>0</v>
          </cell>
          <cell r="EH350">
            <v>0</v>
          </cell>
          <cell r="EI350">
            <v>0</v>
          </cell>
          <cell r="EJ350">
            <v>0</v>
          </cell>
          <cell r="EK350">
            <v>0</v>
          </cell>
          <cell r="EL350">
            <v>0</v>
          </cell>
          <cell r="EM350">
            <v>0</v>
          </cell>
          <cell r="EN350">
            <v>0</v>
          </cell>
          <cell r="EO350">
            <v>0</v>
          </cell>
          <cell r="EP350">
            <v>0</v>
          </cell>
          <cell r="EQ350">
            <v>0</v>
          </cell>
          <cell r="ER350">
            <v>0</v>
          </cell>
          <cell r="ES350">
            <v>0</v>
          </cell>
          <cell r="ET350">
            <v>0</v>
          </cell>
          <cell r="EU350">
            <v>0</v>
          </cell>
          <cell r="EV350">
            <v>0</v>
          </cell>
          <cell r="EW350">
            <v>0</v>
          </cell>
          <cell r="EX350">
            <v>0</v>
          </cell>
          <cell r="EY350">
            <v>0</v>
          </cell>
          <cell r="EZ350">
            <v>0</v>
          </cell>
          <cell r="FA350">
            <v>0</v>
          </cell>
          <cell r="FB350">
            <v>0</v>
          </cell>
          <cell r="FC350">
            <v>0</v>
          </cell>
          <cell r="FD350">
            <v>0</v>
          </cell>
          <cell r="FE350">
            <v>0</v>
          </cell>
          <cell r="FF350">
            <v>0</v>
          </cell>
          <cell r="FG350">
            <v>0</v>
          </cell>
          <cell r="FH350">
            <v>0</v>
          </cell>
          <cell r="FI350">
            <v>0</v>
          </cell>
          <cell r="FJ350">
            <v>0</v>
          </cell>
          <cell r="FK350">
            <v>0</v>
          </cell>
          <cell r="FL350">
            <v>0</v>
          </cell>
          <cell r="FM350">
            <v>0</v>
          </cell>
          <cell r="FN350">
            <v>0</v>
          </cell>
          <cell r="FO350">
            <v>0</v>
          </cell>
          <cell r="FP350">
            <v>0</v>
          </cell>
          <cell r="FQ350">
            <v>0</v>
          </cell>
          <cell r="FR350">
            <v>0</v>
          </cell>
          <cell r="FS350">
            <v>0</v>
          </cell>
          <cell r="FT350">
            <v>0</v>
          </cell>
          <cell r="FU350">
            <v>0</v>
          </cell>
          <cell r="FV350">
            <v>0</v>
          </cell>
          <cell r="FW350">
            <v>0</v>
          </cell>
          <cell r="FX350">
            <v>0</v>
          </cell>
          <cell r="FY350">
            <v>0</v>
          </cell>
          <cell r="FZ350">
            <v>0</v>
          </cell>
          <cell r="GA350">
            <v>0</v>
          </cell>
          <cell r="GB350">
            <v>0</v>
          </cell>
          <cell r="GC350">
            <v>0</v>
          </cell>
          <cell r="GD350">
            <v>0</v>
          </cell>
          <cell r="GE350">
            <v>0</v>
          </cell>
          <cell r="GF350">
            <v>0</v>
          </cell>
          <cell r="GG350">
            <v>0</v>
          </cell>
          <cell r="GH350">
            <v>0</v>
          </cell>
          <cell r="GI350">
            <v>0</v>
          </cell>
          <cell r="GJ350">
            <v>0</v>
          </cell>
          <cell r="GK350">
            <v>0</v>
          </cell>
          <cell r="GL350">
            <v>0</v>
          </cell>
          <cell r="GM350">
            <v>0</v>
          </cell>
          <cell r="GN350">
            <v>0</v>
          </cell>
          <cell r="GO350">
            <v>0</v>
          </cell>
          <cell r="GP350">
            <v>0</v>
          </cell>
          <cell r="GQ350">
            <v>0</v>
          </cell>
          <cell r="GR350">
            <v>0</v>
          </cell>
          <cell r="GS350">
            <v>0</v>
          </cell>
          <cell r="GW350">
            <v>900544</v>
          </cell>
          <cell r="GX350" t="e">
            <v>#DIV/0!</v>
          </cell>
          <cell r="GY350" t="e">
            <v>#DIV/0!</v>
          </cell>
          <cell r="GZ350" t="e">
            <v>#DIV/0!</v>
          </cell>
        </row>
        <row r="351">
          <cell r="A351">
            <v>900545</v>
          </cell>
          <cell r="B351">
            <v>25</v>
          </cell>
          <cell r="C351" t="str">
            <v>MOBIL @ LIBERTY</v>
          </cell>
          <cell r="D351">
            <v>43260</v>
          </cell>
          <cell r="E351" t="str">
            <v>D</v>
          </cell>
          <cell r="F351">
            <v>0</v>
          </cell>
          <cell r="G351">
            <v>0</v>
          </cell>
          <cell r="H351">
            <v>0</v>
          </cell>
          <cell r="I351">
            <v>0</v>
          </cell>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v>0</v>
          </cell>
          <cell r="AN351">
            <v>0</v>
          </cell>
          <cell r="AO351">
            <v>0</v>
          </cell>
          <cell r="AP351">
            <v>0</v>
          </cell>
          <cell r="AQ351">
            <v>0</v>
          </cell>
          <cell r="AR351">
            <v>0</v>
          </cell>
          <cell r="AS351">
            <v>0</v>
          </cell>
          <cell r="AT351">
            <v>0</v>
          </cell>
          <cell r="AU351">
            <v>0</v>
          </cell>
          <cell r="AV351">
            <v>0</v>
          </cell>
          <cell r="AW351">
            <v>0</v>
          </cell>
          <cell r="AX351">
            <v>0</v>
          </cell>
          <cell r="AY351">
            <v>0</v>
          </cell>
          <cell r="AZ351">
            <v>0</v>
          </cell>
          <cell r="BA351">
            <v>0</v>
          </cell>
          <cell r="BB351">
            <v>0</v>
          </cell>
          <cell r="BC351">
            <v>0</v>
          </cell>
          <cell r="BD351">
            <v>0</v>
          </cell>
          <cell r="BE351">
            <v>0</v>
          </cell>
          <cell r="BF351">
            <v>0</v>
          </cell>
          <cell r="BG351">
            <v>0</v>
          </cell>
          <cell r="BH351">
            <v>0</v>
          </cell>
          <cell r="BI351">
            <v>0</v>
          </cell>
          <cell r="BJ351">
            <v>0</v>
          </cell>
          <cell r="BK351">
            <v>0</v>
          </cell>
          <cell r="BL351">
            <v>0</v>
          </cell>
          <cell r="BM351">
            <v>0</v>
          </cell>
          <cell r="BN351">
            <v>0</v>
          </cell>
          <cell r="BO351">
            <v>0</v>
          </cell>
          <cell r="BP351">
            <v>0</v>
          </cell>
          <cell r="BQ351">
            <v>0</v>
          </cell>
          <cell r="BR351">
            <v>0</v>
          </cell>
          <cell r="BS351">
            <v>0</v>
          </cell>
          <cell r="BT351">
            <v>0</v>
          </cell>
          <cell r="BU351">
            <v>0</v>
          </cell>
          <cell r="BV351">
            <v>0</v>
          </cell>
          <cell r="BW351">
            <v>0</v>
          </cell>
          <cell r="BX351">
            <v>0</v>
          </cell>
          <cell r="BY351">
            <v>0</v>
          </cell>
          <cell r="BZ351">
            <v>0</v>
          </cell>
          <cell r="CA351">
            <v>0</v>
          </cell>
          <cell r="CB351">
            <v>0</v>
          </cell>
          <cell r="CC351">
            <v>0</v>
          </cell>
          <cell r="CD351">
            <v>0</v>
          </cell>
          <cell r="CE351">
            <v>0</v>
          </cell>
          <cell r="CF351">
            <v>0</v>
          </cell>
          <cell r="CG351">
            <v>0</v>
          </cell>
          <cell r="CH351">
            <v>0</v>
          </cell>
          <cell r="CI351">
            <v>0</v>
          </cell>
          <cell r="CJ351">
            <v>0</v>
          </cell>
          <cell r="CK351">
            <v>0</v>
          </cell>
          <cell r="CL351">
            <v>0</v>
          </cell>
          <cell r="CM351">
            <v>0</v>
          </cell>
          <cell r="CN351">
            <v>0</v>
          </cell>
          <cell r="CO351">
            <v>0</v>
          </cell>
          <cell r="CP351">
            <v>0</v>
          </cell>
          <cell r="CQ351">
            <v>0</v>
          </cell>
          <cell r="CR351">
            <v>0</v>
          </cell>
          <cell r="CS351">
            <v>0</v>
          </cell>
          <cell r="CT351">
            <v>0</v>
          </cell>
          <cell r="CU351">
            <v>0</v>
          </cell>
          <cell r="CV351">
            <v>0</v>
          </cell>
          <cell r="CW351">
            <v>0</v>
          </cell>
          <cell r="CX351">
            <v>0</v>
          </cell>
          <cell r="CY351">
            <v>0</v>
          </cell>
          <cell r="CZ351">
            <v>0</v>
          </cell>
          <cell r="DA351">
            <v>0</v>
          </cell>
          <cell r="DB351">
            <v>0</v>
          </cell>
          <cell r="DC351">
            <v>0</v>
          </cell>
          <cell r="DD351">
            <v>0</v>
          </cell>
          <cell r="DE351">
            <v>0</v>
          </cell>
          <cell r="DF351">
            <v>0</v>
          </cell>
          <cell r="DG351">
            <v>0</v>
          </cell>
          <cell r="DH351">
            <v>0</v>
          </cell>
          <cell r="DI351">
            <v>0</v>
          </cell>
          <cell r="DJ351">
            <v>0</v>
          </cell>
          <cell r="DK351">
            <v>0</v>
          </cell>
          <cell r="DL351">
            <v>0</v>
          </cell>
          <cell r="DM351">
            <v>0</v>
          </cell>
          <cell r="DN351">
            <v>0</v>
          </cell>
          <cell r="DO351">
            <v>0</v>
          </cell>
          <cell r="DP351">
            <v>0</v>
          </cell>
          <cell r="DQ351">
            <v>0</v>
          </cell>
          <cell r="DR351">
            <v>0</v>
          </cell>
          <cell r="DS351">
            <v>0</v>
          </cell>
          <cell r="DT351">
            <v>0</v>
          </cell>
          <cell r="DU351">
            <v>0</v>
          </cell>
          <cell r="DV351">
            <v>0</v>
          </cell>
          <cell r="DW351">
            <v>0</v>
          </cell>
          <cell r="DX351">
            <v>0</v>
          </cell>
          <cell r="DY351">
            <v>0</v>
          </cell>
          <cell r="DZ351">
            <v>0</v>
          </cell>
          <cell r="EA351">
            <v>0</v>
          </cell>
          <cell r="EB351">
            <v>0</v>
          </cell>
          <cell r="EC351">
            <v>0</v>
          </cell>
          <cell r="ED351">
            <v>0</v>
          </cell>
          <cell r="EE351">
            <v>0</v>
          </cell>
          <cell r="EF351">
            <v>0</v>
          </cell>
          <cell r="EG351">
            <v>0</v>
          </cell>
          <cell r="EH351">
            <v>0</v>
          </cell>
          <cell r="EI351">
            <v>0</v>
          </cell>
          <cell r="EJ351">
            <v>0</v>
          </cell>
          <cell r="EK351">
            <v>0</v>
          </cell>
          <cell r="EL351">
            <v>0</v>
          </cell>
          <cell r="EM351">
            <v>0</v>
          </cell>
          <cell r="EN351">
            <v>0</v>
          </cell>
          <cell r="EO351">
            <v>0</v>
          </cell>
          <cell r="EP351">
            <v>0</v>
          </cell>
          <cell r="EQ351">
            <v>0</v>
          </cell>
          <cell r="ER351">
            <v>0</v>
          </cell>
          <cell r="ES351">
            <v>0</v>
          </cell>
          <cell r="ET351">
            <v>0</v>
          </cell>
          <cell r="EU351">
            <v>0</v>
          </cell>
          <cell r="EV351">
            <v>0</v>
          </cell>
          <cell r="EW351">
            <v>0</v>
          </cell>
          <cell r="EX351">
            <v>0</v>
          </cell>
          <cell r="EY351">
            <v>0</v>
          </cell>
          <cell r="EZ351">
            <v>0</v>
          </cell>
          <cell r="FA351">
            <v>0</v>
          </cell>
          <cell r="FB351">
            <v>0</v>
          </cell>
          <cell r="FC351">
            <v>0</v>
          </cell>
          <cell r="FD351">
            <v>0</v>
          </cell>
          <cell r="FE351">
            <v>0</v>
          </cell>
          <cell r="FF351">
            <v>0</v>
          </cell>
          <cell r="FG351">
            <v>0</v>
          </cell>
          <cell r="FH351">
            <v>0</v>
          </cell>
          <cell r="FI351">
            <v>0</v>
          </cell>
          <cell r="FJ351">
            <v>0</v>
          </cell>
          <cell r="FK351">
            <v>0</v>
          </cell>
          <cell r="FL351">
            <v>0</v>
          </cell>
          <cell r="FM351">
            <v>0</v>
          </cell>
          <cell r="FN351">
            <v>0</v>
          </cell>
          <cell r="FO351">
            <v>0</v>
          </cell>
          <cell r="FP351">
            <v>0</v>
          </cell>
          <cell r="FQ351">
            <v>0</v>
          </cell>
          <cell r="FR351">
            <v>0</v>
          </cell>
          <cell r="FS351">
            <v>0</v>
          </cell>
          <cell r="FT351">
            <v>0</v>
          </cell>
          <cell r="FU351">
            <v>0</v>
          </cell>
          <cell r="FV351">
            <v>0</v>
          </cell>
          <cell r="FW351">
            <v>0</v>
          </cell>
          <cell r="FX351">
            <v>0</v>
          </cell>
          <cell r="FY351">
            <v>0</v>
          </cell>
          <cell r="FZ351">
            <v>0</v>
          </cell>
          <cell r="GA351">
            <v>0</v>
          </cell>
          <cell r="GB351">
            <v>0</v>
          </cell>
          <cell r="GC351">
            <v>0</v>
          </cell>
          <cell r="GD351">
            <v>0</v>
          </cell>
          <cell r="GE351">
            <v>0</v>
          </cell>
          <cell r="GF351">
            <v>0</v>
          </cell>
          <cell r="GG351">
            <v>0</v>
          </cell>
          <cell r="GH351">
            <v>0</v>
          </cell>
          <cell r="GI351">
            <v>0</v>
          </cell>
          <cell r="GJ351">
            <v>0</v>
          </cell>
          <cell r="GK351">
            <v>0</v>
          </cell>
          <cell r="GL351">
            <v>0</v>
          </cell>
          <cell r="GM351">
            <v>0</v>
          </cell>
          <cell r="GN351">
            <v>0</v>
          </cell>
          <cell r="GO351">
            <v>0</v>
          </cell>
          <cell r="GP351">
            <v>0</v>
          </cell>
          <cell r="GQ351">
            <v>0</v>
          </cell>
          <cell r="GR351">
            <v>0</v>
          </cell>
          <cell r="GS351">
            <v>0</v>
          </cell>
          <cell r="GW351">
            <v>900545</v>
          </cell>
          <cell r="GX351" t="e">
            <v>#DIV/0!</v>
          </cell>
          <cell r="GY351" t="e">
            <v>#DIV/0!</v>
          </cell>
          <cell r="GZ351" t="e">
            <v>#DIV/0!</v>
          </cell>
        </row>
        <row r="352">
          <cell r="A352">
            <v>900546</v>
          </cell>
          <cell r="B352">
            <v>25</v>
          </cell>
          <cell r="C352" t="str">
            <v>CHANNEL @ LIBERTY</v>
          </cell>
          <cell r="D352">
            <v>391101</v>
          </cell>
          <cell r="E352" t="str">
            <v>D</v>
          </cell>
          <cell r="F352">
            <v>90050</v>
          </cell>
          <cell r="G352">
            <v>110050</v>
          </cell>
          <cell r="H352">
            <v>110050</v>
          </cell>
          <cell r="I352">
            <v>115050</v>
          </cell>
          <cell r="J352">
            <v>115050</v>
          </cell>
          <cell r="K352">
            <v>115050</v>
          </cell>
          <cell r="L352">
            <v>100000</v>
          </cell>
          <cell r="M352">
            <v>65000</v>
          </cell>
          <cell r="N352">
            <v>102500</v>
          </cell>
          <cell r="O352">
            <v>50000</v>
          </cell>
          <cell r="P352">
            <v>50000</v>
          </cell>
          <cell r="Q352">
            <v>50000</v>
          </cell>
          <cell r="R352">
            <v>50000</v>
          </cell>
          <cell r="S352">
            <v>0</v>
          </cell>
          <cell r="T352">
            <v>5078</v>
          </cell>
          <cell r="U352">
            <v>5078</v>
          </cell>
          <cell r="V352">
            <v>5078</v>
          </cell>
          <cell r="W352">
            <v>5078</v>
          </cell>
          <cell r="X352">
            <v>5078</v>
          </cell>
          <cell r="Y352">
            <v>5078</v>
          </cell>
          <cell r="Z352">
            <v>5078</v>
          </cell>
          <cell r="AA352">
            <v>5078</v>
          </cell>
          <cell r="AB352">
            <v>18078</v>
          </cell>
          <cell r="AC352">
            <v>5078</v>
          </cell>
          <cell r="AD352">
            <v>5078</v>
          </cell>
          <cell r="AE352">
            <v>5078</v>
          </cell>
          <cell r="AF352">
            <v>5078</v>
          </cell>
          <cell r="AG352">
            <v>5078</v>
          </cell>
          <cell r="AH352">
            <v>5078</v>
          </cell>
          <cell r="AI352">
            <v>5078</v>
          </cell>
          <cell r="AJ352">
            <v>5078</v>
          </cell>
          <cell r="AK352">
            <v>5078</v>
          </cell>
          <cell r="AL352">
            <v>5078</v>
          </cell>
          <cell r="AM352">
            <v>5078</v>
          </cell>
          <cell r="AN352">
            <v>5078</v>
          </cell>
          <cell r="AO352">
            <v>5078</v>
          </cell>
          <cell r="AP352">
            <v>5078</v>
          </cell>
          <cell r="AQ352">
            <v>5078</v>
          </cell>
          <cell r="AR352">
            <v>5078</v>
          </cell>
          <cell r="AS352">
            <v>5078</v>
          </cell>
          <cell r="AT352">
            <v>5078</v>
          </cell>
          <cell r="AU352">
            <v>5078</v>
          </cell>
          <cell r="AV352">
            <v>5078</v>
          </cell>
          <cell r="AW352">
            <v>10000</v>
          </cell>
          <cell r="AX352">
            <v>10000</v>
          </cell>
          <cell r="AY352">
            <v>0</v>
          </cell>
          <cell r="AZ352">
            <v>0</v>
          </cell>
          <cell r="BA352">
            <v>0</v>
          </cell>
          <cell r="BB352">
            <v>0</v>
          </cell>
          <cell r="BC352">
            <v>0</v>
          </cell>
          <cell r="BD352">
            <v>0</v>
          </cell>
          <cell r="BE352">
            <v>0</v>
          </cell>
          <cell r="BF352">
            <v>0</v>
          </cell>
          <cell r="BG352">
            <v>0</v>
          </cell>
          <cell r="BH352">
            <v>0</v>
          </cell>
          <cell r="BI352">
            <v>0</v>
          </cell>
          <cell r="BJ352">
            <v>0</v>
          </cell>
          <cell r="BK352">
            <v>0</v>
          </cell>
          <cell r="BL352">
            <v>0</v>
          </cell>
          <cell r="BM352">
            <v>0</v>
          </cell>
          <cell r="BN352">
            <v>0</v>
          </cell>
          <cell r="BO352">
            <v>0</v>
          </cell>
          <cell r="BP352">
            <v>0</v>
          </cell>
          <cell r="BQ352">
            <v>0</v>
          </cell>
          <cell r="BR352">
            <v>0</v>
          </cell>
          <cell r="BS352">
            <v>0</v>
          </cell>
          <cell r="BT352">
            <v>0</v>
          </cell>
          <cell r="BU352">
            <v>0</v>
          </cell>
          <cell r="BV352">
            <v>0</v>
          </cell>
          <cell r="BW352">
            <v>0</v>
          </cell>
          <cell r="BX352">
            <v>0</v>
          </cell>
          <cell r="BY352">
            <v>0</v>
          </cell>
          <cell r="BZ352">
            <v>0</v>
          </cell>
          <cell r="CA352">
            <v>0</v>
          </cell>
          <cell r="CB352">
            <v>0</v>
          </cell>
          <cell r="CC352">
            <v>0</v>
          </cell>
          <cell r="CD352">
            <v>0</v>
          </cell>
          <cell r="CE352">
            <v>0</v>
          </cell>
          <cell r="CF352">
            <v>0</v>
          </cell>
          <cell r="CG352">
            <v>0</v>
          </cell>
          <cell r="CH352">
            <v>0</v>
          </cell>
          <cell r="CI352">
            <v>0</v>
          </cell>
          <cell r="CJ352">
            <v>0</v>
          </cell>
          <cell r="CK352">
            <v>0</v>
          </cell>
          <cell r="CL352">
            <v>0</v>
          </cell>
          <cell r="CM352">
            <v>0</v>
          </cell>
          <cell r="CN352">
            <v>0</v>
          </cell>
          <cell r="CO352">
            <v>0</v>
          </cell>
          <cell r="CP352">
            <v>0</v>
          </cell>
          <cell r="CQ352">
            <v>0</v>
          </cell>
          <cell r="CR352">
            <v>0</v>
          </cell>
          <cell r="CS352">
            <v>0</v>
          </cell>
          <cell r="CT352">
            <v>0</v>
          </cell>
          <cell r="CU352">
            <v>0</v>
          </cell>
          <cell r="CV352">
            <v>0</v>
          </cell>
          <cell r="CW352">
            <v>0</v>
          </cell>
          <cell r="CX352">
            <v>0</v>
          </cell>
          <cell r="CY352">
            <v>0</v>
          </cell>
          <cell r="CZ352">
            <v>0</v>
          </cell>
          <cell r="DA352">
            <v>0</v>
          </cell>
          <cell r="DB352">
            <v>0</v>
          </cell>
          <cell r="DC352">
            <v>10000</v>
          </cell>
          <cell r="DD352">
            <v>10000</v>
          </cell>
          <cell r="DE352">
            <v>10000</v>
          </cell>
          <cell r="DF352">
            <v>14439</v>
          </cell>
          <cell r="DG352">
            <v>30000</v>
          </cell>
          <cell r="DH352">
            <v>0</v>
          </cell>
          <cell r="DI352">
            <v>27500</v>
          </cell>
          <cell r="DJ352">
            <v>0</v>
          </cell>
          <cell r="DK352">
            <v>0</v>
          </cell>
          <cell r="DL352">
            <v>0</v>
          </cell>
          <cell r="DM352">
            <v>0</v>
          </cell>
          <cell r="DN352">
            <v>0</v>
          </cell>
          <cell r="DO352">
            <v>0</v>
          </cell>
          <cell r="DP352">
            <v>0</v>
          </cell>
          <cell r="DQ352">
            <v>0</v>
          </cell>
          <cell r="DR352">
            <v>0</v>
          </cell>
          <cell r="DS352">
            <v>0</v>
          </cell>
          <cell r="DT352">
            <v>0</v>
          </cell>
          <cell r="DU352">
            <v>0</v>
          </cell>
          <cell r="DV352">
            <v>0</v>
          </cell>
          <cell r="DW352">
            <v>0</v>
          </cell>
          <cell r="DX352">
            <v>0</v>
          </cell>
          <cell r="DY352">
            <v>0</v>
          </cell>
          <cell r="DZ352">
            <v>0</v>
          </cell>
          <cell r="EA352">
            <v>0</v>
          </cell>
          <cell r="EB352">
            <v>0</v>
          </cell>
          <cell r="EC352">
            <v>0</v>
          </cell>
          <cell r="ED352">
            <v>0</v>
          </cell>
          <cell r="EE352">
            <v>0</v>
          </cell>
          <cell r="EF352">
            <v>0</v>
          </cell>
          <cell r="EG352">
            <v>0</v>
          </cell>
          <cell r="EH352">
            <v>0</v>
          </cell>
          <cell r="EI352">
            <v>0</v>
          </cell>
          <cell r="EJ352">
            <v>0</v>
          </cell>
          <cell r="EK352">
            <v>0</v>
          </cell>
          <cell r="EL352">
            <v>0</v>
          </cell>
          <cell r="EM352">
            <v>0</v>
          </cell>
          <cell r="EN352">
            <v>0</v>
          </cell>
          <cell r="EO352">
            <v>0</v>
          </cell>
          <cell r="EP352">
            <v>0</v>
          </cell>
          <cell r="EQ352">
            <v>0</v>
          </cell>
          <cell r="ER352">
            <v>0</v>
          </cell>
          <cell r="ES352">
            <v>0</v>
          </cell>
          <cell r="ET352">
            <v>0</v>
          </cell>
          <cell r="EU352">
            <v>0</v>
          </cell>
          <cell r="EV352">
            <v>10000</v>
          </cell>
          <cell r="EW352">
            <v>0</v>
          </cell>
          <cell r="EX352">
            <v>0</v>
          </cell>
          <cell r="EY352">
            <v>0</v>
          </cell>
          <cell r="EZ352">
            <v>0</v>
          </cell>
          <cell r="FA352">
            <v>0</v>
          </cell>
          <cell r="FB352">
            <v>0</v>
          </cell>
          <cell r="FC352">
            <v>0</v>
          </cell>
          <cell r="FD352">
            <v>0</v>
          </cell>
          <cell r="FE352">
            <v>0</v>
          </cell>
          <cell r="FF352">
            <v>0</v>
          </cell>
          <cell r="FG352">
            <v>17323</v>
          </cell>
          <cell r="FH352">
            <v>17323</v>
          </cell>
          <cell r="FI352">
            <v>17323</v>
          </cell>
          <cell r="FJ352">
            <v>17970</v>
          </cell>
          <cell r="FK352">
            <v>17970</v>
          </cell>
          <cell r="FL352">
            <v>27970</v>
          </cell>
          <cell r="FM352">
            <v>0</v>
          </cell>
          <cell r="FN352">
            <v>0</v>
          </cell>
          <cell r="FO352">
            <v>0</v>
          </cell>
          <cell r="FP352">
            <v>0</v>
          </cell>
          <cell r="FQ352">
            <v>0</v>
          </cell>
          <cell r="FR352">
            <v>0</v>
          </cell>
          <cell r="FS352">
            <v>0</v>
          </cell>
          <cell r="FT352">
            <v>0</v>
          </cell>
          <cell r="FU352">
            <v>0</v>
          </cell>
          <cell r="FV352">
            <v>0</v>
          </cell>
          <cell r="FW352">
            <v>0</v>
          </cell>
          <cell r="FX352">
            <v>0</v>
          </cell>
          <cell r="FY352">
            <v>0</v>
          </cell>
          <cell r="FZ352">
            <v>0</v>
          </cell>
          <cell r="GA352">
            <v>0</v>
          </cell>
          <cell r="GB352">
            <v>0</v>
          </cell>
          <cell r="GC352">
            <v>0</v>
          </cell>
          <cell r="GD352">
            <v>0</v>
          </cell>
          <cell r="GE352">
            <v>0</v>
          </cell>
          <cell r="GF352">
            <v>0</v>
          </cell>
          <cell r="GG352">
            <v>2945</v>
          </cell>
          <cell r="GH352">
            <v>0</v>
          </cell>
          <cell r="GI352">
            <v>0</v>
          </cell>
          <cell r="GJ352">
            <v>0</v>
          </cell>
          <cell r="GK352">
            <v>0</v>
          </cell>
          <cell r="GL352">
            <v>10000</v>
          </cell>
          <cell r="GM352">
            <v>0</v>
          </cell>
          <cell r="GN352">
            <v>10000</v>
          </cell>
          <cell r="GO352">
            <v>0</v>
          </cell>
          <cell r="GP352">
            <v>0</v>
          </cell>
          <cell r="GQ352">
            <v>0</v>
          </cell>
          <cell r="GR352">
            <v>0</v>
          </cell>
          <cell r="GS352">
            <v>0</v>
          </cell>
          <cell r="GW352">
            <v>900546</v>
          </cell>
          <cell r="GX352" t="e">
            <v>#DIV/0!</v>
          </cell>
          <cell r="GY352" t="e">
            <v>#DIV/0!</v>
          </cell>
          <cell r="GZ352" t="e">
            <v>#DIV/0!</v>
          </cell>
        </row>
        <row r="353">
          <cell r="A353">
            <v>900548</v>
          </cell>
          <cell r="B353">
            <v>23</v>
          </cell>
          <cell r="C353" t="str">
            <v>TRUNKLINE - LAKESIDE</v>
          </cell>
          <cell r="D353">
            <v>357739</v>
          </cell>
          <cell r="E353" t="str">
            <v>D</v>
          </cell>
          <cell r="F353">
            <v>0</v>
          </cell>
          <cell r="G353">
            <v>0</v>
          </cell>
          <cell r="H353">
            <v>0</v>
          </cell>
          <cell r="I353">
            <v>5000</v>
          </cell>
          <cell r="J353">
            <v>5000</v>
          </cell>
          <cell r="K353">
            <v>5000</v>
          </cell>
          <cell r="L353">
            <v>0</v>
          </cell>
          <cell r="M353">
            <v>0</v>
          </cell>
          <cell r="N353">
            <v>0</v>
          </cell>
          <cell r="O353">
            <v>0</v>
          </cell>
          <cell r="P353">
            <v>0</v>
          </cell>
          <cell r="Q353">
            <v>0</v>
          </cell>
          <cell r="R353">
            <v>0</v>
          </cell>
          <cell r="S353">
            <v>0</v>
          </cell>
          <cell r="T353">
            <v>0</v>
          </cell>
          <cell r="U353">
            <v>0</v>
          </cell>
          <cell r="V353">
            <v>0</v>
          </cell>
          <cell r="W353">
            <v>0</v>
          </cell>
          <cell r="X353">
            <v>0</v>
          </cell>
          <cell r="Y353">
            <v>0</v>
          </cell>
          <cell r="Z353">
            <v>0</v>
          </cell>
          <cell r="AA353">
            <v>0</v>
          </cell>
          <cell r="AB353">
            <v>0</v>
          </cell>
          <cell r="AC353">
            <v>1027</v>
          </cell>
          <cell r="AD353">
            <v>0</v>
          </cell>
          <cell r="AE353">
            <v>0</v>
          </cell>
          <cell r="AF353">
            <v>0</v>
          </cell>
          <cell r="AG353">
            <v>0</v>
          </cell>
          <cell r="AH353">
            <v>0</v>
          </cell>
          <cell r="AI353">
            <v>0</v>
          </cell>
          <cell r="AJ353">
            <v>0</v>
          </cell>
          <cell r="AK353">
            <v>0</v>
          </cell>
          <cell r="AL353">
            <v>0</v>
          </cell>
          <cell r="AM353">
            <v>0</v>
          </cell>
          <cell r="AN353">
            <v>0</v>
          </cell>
          <cell r="AO353">
            <v>0</v>
          </cell>
          <cell r="AP353">
            <v>0</v>
          </cell>
          <cell r="AQ353">
            <v>0</v>
          </cell>
          <cell r="AR353">
            <v>0</v>
          </cell>
          <cell r="AS353">
            <v>0</v>
          </cell>
          <cell r="AT353">
            <v>0</v>
          </cell>
          <cell r="AU353">
            <v>0</v>
          </cell>
          <cell r="AV353">
            <v>0</v>
          </cell>
          <cell r="AW353">
            <v>0</v>
          </cell>
          <cell r="AX353">
            <v>0</v>
          </cell>
          <cell r="AY353">
            <v>14706</v>
          </cell>
          <cell r="AZ353">
            <v>14706</v>
          </cell>
          <cell r="BA353">
            <v>14706</v>
          </cell>
          <cell r="BB353">
            <v>14706</v>
          </cell>
          <cell r="BC353">
            <v>14706</v>
          </cell>
          <cell r="BD353">
            <v>0</v>
          </cell>
          <cell r="BE353">
            <v>5000</v>
          </cell>
          <cell r="BF353">
            <v>14706</v>
          </cell>
          <cell r="BG353">
            <v>14706</v>
          </cell>
          <cell r="BH353">
            <v>14706</v>
          </cell>
          <cell r="BI353">
            <v>14706</v>
          </cell>
          <cell r="BJ353">
            <v>0</v>
          </cell>
          <cell r="BK353">
            <v>0</v>
          </cell>
          <cell r="BL353">
            <v>0</v>
          </cell>
          <cell r="BM353">
            <v>34706</v>
          </cell>
          <cell r="BN353">
            <v>34706</v>
          </cell>
          <cell r="BO353">
            <v>34706</v>
          </cell>
          <cell r="BP353">
            <v>34706</v>
          </cell>
          <cell r="BQ353">
            <v>14706</v>
          </cell>
          <cell r="BR353">
            <v>14706</v>
          </cell>
          <cell r="BS353">
            <v>14706</v>
          </cell>
          <cell r="BT353">
            <v>14706</v>
          </cell>
          <cell r="BU353">
            <v>14706</v>
          </cell>
          <cell r="BV353">
            <v>14706</v>
          </cell>
          <cell r="BW353">
            <v>14706</v>
          </cell>
          <cell r="BX353">
            <v>17206</v>
          </cell>
          <cell r="BY353">
            <v>3700</v>
          </cell>
          <cell r="BZ353">
            <v>35400</v>
          </cell>
          <cell r="CA353">
            <v>2900</v>
          </cell>
          <cell r="CB353">
            <v>2900</v>
          </cell>
          <cell r="CC353">
            <v>0</v>
          </cell>
          <cell r="CD353">
            <v>20000</v>
          </cell>
          <cell r="CE353">
            <v>10000</v>
          </cell>
          <cell r="CF353">
            <v>0</v>
          </cell>
          <cell r="CG353">
            <v>0</v>
          </cell>
          <cell r="CH353">
            <v>0</v>
          </cell>
          <cell r="CI353">
            <v>0</v>
          </cell>
          <cell r="CJ353">
            <v>0</v>
          </cell>
          <cell r="CK353">
            <v>0</v>
          </cell>
          <cell r="CL353">
            <v>0</v>
          </cell>
          <cell r="CM353">
            <v>0</v>
          </cell>
          <cell r="CN353">
            <v>0</v>
          </cell>
          <cell r="CO353">
            <v>0</v>
          </cell>
          <cell r="CP353">
            <v>0</v>
          </cell>
          <cell r="CQ353">
            <v>0</v>
          </cell>
          <cell r="CR353">
            <v>1735</v>
          </cell>
          <cell r="CS353">
            <v>1365</v>
          </cell>
          <cell r="CT353">
            <v>0</v>
          </cell>
          <cell r="CU353">
            <v>0</v>
          </cell>
          <cell r="CV353">
            <v>0</v>
          </cell>
          <cell r="CW353">
            <v>0</v>
          </cell>
          <cell r="CX353">
            <v>0</v>
          </cell>
          <cell r="CY353">
            <v>0</v>
          </cell>
          <cell r="CZ353">
            <v>0</v>
          </cell>
          <cell r="DA353">
            <v>0</v>
          </cell>
          <cell r="DB353">
            <v>730</v>
          </cell>
          <cell r="DC353">
            <v>730</v>
          </cell>
          <cell r="DD353">
            <v>730</v>
          </cell>
          <cell r="DE353">
            <v>730</v>
          </cell>
          <cell r="DF353">
            <v>174</v>
          </cell>
          <cell r="DG353">
            <v>8244</v>
          </cell>
          <cell r="DH353">
            <v>19608</v>
          </cell>
          <cell r="DI353">
            <v>32549</v>
          </cell>
          <cell r="DJ353">
            <v>0</v>
          </cell>
          <cell r="DK353">
            <v>0</v>
          </cell>
          <cell r="DL353">
            <v>0</v>
          </cell>
          <cell r="DM353">
            <v>776</v>
          </cell>
          <cell r="DN353">
            <v>5800</v>
          </cell>
          <cell r="DO353">
            <v>10000</v>
          </cell>
          <cell r="DP353">
            <v>0</v>
          </cell>
          <cell r="DQ353">
            <v>0</v>
          </cell>
          <cell r="DR353">
            <v>0</v>
          </cell>
          <cell r="DS353">
            <v>0</v>
          </cell>
          <cell r="DT353">
            <v>0</v>
          </cell>
          <cell r="DU353">
            <v>0</v>
          </cell>
          <cell r="DV353">
            <v>0</v>
          </cell>
          <cell r="DW353">
            <v>0</v>
          </cell>
          <cell r="DX353">
            <v>0</v>
          </cell>
          <cell r="DY353">
            <v>0</v>
          </cell>
          <cell r="DZ353">
            <v>0</v>
          </cell>
          <cell r="EA353">
            <v>0</v>
          </cell>
          <cell r="EB353">
            <v>0</v>
          </cell>
          <cell r="EC353">
            <v>0</v>
          </cell>
          <cell r="ED353">
            <v>0</v>
          </cell>
          <cell r="EE353">
            <v>0</v>
          </cell>
          <cell r="EF353">
            <v>0</v>
          </cell>
          <cell r="EG353">
            <v>0</v>
          </cell>
          <cell r="EH353">
            <v>2860</v>
          </cell>
          <cell r="EI353">
            <v>0</v>
          </cell>
          <cell r="EJ353">
            <v>0</v>
          </cell>
          <cell r="EK353">
            <v>0</v>
          </cell>
          <cell r="EL353">
            <v>0</v>
          </cell>
          <cell r="EM353">
            <v>0</v>
          </cell>
          <cell r="EN353">
            <v>0</v>
          </cell>
          <cell r="EO353">
            <v>0</v>
          </cell>
          <cell r="EP353">
            <v>0</v>
          </cell>
          <cell r="EQ353">
            <v>0</v>
          </cell>
          <cell r="ER353">
            <v>11392</v>
          </cell>
          <cell r="ES353">
            <v>2592</v>
          </cell>
          <cell r="ET353">
            <v>2592</v>
          </cell>
          <cell r="EU353">
            <v>2592</v>
          </cell>
          <cell r="EV353">
            <v>11392</v>
          </cell>
          <cell r="EW353">
            <v>0</v>
          </cell>
          <cell r="EX353">
            <v>0</v>
          </cell>
          <cell r="EY353">
            <v>0</v>
          </cell>
          <cell r="EZ353">
            <v>0</v>
          </cell>
          <cell r="FA353">
            <v>0</v>
          </cell>
          <cell r="FB353">
            <v>0</v>
          </cell>
          <cell r="FC353">
            <v>0</v>
          </cell>
          <cell r="FD353">
            <v>0</v>
          </cell>
          <cell r="FE353">
            <v>0</v>
          </cell>
          <cell r="FF353">
            <v>10952</v>
          </cell>
          <cell r="FG353">
            <v>5200</v>
          </cell>
          <cell r="FH353">
            <v>5200</v>
          </cell>
          <cell r="FI353">
            <v>5200</v>
          </cell>
          <cell r="FJ353">
            <v>9800</v>
          </cell>
          <cell r="FK353">
            <v>15000</v>
          </cell>
          <cell r="FL353">
            <v>24612</v>
          </cell>
          <cell r="FM353">
            <v>45480</v>
          </cell>
          <cell r="FN353">
            <v>45480</v>
          </cell>
          <cell r="FO353">
            <v>0</v>
          </cell>
          <cell r="FP353">
            <v>0</v>
          </cell>
          <cell r="FQ353">
            <v>0</v>
          </cell>
          <cell r="FR353">
            <v>12518</v>
          </cell>
          <cell r="FS353">
            <v>5824</v>
          </cell>
          <cell r="FT353">
            <v>9000</v>
          </cell>
          <cell r="FU353">
            <v>9000</v>
          </cell>
          <cell r="FV353">
            <v>9000</v>
          </cell>
          <cell r="FW353">
            <v>14840</v>
          </cell>
          <cell r="FX353">
            <v>14840</v>
          </cell>
          <cell r="FY353">
            <v>14900</v>
          </cell>
          <cell r="FZ353">
            <v>24200</v>
          </cell>
          <cell r="GA353">
            <v>22500</v>
          </cell>
          <cell r="GB353">
            <v>0</v>
          </cell>
          <cell r="GC353">
            <v>0</v>
          </cell>
          <cell r="GD353">
            <v>0</v>
          </cell>
          <cell r="GE353">
            <v>0</v>
          </cell>
          <cell r="GF353">
            <v>0</v>
          </cell>
          <cell r="GG353">
            <v>8336</v>
          </cell>
          <cell r="GH353">
            <v>0</v>
          </cell>
          <cell r="GI353">
            <v>0</v>
          </cell>
          <cell r="GJ353">
            <v>0</v>
          </cell>
          <cell r="GK353">
            <v>0</v>
          </cell>
          <cell r="GL353">
            <v>10000</v>
          </cell>
          <cell r="GM353">
            <v>5922</v>
          </cell>
          <cell r="GN353">
            <v>27018</v>
          </cell>
          <cell r="GO353">
            <v>0</v>
          </cell>
          <cell r="GP353">
            <v>0</v>
          </cell>
          <cell r="GQ353">
            <v>0</v>
          </cell>
          <cell r="GR353">
            <v>0</v>
          </cell>
          <cell r="GS353">
            <v>0</v>
          </cell>
          <cell r="GW353">
            <v>900548</v>
          </cell>
          <cell r="GX353" t="e">
            <v>#DIV/0!</v>
          </cell>
          <cell r="GY353" t="e">
            <v>#DIV/0!</v>
          </cell>
          <cell r="GZ353" t="e">
            <v>#DIV/0!</v>
          </cell>
        </row>
        <row r="354">
          <cell r="A354">
            <v>900549</v>
          </cell>
          <cell r="B354">
            <v>23</v>
          </cell>
          <cell r="C354" t="str">
            <v>TGT - LOWRY</v>
          </cell>
          <cell r="D354">
            <v>187404</v>
          </cell>
          <cell r="E354" t="str">
            <v>D</v>
          </cell>
          <cell r="F354">
            <v>69151</v>
          </cell>
          <cell r="G354">
            <v>64403</v>
          </cell>
          <cell r="H354">
            <v>58011</v>
          </cell>
          <cell r="I354">
            <v>80766</v>
          </cell>
          <cell r="J354">
            <v>80766</v>
          </cell>
          <cell r="K354">
            <v>80766</v>
          </cell>
          <cell r="L354">
            <v>70766</v>
          </cell>
          <cell r="M354">
            <v>70766</v>
          </cell>
          <cell r="N354">
            <v>62001</v>
          </cell>
          <cell r="O354">
            <v>70766</v>
          </cell>
          <cell r="P354">
            <v>70766</v>
          </cell>
          <cell r="Q354">
            <v>70766</v>
          </cell>
          <cell r="R354">
            <v>70766</v>
          </cell>
          <cell r="S354">
            <v>69387</v>
          </cell>
          <cell r="T354">
            <v>69981</v>
          </cell>
          <cell r="U354">
            <v>69981</v>
          </cell>
          <cell r="V354">
            <v>70665</v>
          </cell>
          <cell r="W354">
            <v>77099</v>
          </cell>
          <cell r="X354">
            <v>77099</v>
          </cell>
          <cell r="Y354">
            <v>77383</v>
          </cell>
          <cell r="Z354">
            <v>76709</v>
          </cell>
          <cell r="AA354">
            <v>76709</v>
          </cell>
          <cell r="AB354">
            <v>76709</v>
          </cell>
          <cell r="AC354">
            <v>76709</v>
          </cell>
          <cell r="AD354">
            <v>76709</v>
          </cell>
          <cell r="AE354">
            <v>76709</v>
          </cell>
          <cell r="AF354">
            <v>76709</v>
          </cell>
          <cell r="AG354">
            <v>76906</v>
          </cell>
          <cell r="AH354">
            <v>77105</v>
          </cell>
          <cell r="AI354">
            <v>77105</v>
          </cell>
          <cell r="AJ354">
            <v>69625</v>
          </cell>
          <cell r="AK354">
            <v>77365</v>
          </cell>
          <cell r="AL354">
            <v>77105</v>
          </cell>
          <cell r="AM354">
            <v>77105</v>
          </cell>
          <cell r="AN354">
            <v>95105</v>
          </cell>
          <cell r="AO354">
            <v>84596</v>
          </cell>
          <cell r="AP354">
            <v>77302</v>
          </cell>
          <cell r="AQ354">
            <v>71044</v>
          </cell>
          <cell r="AR354">
            <v>68707</v>
          </cell>
          <cell r="AS354">
            <v>68707</v>
          </cell>
          <cell r="AT354">
            <v>68707</v>
          </cell>
          <cell r="AU354">
            <v>52651</v>
          </cell>
          <cell r="AV354">
            <v>57750</v>
          </cell>
          <cell r="AW354">
            <v>52651</v>
          </cell>
          <cell r="AX354">
            <v>52651</v>
          </cell>
          <cell r="AY354">
            <v>156675</v>
          </cell>
          <cell r="AZ354">
            <v>156675</v>
          </cell>
          <cell r="BA354">
            <v>156675</v>
          </cell>
          <cell r="BB354">
            <v>80043</v>
          </cell>
          <cell r="BC354">
            <v>96957</v>
          </cell>
          <cell r="BD354">
            <v>85528</v>
          </cell>
          <cell r="BE354">
            <v>77043</v>
          </cell>
          <cell r="BF354">
            <v>77043</v>
          </cell>
          <cell r="BG354">
            <v>77043</v>
          </cell>
          <cell r="BH354">
            <v>77043</v>
          </cell>
          <cell r="BI354">
            <v>99270</v>
          </cell>
          <cell r="BJ354">
            <v>95343</v>
          </cell>
          <cell r="BK354">
            <v>108435</v>
          </cell>
          <cell r="BL354">
            <v>108863</v>
          </cell>
          <cell r="BM354">
            <v>83647</v>
          </cell>
          <cell r="BN354">
            <v>83647</v>
          </cell>
          <cell r="BO354">
            <v>83647</v>
          </cell>
          <cell r="BP354">
            <v>83647</v>
          </cell>
          <cell r="BQ354">
            <v>84166</v>
          </cell>
          <cell r="BR354">
            <v>136600</v>
          </cell>
          <cell r="BS354">
            <v>82847</v>
          </cell>
          <cell r="BT354">
            <v>104546</v>
          </cell>
          <cell r="BU354">
            <v>104546</v>
          </cell>
          <cell r="BV354">
            <v>104546</v>
          </cell>
          <cell r="BW354">
            <v>86647</v>
          </cell>
          <cell r="BX354">
            <v>87647</v>
          </cell>
          <cell r="BY354">
            <v>115387</v>
          </cell>
          <cell r="BZ354">
            <v>112213</v>
          </cell>
          <cell r="CA354">
            <v>76662</v>
          </cell>
          <cell r="CB354">
            <v>76662</v>
          </cell>
          <cell r="CC354">
            <v>78159</v>
          </cell>
          <cell r="CD354">
            <v>79004</v>
          </cell>
          <cell r="CE354">
            <v>79004</v>
          </cell>
          <cell r="CF354">
            <v>109321</v>
          </cell>
          <cell r="CG354">
            <v>98159</v>
          </cell>
          <cell r="CH354">
            <v>122872</v>
          </cell>
          <cell r="CI354">
            <v>122872</v>
          </cell>
          <cell r="CJ354">
            <v>122872</v>
          </cell>
          <cell r="CK354">
            <v>103610</v>
          </cell>
          <cell r="CL354">
            <v>112199</v>
          </cell>
          <cell r="CM354">
            <v>144690</v>
          </cell>
          <cell r="CN354">
            <v>132827</v>
          </cell>
          <cell r="CO354">
            <v>100948</v>
          </cell>
          <cell r="CP354">
            <v>100948</v>
          </cell>
          <cell r="CQ354">
            <v>100948</v>
          </cell>
          <cell r="CR354">
            <v>103699</v>
          </cell>
          <cell r="CS354">
            <v>100714</v>
          </cell>
          <cell r="CT354">
            <v>88112</v>
          </cell>
          <cell r="CU354">
            <v>100112</v>
          </cell>
          <cell r="CV354">
            <v>95858</v>
          </cell>
          <cell r="CW354">
            <v>95858</v>
          </cell>
          <cell r="CX354">
            <v>95858</v>
          </cell>
          <cell r="CY354">
            <v>103207</v>
          </cell>
          <cell r="CZ354">
            <v>103506</v>
          </cell>
          <cell r="DA354">
            <v>86300</v>
          </cell>
          <cell r="DB354">
            <v>87366</v>
          </cell>
          <cell r="DC354">
            <v>86872</v>
          </cell>
          <cell r="DD354">
            <v>86872</v>
          </cell>
          <cell r="DE354">
            <v>86872</v>
          </cell>
          <cell r="DF354">
            <v>112891</v>
          </cell>
          <cell r="DG354">
            <v>75431</v>
          </cell>
          <cell r="DH354">
            <v>102034</v>
          </cell>
          <cell r="DI354">
            <v>135363</v>
          </cell>
          <cell r="DJ354">
            <v>144783</v>
          </cell>
          <cell r="DK354">
            <v>144783</v>
          </cell>
          <cell r="DL354">
            <v>144783</v>
          </cell>
          <cell r="DM354">
            <v>123124</v>
          </cell>
          <cell r="DN354">
            <v>154860</v>
          </cell>
          <cell r="DO354">
            <v>150940</v>
          </cell>
          <cell r="DP354">
            <v>123682</v>
          </cell>
          <cell r="DQ354">
            <v>123682</v>
          </cell>
          <cell r="DR354">
            <v>123682</v>
          </cell>
          <cell r="DS354">
            <v>123682</v>
          </cell>
          <cell r="DT354">
            <v>121384</v>
          </cell>
          <cell r="DU354">
            <v>101606</v>
          </cell>
          <cell r="DV354">
            <v>146344</v>
          </cell>
          <cell r="DW354">
            <v>160619</v>
          </cell>
          <cell r="DX354">
            <v>112887</v>
          </cell>
          <cell r="DY354">
            <v>112887</v>
          </cell>
          <cell r="DZ354">
            <v>112887</v>
          </cell>
          <cell r="EA354">
            <v>131433</v>
          </cell>
          <cell r="EB354">
            <v>100037</v>
          </cell>
          <cell r="EC354">
            <v>159771</v>
          </cell>
          <cell r="ED354">
            <v>155499</v>
          </cell>
          <cell r="EE354">
            <v>168855</v>
          </cell>
          <cell r="EF354">
            <v>168855</v>
          </cell>
          <cell r="EG354">
            <v>168855</v>
          </cell>
          <cell r="EH354">
            <v>175674</v>
          </cell>
          <cell r="EI354">
            <v>156570</v>
          </cell>
          <cell r="EJ354">
            <v>149126</v>
          </cell>
          <cell r="EK354">
            <v>163773</v>
          </cell>
          <cell r="EL354">
            <v>161717</v>
          </cell>
          <cell r="EM354">
            <v>161717</v>
          </cell>
          <cell r="EN354">
            <v>161717</v>
          </cell>
          <cell r="EO354">
            <v>109147</v>
          </cell>
          <cell r="EP354">
            <v>162255</v>
          </cell>
          <cell r="EQ354">
            <v>95361</v>
          </cell>
          <cell r="ER354">
            <v>108726</v>
          </cell>
          <cell r="ES354">
            <v>131282</v>
          </cell>
          <cell r="ET354">
            <v>156282</v>
          </cell>
          <cell r="EU354">
            <v>165993</v>
          </cell>
          <cell r="EV354">
            <v>94069</v>
          </cell>
          <cell r="EW354">
            <v>187404</v>
          </cell>
          <cell r="EX354">
            <v>179179</v>
          </cell>
          <cell r="EY354">
            <v>186247</v>
          </cell>
          <cell r="EZ354">
            <v>186352</v>
          </cell>
          <cell r="FA354">
            <v>186352</v>
          </cell>
          <cell r="FB354">
            <v>186352</v>
          </cell>
          <cell r="FC354">
            <v>187404</v>
          </cell>
          <cell r="FD354">
            <v>187404</v>
          </cell>
          <cell r="FE354">
            <v>173399</v>
          </cell>
          <cell r="FF354">
            <v>153314</v>
          </cell>
          <cell r="FG354">
            <v>182728</v>
          </cell>
          <cell r="FH354">
            <v>185877</v>
          </cell>
          <cell r="FI354">
            <v>181201</v>
          </cell>
          <cell r="FJ354">
            <v>185404</v>
          </cell>
          <cell r="FK354">
            <v>164731</v>
          </cell>
          <cell r="FL354">
            <v>187404</v>
          </cell>
          <cell r="FM354">
            <v>187293</v>
          </cell>
          <cell r="FN354">
            <v>181273</v>
          </cell>
          <cell r="FO354">
            <v>116401</v>
          </cell>
          <cell r="FP354">
            <v>126401</v>
          </cell>
          <cell r="FQ354">
            <v>155772</v>
          </cell>
          <cell r="FR354">
            <v>99500</v>
          </cell>
          <cell r="FS354">
            <v>122281</v>
          </cell>
          <cell r="FT354">
            <v>169306</v>
          </cell>
          <cell r="FU354">
            <v>169306</v>
          </cell>
          <cell r="FV354">
            <v>169306</v>
          </cell>
          <cell r="FW354">
            <v>123581</v>
          </cell>
          <cell r="FX354">
            <v>123581</v>
          </cell>
          <cell r="FY354">
            <v>109443</v>
          </cell>
          <cell r="FZ354">
            <v>107399</v>
          </cell>
          <cell r="GA354">
            <v>90044</v>
          </cell>
          <cell r="GB354">
            <v>137555</v>
          </cell>
          <cell r="GC354">
            <v>137555</v>
          </cell>
          <cell r="GD354">
            <v>137555</v>
          </cell>
          <cell r="GE354">
            <v>86053</v>
          </cell>
          <cell r="GF354">
            <v>131966</v>
          </cell>
          <cell r="GG354">
            <v>116207</v>
          </cell>
          <cell r="GH354">
            <v>111537</v>
          </cell>
          <cell r="GI354">
            <v>138593</v>
          </cell>
          <cell r="GJ354">
            <v>138593</v>
          </cell>
          <cell r="GK354">
            <v>138593</v>
          </cell>
          <cell r="GL354">
            <v>153001</v>
          </cell>
          <cell r="GM354">
            <v>182617</v>
          </cell>
          <cell r="GN354">
            <v>139124</v>
          </cell>
          <cell r="GO354">
            <v>155214</v>
          </cell>
          <cell r="GP354">
            <v>169033</v>
          </cell>
          <cell r="GQ354">
            <v>169033</v>
          </cell>
          <cell r="GR354">
            <v>169033</v>
          </cell>
          <cell r="GS354">
            <v>165968</v>
          </cell>
          <cell r="GW354">
            <v>900549</v>
          </cell>
          <cell r="GX354" t="e">
            <v>#DIV/0!</v>
          </cell>
          <cell r="GY354" t="e">
            <v>#DIV/0!</v>
          </cell>
          <cell r="GZ354" t="e">
            <v>#DIV/0!</v>
          </cell>
        </row>
        <row r="355">
          <cell r="A355">
            <v>900550</v>
          </cell>
          <cell r="B355">
            <v>24</v>
          </cell>
          <cell r="C355" t="str">
            <v>ENTEX @ VERMILION</v>
          </cell>
          <cell r="D355">
            <v>64890</v>
          </cell>
          <cell r="E355" t="str">
            <v>D</v>
          </cell>
          <cell r="F355">
            <v>0</v>
          </cell>
          <cell r="G355">
            <v>0</v>
          </cell>
          <cell r="H355">
            <v>0</v>
          </cell>
          <cell r="I355">
            <v>0</v>
          </cell>
          <cell r="J355">
            <v>0</v>
          </cell>
          <cell r="K355">
            <v>0</v>
          </cell>
          <cell r="L355">
            <v>0</v>
          </cell>
          <cell r="M355">
            <v>0</v>
          </cell>
          <cell r="N355">
            <v>0</v>
          </cell>
          <cell r="O355">
            <v>0</v>
          </cell>
          <cell r="P355">
            <v>0</v>
          </cell>
          <cell r="Q355">
            <v>0</v>
          </cell>
          <cell r="R355">
            <v>0</v>
          </cell>
          <cell r="S355">
            <v>0</v>
          </cell>
          <cell r="T355">
            <v>0</v>
          </cell>
          <cell r="U355">
            <v>0</v>
          </cell>
          <cell r="V355">
            <v>0</v>
          </cell>
          <cell r="W355">
            <v>0</v>
          </cell>
          <cell r="X355">
            <v>0</v>
          </cell>
          <cell r="Y355">
            <v>0</v>
          </cell>
          <cell r="Z355">
            <v>0</v>
          </cell>
          <cell r="AA355">
            <v>0</v>
          </cell>
          <cell r="AB355">
            <v>0</v>
          </cell>
          <cell r="AC355">
            <v>0</v>
          </cell>
          <cell r="AD355">
            <v>0</v>
          </cell>
          <cell r="AE355">
            <v>0</v>
          </cell>
          <cell r="AF355">
            <v>0</v>
          </cell>
          <cell r="AG355">
            <v>0</v>
          </cell>
          <cell r="AH355">
            <v>0</v>
          </cell>
          <cell r="AI355">
            <v>0</v>
          </cell>
          <cell r="AJ355">
            <v>0</v>
          </cell>
          <cell r="AK355">
            <v>0</v>
          </cell>
          <cell r="AL355">
            <v>0</v>
          </cell>
          <cell r="AM355">
            <v>0</v>
          </cell>
          <cell r="AN355">
            <v>0</v>
          </cell>
          <cell r="AO355">
            <v>0</v>
          </cell>
          <cell r="AP355">
            <v>0</v>
          </cell>
          <cell r="AQ355">
            <v>0</v>
          </cell>
          <cell r="AR355">
            <v>0</v>
          </cell>
          <cell r="AS355">
            <v>0</v>
          </cell>
          <cell r="AT355">
            <v>0</v>
          </cell>
          <cell r="AU355">
            <v>0</v>
          </cell>
          <cell r="AV355">
            <v>0</v>
          </cell>
          <cell r="AW355">
            <v>0</v>
          </cell>
          <cell r="AX355">
            <v>0</v>
          </cell>
          <cell r="AY355">
            <v>0</v>
          </cell>
          <cell r="AZ355">
            <v>0</v>
          </cell>
          <cell r="BA355">
            <v>0</v>
          </cell>
          <cell r="BB355">
            <v>0</v>
          </cell>
          <cell r="BC355">
            <v>0</v>
          </cell>
          <cell r="BD355">
            <v>0</v>
          </cell>
          <cell r="BE355">
            <v>0</v>
          </cell>
          <cell r="BF355">
            <v>0</v>
          </cell>
          <cell r="BG355">
            <v>0</v>
          </cell>
          <cell r="BH355">
            <v>0</v>
          </cell>
          <cell r="BI355">
            <v>0</v>
          </cell>
          <cell r="BJ355">
            <v>0</v>
          </cell>
          <cell r="BK355">
            <v>0</v>
          </cell>
          <cell r="BL355">
            <v>0</v>
          </cell>
          <cell r="BM355">
            <v>0</v>
          </cell>
          <cell r="BN355">
            <v>0</v>
          </cell>
          <cell r="BO355">
            <v>0</v>
          </cell>
          <cell r="BP355">
            <v>0</v>
          </cell>
          <cell r="BQ355">
            <v>0</v>
          </cell>
          <cell r="BR355">
            <v>0</v>
          </cell>
          <cell r="BS355">
            <v>0</v>
          </cell>
          <cell r="BT355">
            <v>0</v>
          </cell>
          <cell r="BU355">
            <v>0</v>
          </cell>
          <cell r="BV355">
            <v>0</v>
          </cell>
          <cell r="BW355">
            <v>0</v>
          </cell>
          <cell r="BX355">
            <v>0</v>
          </cell>
          <cell r="BY355">
            <v>0</v>
          </cell>
          <cell r="BZ355">
            <v>0</v>
          </cell>
          <cell r="CA355">
            <v>0</v>
          </cell>
          <cell r="CB355">
            <v>0</v>
          </cell>
          <cell r="CC355">
            <v>0</v>
          </cell>
          <cell r="CD355">
            <v>0</v>
          </cell>
          <cell r="CE355">
            <v>0</v>
          </cell>
          <cell r="CF355">
            <v>0</v>
          </cell>
          <cell r="CG355">
            <v>0</v>
          </cell>
          <cell r="CH355">
            <v>0</v>
          </cell>
          <cell r="CI355">
            <v>0</v>
          </cell>
          <cell r="CJ355">
            <v>0</v>
          </cell>
          <cell r="CK355">
            <v>0</v>
          </cell>
          <cell r="CL355">
            <v>0</v>
          </cell>
          <cell r="CM355">
            <v>0</v>
          </cell>
          <cell r="CN355">
            <v>0</v>
          </cell>
          <cell r="CO355">
            <v>0</v>
          </cell>
          <cell r="CP355">
            <v>0</v>
          </cell>
          <cell r="CQ355">
            <v>0</v>
          </cell>
          <cell r="CR355">
            <v>0</v>
          </cell>
          <cell r="CS355">
            <v>0</v>
          </cell>
          <cell r="CT355">
            <v>0</v>
          </cell>
          <cell r="CU355">
            <v>0</v>
          </cell>
          <cell r="CV355">
            <v>0</v>
          </cell>
          <cell r="CW355">
            <v>0</v>
          </cell>
          <cell r="CX355">
            <v>0</v>
          </cell>
          <cell r="CY355">
            <v>0</v>
          </cell>
          <cell r="CZ355">
            <v>0</v>
          </cell>
          <cell r="DA355">
            <v>0</v>
          </cell>
          <cell r="DB355">
            <v>0</v>
          </cell>
          <cell r="DC355">
            <v>0</v>
          </cell>
          <cell r="DD355">
            <v>0</v>
          </cell>
          <cell r="DE355">
            <v>0</v>
          </cell>
          <cell r="DF355">
            <v>0</v>
          </cell>
          <cell r="DG355">
            <v>0</v>
          </cell>
          <cell r="DH355">
            <v>0</v>
          </cell>
          <cell r="DI355">
            <v>0</v>
          </cell>
          <cell r="DJ355">
            <v>0</v>
          </cell>
          <cell r="DK355">
            <v>0</v>
          </cell>
          <cell r="DL355">
            <v>0</v>
          </cell>
          <cell r="DM355">
            <v>0</v>
          </cell>
          <cell r="DN355">
            <v>0</v>
          </cell>
          <cell r="DO355">
            <v>0</v>
          </cell>
          <cell r="DP355">
            <v>0</v>
          </cell>
          <cell r="DQ355">
            <v>0</v>
          </cell>
          <cell r="DR355">
            <v>0</v>
          </cell>
          <cell r="DS355">
            <v>0</v>
          </cell>
          <cell r="DT355">
            <v>0</v>
          </cell>
          <cell r="DU355">
            <v>0</v>
          </cell>
          <cell r="DV355">
            <v>0</v>
          </cell>
          <cell r="DW355">
            <v>0</v>
          </cell>
          <cell r="DX355">
            <v>0</v>
          </cell>
          <cell r="DY355">
            <v>0</v>
          </cell>
          <cell r="DZ355">
            <v>0</v>
          </cell>
          <cell r="EA355">
            <v>0</v>
          </cell>
          <cell r="EB355">
            <v>0</v>
          </cell>
          <cell r="EC355">
            <v>0</v>
          </cell>
          <cell r="ED355">
            <v>0</v>
          </cell>
          <cell r="EE355">
            <v>0</v>
          </cell>
          <cell r="EF355">
            <v>0</v>
          </cell>
          <cell r="EG355">
            <v>0</v>
          </cell>
          <cell r="EH355">
            <v>0</v>
          </cell>
          <cell r="EI355">
            <v>0</v>
          </cell>
          <cell r="EJ355">
            <v>0</v>
          </cell>
          <cell r="EK355">
            <v>0</v>
          </cell>
          <cell r="EL355">
            <v>0</v>
          </cell>
          <cell r="EM355">
            <v>0</v>
          </cell>
          <cell r="EN355">
            <v>0</v>
          </cell>
          <cell r="EO355">
            <v>0</v>
          </cell>
          <cell r="EP355">
            <v>0</v>
          </cell>
          <cell r="EQ355">
            <v>0</v>
          </cell>
          <cell r="ER355">
            <v>0</v>
          </cell>
          <cell r="ES355">
            <v>0</v>
          </cell>
          <cell r="ET355">
            <v>0</v>
          </cell>
          <cell r="EU355">
            <v>0</v>
          </cell>
          <cell r="EV355">
            <v>0</v>
          </cell>
          <cell r="EW355">
            <v>0</v>
          </cell>
          <cell r="EX355">
            <v>0</v>
          </cell>
          <cell r="EY355">
            <v>0</v>
          </cell>
          <cell r="EZ355">
            <v>0</v>
          </cell>
          <cell r="FA355">
            <v>0</v>
          </cell>
          <cell r="FB355">
            <v>0</v>
          </cell>
          <cell r="FC355">
            <v>0</v>
          </cell>
          <cell r="FD355">
            <v>0</v>
          </cell>
          <cell r="FE355">
            <v>0</v>
          </cell>
          <cell r="FF355">
            <v>0</v>
          </cell>
          <cell r="FG355">
            <v>0</v>
          </cell>
          <cell r="FH355">
            <v>0</v>
          </cell>
          <cell r="FI355">
            <v>0</v>
          </cell>
          <cell r="FJ355">
            <v>0</v>
          </cell>
          <cell r="FK355">
            <v>0</v>
          </cell>
          <cell r="FL355">
            <v>0</v>
          </cell>
          <cell r="FM355">
            <v>0</v>
          </cell>
          <cell r="FN355">
            <v>0</v>
          </cell>
          <cell r="FO355">
            <v>0</v>
          </cell>
          <cell r="FP355">
            <v>0</v>
          </cell>
          <cell r="FQ355">
            <v>0</v>
          </cell>
          <cell r="FR355">
            <v>0</v>
          </cell>
          <cell r="FS355">
            <v>0</v>
          </cell>
          <cell r="FT355">
            <v>0</v>
          </cell>
          <cell r="FU355">
            <v>0</v>
          </cell>
          <cell r="FV355">
            <v>0</v>
          </cell>
          <cell r="FW355">
            <v>0</v>
          </cell>
          <cell r="FX355">
            <v>0</v>
          </cell>
          <cell r="FY355">
            <v>0</v>
          </cell>
          <cell r="FZ355">
            <v>0</v>
          </cell>
          <cell r="GA355">
            <v>0</v>
          </cell>
          <cell r="GB355">
            <v>0</v>
          </cell>
          <cell r="GC355">
            <v>0</v>
          </cell>
          <cell r="GD355">
            <v>0</v>
          </cell>
          <cell r="GE355">
            <v>0</v>
          </cell>
          <cell r="GF355">
            <v>0</v>
          </cell>
          <cell r="GG355">
            <v>0</v>
          </cell>
          <cell r="GH355">
            <v>0</v>
          </cell>
          <cell r="GI355">
            <v>0</v>
          </cell>
          <cell r="GJ355">
            <v>0</v>
          </cell>
          <cell r="GK355">
            <v>0</v>
          </cell>
          <cell r="GL355">
            <v>0</v>
          </cell>
          <cell r="GM355">
            <v>0</v>
          </cell>
          <cell r="GN355">
            <v>0</v>
          </cell>
          <cell r="GO355">
            <v>0</v>
          </cell>
          <cell r="GP355">
            <v>0</v>
          </cell>
          <cell r="GQ355">
            <v>0</v>
          </cell>
          <cell r="GR355">
            <v>0</v>
          </cell>
          <cell r="GS355">
            <v>0</v>
          </cell>
          <cell r="GW355">
            <v>900550</v>
          </cell>
          <cell r="GX355" t="e">
            <v>#DIV/0!</v>
          </cell>
          <cell r="GY355" t="e">
            <v>#DIV/0!</v>
          </cell>
          <cell r="GZ355" t="e">
            <v>#DIV/0!</v>
          </cell>
        </row>
        <row r="356">
          <cell r="A356">
            <v>900551</v>
          </cell>
          <cell r="B356">
            <v>23</v>
          </cell>
          <cell r="C356" t="str">
            <v>KOCHGATE - DEEP LAKE</v>
          </cell>
          <cell r="D356">
            <v>205640</v>
          </cell>
          <cell r="E356" t="str">
            <v>D</v>
          </cell>
          <cell r="F356">
            <v>13166</v>
          </cell>
          <cell r="G356">
            <v>50259</v>
          </cell>
          <cell r="H356">
            <v>13166</v>
          </cell>
          <cell r="I356">
            <v>14100</v>
          </cell>
          <cell r="J356">
            <v>14100</v>
          </cell>
          <cell r="K356">
            <v>14100</v>
          </cell>
          <cell r="L356">
            <v>3003</v>
          </cell>
          <cell r="M356">
            <v>11133</v>
          </cell>
          <cell r="N356">
            <v>3003</v>
          </cell>
          <cell r="O356">
            <v>3003</v>
          </cell>
          <cell r="P356">
            <v>3003</v>
          </cell>
          <cell r="Q356">
            <v>8084</v>
          </cell>
          <cell r="R356">
            <v>3003</v>
          </cell>
          <cell r="S356">
            <v>3003</v>
          </cell>
          <cell r="T356">
            <v>6500</v>
          </cell>
          <cell r="U356">
            <v>13163</v>
          </cell>
          <cell r="V356">
            <v>13163</v>
          </cell>
          <cell r="W356">
            <v>13163</v>
          </cell>
          <cell r="X356">
            <v>13163</v>
          </cell>
          <cell r="Y356">
            <v>13163</v>
          </cell>
          <cell r="Z356">
            <v>13163</v>
          </cell>
          <cell r="AA356">
            <v>13163</v>
          </cell>
          <cell r="AB356">
            <v>13163</v>
          </cell>
          <cell r="AC356">
            <v>13163</v>
          </cell>
          <cell r="AD356">
            <v>13163</v>
          </cell>
          <cell r="AE356">
            <v>13163</v>
          </cell>
          <cell r="AF356">
            <v>13163</v>
          </cell>
          <cell r="AG356">
            <v>13163</v>
          </cell>
          <cell r="AH356">
            <v>13163</v>
          </cell>
          <cell r="AI356">
            <v>13163</v>
          </cell>
          <cell r="AJ356">
            <v>13163</v>
          </cell>
          <cell r="AK356">
            <v>13163</v>
          </cell>
          <cell r="AL356">
            <v>13163</v>
          </cell>
          <cell r="AM356">
            <v>13163</v>
          </cell>
          <cell r="AN356">
            <v>13163</v>
          </cell>
          <cell r="AO356">
            <v>13163</v>
          </cell>
          <cell r="AP356">
            <v>15141</v>
          </cell>
          <cell r="AQ356">
            <v>15141</v>
          </cell>
          <cell r="AR356">
            <v>15141</v>
          </cell>
          <cell r="AS356">
            <v>15141</v>
          </cell>
          <cell r="AT356">
            <v>15141</v>
          </cell>
          <cell r="AU356">
            <v>15141</v>
          </cell>
          <cell r="AV356">
            <v>17119</v>
          </cell>
          <cell r="AW356">
            <v>27063</v>
          </cell>
          <cell r="AX356">
            <v>23163</v>
          </cell>
          <cell r="AY356">
            <v>38104</v>
          </cell>
          <cell r="AZ356">
            <v>11173</v>
          </cell>
          <cell r="BA356">
            <v>24073</v>
          </cell>
          <cell r="BB356">
            <v>11173</v>
          </cell>
          <cell r="BC356">
            <v>18173</v>
          </cell>
          <cell r="BD356">
            <v>11173</v>
          </cell>
          <cell r="BE356">
            <v>11173</v>
          </cell>
          <cell r="BF356">
            <v>11173</v>
          </cell>
          <cell r="BG356">
            <v>11173</v>
          </cell>
          <cell r="BH356">
            <v>19811</v>
          </cell>
          <cell r="BI356">
            <v>11173</v>
          </cell>
          <cell r="BJ356">
            <v>28449</v>
          </cell>
          <cell r="BK356">
            <v>24994</v>
          </cell>
          <cell r="BL356">
            <v>11173</v>
          </cell>
          <cell r="BM356">
            <v>2049</v>
          </cell>
          <cell r="BN356">
            <v>2049</v>
          </cell>
          <cell r="BO356">
            <v>5504</v>
          </cell>
          <cell r="BP356">
            <v>5504</v>
          </cell>
          <cell r="BQ356">
            <v>2049</v>
          </cell>
          <cell r="BR356">
            <v>21358</v>
          </cell>
          <cell r="BS356">
            <v>30504</v>
          </cell>
          <cell r="BT356">
            <v>12048</v>
          </cell>
          <cell r="BU356">
            <v>12048</v>
          </cell>
          <cell r="BV356">
            <v>12048</v>
          </cell>
          <cell r="BW356">
            <v>2049</v>
          </cell>
          <cell r="BX356">
            <v>2049</v>
          </cell>
          <cell r="BY356">
            <v>2049</v>
          </cell>
          <cell r="BZ356">
            <v>22719</v>
          </cell>
          <cell r="CA356">
            <v>25048</v>
          </cell>
          <cell r="CB356">
            <v>12048</v>
          </cell>
          <cell r="CC356">
            <v>5800</v>
          </cell>
          <cell r="CD356">
            <v>5000</v>
          </cell>
          <cell r="CE356">
            <v>5000</v>
          </cell>
          <cell r="CF356">
            <v>6885</v>
          </cell>
          <cell r="CG356">
            <v>6885</v>
          </cell>
          <cell r="CH356">
            <v>6885</v>
          </cell>
          <cell r="CI356">
            <v>6885</v>
          </cell>
          <cell r="CJ356">
            <v>6885</v>
          </cell>
          <cell r="CK356">
            <v>6885</v>
          </cell>
          <cell r="CL356">
            <v>6885</v>
          </cell>
          <cell r="CM356">
            <v>6885</v>
          </cell>
          <cell r="CN356">
            <v>6885</v>
          </cell>
          <cell r="CO356">
            <v>6885</v>
          </cell>
          <cell r="CP356">
            <v>6885</v>
          </cell>
          <cell r="CQ356">
            <v>6885</v>
          </cell>
          <cell r="CR356">
            <v>6885</v>
          </cell>
          <cell r="CS356">
            <v>6885</v>
          </cell>
          <cell r="CT356">
            <v>6885</v>
          </cell>
          <cell r="CU356">
            <v>6885</v>
          </cell>
          <cell r="CV356">
            <v>6885</v>
          </cell>
          <cell r="CW356">
            <v>6885</v>
          </cell>
          <cell r="CX356">
            <v>6885</v>
          </cell>
          <cell r="CY356">
            <v>6885</v>
          </cell>
          <cell r="CZ356">
            <v>6885</v>
          </cell>
          <cell r="DA356">
            <v>6885</v>
          </cell>
          <cell r="DB356">
            <v>6885</v>
          </cell>
          <cell r="DC356">
            <v>6885</v>
          </cell>
          <cell r="DD356">
            <v>6885</v>
          </cell>
          <cell r="DE356">
            <v>6885</v>
          </cell>
          <cell r="DF356">
            <v>6885</v>
          </cell>
          <cell r="DG356">
            <v>6885</v>
          </cell>
          <cell r="DH356">
            <v>31612</v>
          </cell>
          <cell r="DI356">
            <v>31612</v>
          </cell>
          <cell r="DJ356">
            <v>31612</v>
          </cell>
          <cell r="DK356">
            <v>31612</v>
          </cell>
          <cell r="DL356">
            <v>31612</v>
          </cell>
          <cell r="DM356">
            <v>31612</v>
          </cell>
          <cell r="DN356">
            <v>31612</v>
          </cell>
          <cell r="DO356">
            <v>33712</v>
          </cell>
          <cell r="DP356">
            <v>33712</v>
          </cell>
          <cell r="DQ356">
            <v>33712</v>
          </cell>
          <cell r="DR356">
            <v>37212</v>
          </cell>
          <cell r="DS356">
            <v>44212</v>
          </cell>
          <cell r="DT356">
            <v>47228</v>
          </cell>
          <cell r="DU356">
            <v>33712</v>
          </cell>
          <cell r="DV356">
            <v>33712</v>
          </cell>
          <cell r="DW356">
            <v>33712</v>
          </cell>
          <cell r="DX356">
            <v>33712</v>
          </cell>
          <cell r="DY356">
            <v>33712</v>
          </cell>
          <cell r="DZ356">
            <v>43712</v>
          </cell>
          <cell r="EA356">
            <v>43712</v>
          </cell>
          <cell r="EB356">
            <v>43712</v>
          </cell>
          <cell r="EC356">
            <v>60212</v>
          </cell>
          <cell r="ED356">
            <v>58112</v>
          </cell>
          <cell r="EE356">
            <v>33712</v>
          </cell>
          <cell r="EF356">
            <v>33712</v>
          </cell>
          <cell r="EG356">
            <v>33712</v>
          </cell>
          <cell r="EH356">
            <v>33712</v>
          </cell>
          <cell r="EI356">
            <v>49712</v>
          </cell>
          <cell r="EJ356">
            <v>43832</v>
          </cell>
          <cell r="EK356">
            <v>37032</v>
          </cell>
          <cell r="EL356">
            <v>37032</v>
          </cell>
          <cell r="EM356">
            <v>37032</v>
          </cell>
          <cell r="EN356">
            <v>37032</v>
          </cell>
          <cell r="EO356">
            <v>37032</v>
          </cell>
          <cell r="EP356">
            <v>37032</v>
          </cell>
          <cell r="EQ356">
            <v>37032</v>
          </cell>
          <cell r="ER356">
            <v>45532</v>
          </cell>
          <cell r="ES356">
            <v>37032</v>
          </cell>
          <cell r="ET356">
            <v>37032</v>
          </cell>
          <cell r="EU356">
            <v>37032</v>
          </cell>
          <cell r="EV356">
            <v>38032</v>
          </cell>
          <cell r="EW356">
            <v>45819</v>
          </cell>
          <cell r="EX356">
            <v>37032</v>
          </cell>
          <cell r="EY356">
            <v>38681</v>
          </cell>
          <cell r="EZ356">
            <v>38658</v>
          </cell>
          <cell r="FA356">
            <v>38658</v>
          </cell>
          <cell r="FB356">
            <v>38658</v>
          </cell>
          <cell r="FC356">
            <v>41771</v>
          </cell>
          <cell r="FD356">
            <v>41881</v>
          </cell>
          <cell r="FE356">
            <v>40032</v>
          </cell>
          <cell r="FF356">
            <v>46532</v>
          </cell>
          <cell r="FG356">
            <v>37032</v>
          </cell>
          <cell r="FH356">
            <v>37032</v>
          </cell>
          <cell r="FI356">
            <v>37032</v>
          </cell>
          <cell r="FJ356">
            <v>37032</v>
          </cell>
          <cell r="FK356">
            <v>64032</v>
          </cell>
          <cell r="FL356">
            <v>37032</v>
          </cell>
          <cell r="FM356">
            <v>37032</v>
          </cell>
          <cell r="FN356">
            <v>37032</v>
          </cell>
          <cell r="FO356">
            <v>37032</v>
          </cell>
          <cell r="FP356">
            <v>37032</v>
          </cell>
          <cell r="FQ356">
            <v>37032</v>
          </cell>
          <cell r="FR356">
            <v>37032</v>
          </cell>
          <cell r="FS356">
            <v>37032</v>
          </cell>
          <cell r="FT356">
            <v>37032</v>
          </cell>
          <cell r="FU356">
            <v>37032</v>
          </cell>
          <cell r="FV356">
            <v>37032</v>
          </cell>
          <cell r="FW356">
            <v>37032</v>
          </cell>
          <cell r="FX356">
            <v>37032</v>
          </cell>
          <cell r="FY356">
            <v>37032</v>
          </cell>
          <cell r="FZ356">
            <v>37032</v>
          </cell>
          <cell r="GA356">
            <v>37032</v>
          </cell>
          <cell r="GB356">
            <v>37032</v>
          </cell>
          <cell r="GC356">
            <v>48496</v>
          </cell>
          <cell r="GD356">
            <v>41538</v>
          </cell>
          <cell r="GE356">
            <v>37032</v>
          </cell>
          <cell r="GF356">
            <v>37032</v>
          </cell>
          <cell r="GG356">
            <v>37032</v>
          </cell>
          <cell r="GH356">
            <v>37032</v>
          </cell>
          <cell r="GI356">
            <v>37032</v>
          </cell>
          <cell r="GJ356">
            <v>37032</v>
          </cell>
          <cell r="GK356">
            <v>37032</v>
          </cell>
          <cell r="GL356">
            <v>54032</v>
          </cell>
          <cell r="GM356">
            <v>53532</v>
          </cell>
          <cell r="GN356">
            <v>37032</v>
          </cell>
          <cell r="GO356">
            <v>37032</v>
          </cell>
          <cell r="GP356">
            <v>37032</v>
          </cell>
          <cell r="GQ356">
            <v>37032</v>
          </cell>
          <cell r="GR356">
            <v>37032</v>
          </cell>
          <cell r="GS356">
            <v>37032</v>
          </cell>
          <cell r="GW356">
            <v>900551</v>
          </cell>
          <cell r="GX356" t="e">
            <v>#DIV/0!</v>
          </cell>
          <cell r="GY356" t="e">
            <v>#DIV/0!</v>
          </cell>
          <cell r="GZ356" t="e">
            <v>#DIV/0!</v>
          </cell>
        </row>
        <row r="357">
          <cell r="A357">
            <v>900552</v>
          </cell>
          <cell r="B357">
            <v>24</v>
          </cell>
          <cell r="C357" t="str">
            <v>KOCHGATE - ERATH</v>
          </cell>
          <cell r="D357">
            <v>482649</v>
          </cell>
          <cell r="E357" t="str">
            <v>D</v>
          </cell>
          <cell r="F357">
            <v>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v>0</v>
          </cell>
          <cell r="AF357">
            <v>0</v>
          </cell>
          <cell r="AG357">
            <v>0</v>
          </cell>
          <cell r="AH357">
            <v>0</v>
          </cell>
          <cell r="AI357">
            <v>0</v>
          </cell>
          <cell r="AJ357">
            <v>9774</v>
          </cell>
          <cell r="AK357">
            <v>9774</v>
          </cell>
          <cell r="AL357">
            <v>9774</v>
          </cell>
          <cell r="AM357">
            <v>9774</v>
          </cell>
          <cell r="AN357">
            <v>9774</v>
          </cell>
          <cell r="AO357">
            <v>9774</v>
          </cell>
          <cell r="AP357">
            <v>9774</v>
          </cell>
          <cell r="AQ357">
            <v>9774</v>
          </cell>
          <cell r="AR357">
            <v>9774</v>
          </cell>
          <cell r="AS357">
            <v>9774</v>
          </cell>
          <cell r="AT357">
            <v>9774</v>
          </cell>
          <cell r="AU357">
            <v>9774</v>
          </cell>
          <cell r="AV357">
            <v>9774</v>
          </cell>
          <cell r="AW357">
            <v>9774</v>
          </cell>
          <cell r="AX357">
            <v>13250</v>
          </cell>
          <cell r="AY357">
            <v>9774</v>
          </cell>
          <cell r="AZ357">
            <v>9774</v>
          </cell>
          <cell r="BA357">
            <v>9774</v>
          </cell>
          <cell r="BB357">
            <v>9774</v>
          </cell>
          <cell r="BC357">
            <v>9774</v>
          </cell>
          <cell r="BD357">
            <v>9774</v>
          </cell>
          <cell r="BE357">
            <v>9774</v>
          </cell>
          <cell r="BF357">
            <v>9774</v>
          </cell>
          <cell r="BG357">
            <v>9774</v>
          </cell>
          <cell r="BH357">
            <v>9774</v>
          </cell>
          <cell r="BI357">
            <v>0</v>
          </cell>
          <cell r="BJ357">
            <v>0</v>
          </cell>
          <cell r="BK357">
            <v>0</v>
          </cell>
          <cell r="BL357">
            <v>0</v>
          </cell>
          <cell r="BM357">
            <v>9774</v>
          </cell>
          <cell r="BN357">
            <v>9774</v>
          </cell>
          <cell r="BO357">
            <v>9774</v>
          </cell>
          <cell r="BP357">
            <v>9774</v>
          </cell>
          <cell r="BQ357">
            <v>9774</v>
          </cell>
          <cell r="BR357">
            <v>9774</v>
          </cell>
          <cell r="BS357">
            <v>0</v>
          </cell>
          <cell r="BT357">
            <v>0</v>
          </cell>
          <cell r="BU357">
            <v>0</v>
          </cell>
          <cell r="BV357">
            <v>0</v>
          </cell>
          <cell r="BW357">
            <v>0</v>
          </cell>
          <cell r="BX357">
            <v>5000</v>
          </cell>
          <cell r="BY357">
            <v>5000</v>
          </cell>
          <cell r="BZ357">
            <v>0</v>
          </cell>
          <cell r="CA357">
            <v>0</v>
          </cell>
          <cell r="CB357">
            <v>0</v>
          </cell>
          <cell r="CC357">
            <v>10163</v>
          </cell>
          <cell r="CD357">
            <v>10163</v>
          </cell>
          <cell r="CE357">
            <v>10163</v>
          </cell>
          <cell r="CF357">
            <v>10163</v>
          </cell>
          <cell r="CG357">
            <v>10163</v>
          </cell>
          <cell r="CH357">
            <v>10163</v>
          </cell>
          <cell r="CI357">
            <v>10163</v>
          </cell>
          <cell r="CJ357">
            <v>10163</v>
          </cell>
          <cell r="CK357">
            <v>10163</v>
          </cell>
          <cell r="CL357">
            <v>10163</v>
          </cell>
          <cell r="CM357">
            <v>10163</v>
          </cell>
          <cell r="CN357">
            <v>10163</v>
          </cell>
          <cell r="CO357">
            <v>10163</v>
          </cell>
          <cell r="CP357">
            <v>10163</v>
          </cell>
          <cell r="CQ357">
            <v>10163</v>
          </cell>
          <cell r="CR357">
            <v>10163</v>
          </cell>
          <cell r="CS357">
            <v>10163</v>
          </cell>
          <cell r="CT357">
            <v>10163</v>
          </cell>
          <cell r="CU357">
            <v>10163</v>
          </cell>
          <cell r="CV357">
            <v>10163</v>
          </cell>
          <cell r="CW357">
            <v>10163</v>
          </cell>
          <cell r="CX357">
            <v>10163</v>
          </cell>
          <cell r="CY357">
            <v>10163</v>
          </cell>
          <cell r="CZ357">
            <v>10163</v>
          </cell>
          <cell r="DA357">
            <v>10163</v>
          </cell>
          <cell r="DB357">
            <v>10163</v>
          </cell>
          <cell r="DC357">
            <v>10163</v>
          </cell>
          <cell r="DD357">
            <v>10163</v>
          </cell>
          <cell r="DE357">
            <v>10163</v>
          </cell>
          <cell r="DF357">
            <v>10163</v>
          </cell>
          <cell r="DG357">
            <v>10163</v>
          </cell>
          <cell r="DH357">
            <v>0</v>
          </cell>
          <cell r="DI357">
            <v>0</v>
          </cell>
          <cell r="DJ357">
            <v>0</v>
          </cell>
          <cell r="DK357">
            <v>0</v>
          </cell>
          <cell r="DL357">
            <v>0</v>
          </cell>
          <cell r="DM357">
            <v>0</v>
          </cell>
          <cell r="DN357">
            <v>0</v>
          </cell>
          <cell r="DO357">
            <v>0</v>
          </cell>
          <cell r="DP357">
            <v>0</v>
          </cell>
          <cell r="DQ357">
            <v>0</v>
          </cell>
          <cell r="DR357">
            <v>0</v>
          </cell>
          <cell r="DS357">
            <v>0</v>
          </cell>
          <cell r="DT357">
            <v>0</v>
          </cell>
          <cell r="DU357">
            <v>0</v>
          </cell>
          <cell r="DV357">
            <v>0</v>
          </cell>
          <cell r="DW357">
            <v>0</v>
          </cell>
          <cell r="DX357">
            <v>0</v>
          </cell>
          <cell r="DY357">
            <v>0</v>
          </cell>
          <cell r="DZ357">
            <v>0</v>
          </cell>
          <cell r="EA357">
            <v>0</v>
          </cell>
          <cell r="EB357">
            <v>0</v>
          </cell>
          <cell r="EC357">
            <v>0</v>
          </cell>
          <cell r="ED357">
            <v>0</v>
          </cell>
          <cell r="EE357">
            <v>0</v>
          </cell>
          <cell r="EF357">
            <v>0</v>
          </cell>
          <cell r="EG357">
            <v>0</v>
          </cell>
          <cell r="EH357">
            <v>0</v>
          </cell>
          <cell r="EI357">
            <v>0</v>
          </cell>
          <cell r="EJ357">
            <v>0</v>
          </cell>
          <cell r="EK357">
            <v>0</v>
          </cell>
          <cell r="EL357">
            <v>0</v>
          </cell>
          <cell r="EM357">
            <v>0</v>
          </cell>
          <cell r="EN357">
            <v>0</v>
          </cell>
          <cell r="EO357">
            <v>0</v>
          </cell>
          <cell r="EP357">
            <v>0</v>
          </cell>
          <cell r="EQ357">
            <v>0</v>
          </cell>
          <cell r="ER357">
            <v>0</v>
          </cell>
          <cell r="ES357">
            <v>0</v>
          </cell>
          <cell r="ET357">
            <v>0</v>
          </cell>
          <cell r="EU357">
            <v>0</v>
          </cell>
          <cell r="EV357">
            <v>0</v>
          </cell>
          <cell r="EW357">
            <v>0</v>
          </cell>
          <cell r="EX357">
            <v>0</v>
          </cell>
          <cell r="EY357">
            <v>0</v>
          </cell>
          <cell r="EZ357">
            <v>0</v>
          </cell>
          <cell r="FA357">
            <v>0</v>
          </cell>
          <cell r="FB357">
            <v>0</v>
          </cell>
          <cell r="FC357">
            <v>0</v>
          </cell>
          <cell r="FD357">
            <v>0</v>
          </cell>
          <cell r="FE357">
            <v>0</v>
          </cell>
          <cell r="FF357">
            <v>0</v>
          </cell>
          <cell r="FG357">
            <v>0</v>
          </cell>
          <cell r="FH357">
            <v>0</v>
          </cell>
          <cell r="FI357">
            <v>0</v>
          </cell>
          <cell r="FJ357">
            <v>0</v>
          </cell>
          <cell r="FK357">
            <v>20000</v>
          </cell>
          <cell r="FL357">
            <v>0</v>
          </cell>
          <cell r="FM357">
            <v>0</v>
          </cell>
          <cell r="FN357">
            <v>0</v>
          </cell>
          <cell r="FO357">
            <v>0</v>
          </cell>
          <cell r="FP357">
            <v>0</v>
          </cell>
          <cell r="FQ357">
            <v>0</v>
          </cell>
          <cell r="FR357">
            <v>0</v>
          </cell>
          <cell r="FS357">
            <v>0</v>
          </cell>
          <cell r="FT357">
            <v>0</v>
          </cell>
          <cell r="FU357">
            <v>0</v>
          </cell>
          <cell r="FV357">
            <v>0</v>
          </cell>
          <cell r="FW357">
            <v>0</v>
          </cell>
          <cell r="FX357">
            <v>0</v>
          </cell>
          <cell r="FY357">
            <v>0</v>
          </cell>
          <cell r="FZ357">
            <v>0</v>
          </cell>
          <cell r="GA357">
            <v>0</v>
          </cell>
          <cell r="GB357">
            <v>0</v>
          </cell>
          <cell r="GC357">
            <v>0</v>
          </cell>
          <cell r="GD357">
            <v>0</v>
          </cell>
          <cell r="GE357">
            <v>0</v>
          </cell>
          <cell r="GF357">
            <v>10163</v>
          </cell>
          <cell r="GG357">
            <v>0</v>
          </cell>
          <cell r="GH357">
            <v>0</v>
          </cell>
          <cell r="GI357">
            <v>0</v>
          </cell>
          <cell r="GJ357">
            <v>0</v>
          </cell>
          <cell r="GK357">
            <v>0</v>
          </cell>
          <cell r="GL357">
            <v>0</v>
          </cell>
          <cell r="GM357">
            <v>0</v>
          </cell>
          <cell r="GN357">
            <v>0</v>
          </cell>
          <cell r="GO357">
            <v>0</v>
          </cell>
          <cell r="GP357">
            <v>0</v>
          </cell>
          <cell r="GQ357">
            <v>0</v>
          </cell>
          <cell r="GR357">
            <v>0</v>
          </cell>
          <cell r="GS357">
            <v>0</v>
          </cell>
          <cell r="GW357">
            <v>900552</v>
          </cell>
          <cell r="GX357" t="e">
            <v>#DIV/0!</v>
          </cell>
          <cell r="GY357" t="e">
            <v>#DIV/0!</v>
          </cell>
          <cell r="GZ357" t="e">
            <v>#DIV/0!</v>
          </cell>
        </row>
        <row r="358">
          <cell r="A358">
            <v>900553</v>
          </cell>
          <cell r="B358">
            <v>23</v>
          </cell>
          <cell r="C358" t="str">
            <v>TGP - CHACKLEY</v>
          </cell>
          <cell r="D358">
            <v>138433</v>
          </cell>
          <cell r="E358" t="str">
            <v>D</v>
          </cell>
          <cell r="F358">
            <v>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9804</v>
          </cell>
          <cell r="AI358">
            <v>9804</v>
          </cell>
          <cell r="AJ358">
            <v>9804</v>
          </cell>
          <cell r="AK358">
            <v>9804</v>
          </cell>
          <cell r="AL358">
            <v>9804</v>
          </cell>
          <cell r="AM358">
            <v>9804</v>
          </cell>
          <cell r="AN358">
            <v>9804</v>
          </cell>
          <cell r="AO358">
            <v>9804</v>
          </cell>
          <cell r="AP358">
            <v>9804</v>
          </cell>
          <cell r="AQ358">
            <v>9804</v>
          </cell>
          <cell r="AR358">
            <v>0</v>
          </cell>
          <cell r="AS358">
            <v>0</v>
          </cell>
          <cell r="AT358">
            <v>0</v>
          </cell>
          <cell r="AU358">
            <v>0</v>
          </cell>
          <cell r="AV358">
            <v>0</v>
          </cell>
          <cell r="AW358">
            <v>0</v>
          </cell>
          <cell r="AX358">
            <v>0</v>
          </cell>
          <cell r="AY358">
            <v>19608</v>
          </cell>
          <cell r="AZ358">
            <v>19608</v>
          </cell>
          <cell r="BA358">
            <v>19608</v>
          </cell>
          <cell r="BB358">
            <v>0</v>
          </cell>
          <cell r="BC358">
            <v>0</v>
          </cell>
          <cell r="BD358">
            <v>0</v>
          </cell>
          <cell r="BE358">
            <v>0</v>
          </cell>
          <cell r="BF358">
            <v>0</v>
          </cell>
          <cell r="BG358">
            <v>0</v>
          </cell>
          <cell r="BH358">
            <v>0</v>
          </cell>
          <cell r="BI358">
            <v>0</v>
          </cell>
          <cell r="BJ358">
            <v>0</v>
          </cell>
          <cell r="BK358">
            <v>0</v>
          </cell>
          <cell r="BL358">
            <v>0</v>
          </cell>
          <cell r="BM358">
            <v>0</v>
          </cell>
          <cell r="BN358">
            <v>0</v>
          </cell>
          <cell r="BO358">
            <v>0</v>
          </cell>
          <cell r="BP358">
            <v>0</v>
          </cell>
          <cell r="BQ358">
            <v>0</v>
          </cell>
          <cell r="BR358">
            <v>2706</v>
          </cell>
          <cell r="BS358">
            <v>0</v>
          </cell>
          <cell r="BT358">
            <v>0</v>
          </cell>
          <cell r="BU358">
            <v>0</v>
          </cell>
          <cell r="BV358">
            <v>0</v>
          </cell>
          <cell r="BW358">
            <v>0</v>
          </cell>
          <cell r="BX358">
            <v>0</v>
          </cell>
          <cell r="BY358">
            <v>0</v>
          </cell>
          <cell r="BZ358">
            <v>0</v>
          </cell>
          <cell r="CA358">
            <v>0</v>
          </cell>
          <cell r="CB358">
            <v>0</v>
          </cell>
          <cell r="CC358">
            <v>0</v>
          </cell>
          <cell r="CD358">
            <v>0</v>
          </cell>
          <cell r="CE358">
            <v>0</v>
          </cell>
          <cell r="CF358">
            <v>0</v>
          </cell>
          <cell r="CG358">
            <v>0</v>
          </cell>
          <cell r="CH358">
            <v>0</v>
          </cell>
          <cell r="CI358">
            <v>0</v>
          </cell>
          <cell r="CJ358">
            <v>0</v>
          </cell>
          <cell r="CK358">
            <v>0</v>
          </cell>
          <cell r="CL358">
            <v>0</v>
          </cell>
          <cell r="CM358">
            <v>0</v>
          </cell>
          <cell r="CN358">
            <v>0</v>
          </cell>
          <cell r="CO358">
            <v>0</v>
          </cell>
          <cell r="CP358">
            <v>0</v>
          </cell>
          <cell r="CQ358">
            <v>0</v>
          </cell>
          <cell r="CR358">
            <v>0</v>
          </cell>
          <cell r="CS358">
            <v>0</v>
          </cell>
          <cell r="CT358">
            <v>0</v>
          </cell>
          <cell r="CU358">
            <v>0</v>
          </cell>
          <cell r="CV358">
            <v>0</v>
          </cell>
          <cell r="CW358">
            <v>0</v>
          </cell>
          <cell r="CX358">
            <v>0</v>
          </cell>
          <cell r="CY358">
            <v>0</v>
          </cell>
          <cell r="CZ358">
            <v>0</v>
          </cell>
          <cell r="DA358">
            <v>0</v>
          </cell>
          <cell r="DB358">
            <v>9000</v>
          </cell>
          <cell r="DC358">
            <v>0</v>
          </cell>
          <cell r="DD358">
            <v>0</v>
          </cell>
          <cell r="DE358">
            <v>0</v>
          </cell>
          <cell r="DF358">
            <v>0</v>
          </cell>
          <cell r="DG358">
            <v>0</v>
          </cell>
          <cell r="DH358">
            <v>30000</v>
          </cell>
          <cell r="DI358">
            <v>0</v>
          </cell>
          <cell r="DJ358">
            <v>0</v>
          </cell>
          <cell r="DK358">
            <v>0</v>
          </cell>
          <cell r="DL358">
            <v>0</v>
          </cell>
          <cell r="DM358">
            <v>0</v>
          </cell>
          <cell r="DN358">
            <v>0</v>
          </cell>
          <cell r="DO358">
            <v>0</v>
          </cell>
          <cell r="DP358">
            <v>10000</v>
          </cell>
          <cell r="DQ358">
            <v>10000</v>
          </cell>
          <cell r="DR358">
            <v>10000</v>
          </cell>
          <cell r="DS358">
            <v>10000</v>
          </cell>
          <cell r="DT358">
            <v>0</v>
          </cell>
          <cell r="DU358">
            <v>0</v>
          </cell>
          <cell r="DV358">
            <v>0</v>
          </cell>
          <cell r="DW358">
            <v>0</v>
          </cell>
          <cell r="DX358">
            <v>10000</v>
          </cell>
          <cell r="DY358">
            <v>10000</v>
          </cell>
          <cell r="DZ358">
            <v>10000</v>
          </cell>
          <cell r="EA358">
            <v>0</v>
          </cell>
          <cell r="EB358">
            <v>0</v>
          </cell>
          <cell r="EC358">
            <v>2000</v>
          </cell>
          <cell r="ED358">
            <v>0</v>
          </cell>
          <cell r="EE358">
            <v>0</v>
          </cell>
          <cell r="EF358">
            <v>0</v>
          </cell>
          <cell r="EG358">
            <v>0</v>
          </cell>
          <cell r="EH358">
            <v>0</v>
          </cell>
          <cell r="EI358">
            <v>0</v>
          </cell>
          <cell r="EJ358">
            <v>0</v>
          </cell>
          <cell r="EK358">
            <v>0</v>
          </cell>
          <cell r="EL358">
            <v>0</v>
          </cell>
          <cell r="EM358">
            <v>0</v>
          </cell>
          <cell r="EN358">
            <v>0</v>
          </cell>
          <cell r="EO358">
            <v>0</v>
          </cell>
          <cell r="EP358">
            <v>0</v>
          </cell>
          <cell r="EQ358">
            <v>0</v>
          </cell>
          <cell r="ER358">
            <v>0</v>
          </cell>
          <cell r="ES358">
            <v>0</v>
          </cell>
          <cell r="ET358">
            <v>0</v>
          </cell>
          <cell r="EU358">
            <v>0</v>
          </cell>
          <cell r="EV358">
            <v>0</v>
          </cell>
          <cell r="EW358">
            <v>0</v>
          </cell>
          <cell r="EX358">
            <v>0</v>
          </cell>
          <cell r="EY358">
            <v>0</v>
          </cell>
          <cell r="EZ358">
            <v>0</v>
          </cell>
          <cell r="FA358">
            <v>0</v>
          </cell>
          <cell r="FB358">
            <v>0</v>
          </cell>
          <cell r="FC358">
            <v>0</v>
          </cell>
          <cell r="FD358">
            <v>0</v>
          </cell>
          <cell r="FE358">
            <v>0</v>
          </cell>
          <cell r="FF358">
            <v>0</v>
          </cell>
          <cell r="FG358">
            <v>0</v>
          </cell>
          <cell r="FH358">
            <v>0</v>
          </cell>
          <cell r="FI358">
            <v>0</v>
          </cell>
          <cell r="FJ358">
            <v>18000</v>
          </cell>
          <cell r="FK358">
            <v>11250</v>
          </cell>
          <cell r="FL358">
            <v>19239</v>
          </cell>
          <cell r="FM358">
            <v>0</v>
          </cell>
          <cell r="FN358">
            <v>0</v>
          </cell>
          <cell r="FO358">
            <v>29000</v>
          </cell>
          <cell r="FP358">
            <v>17000</v>
          </cell>
          <cell r="FQ358">
            <v>10000</v>
          </cell>
          <cell r="FR358">
            <v>0</v>
          </cell>
          <cell r="FS358">
            <v>0</v>
          </cell>
          <cell r="FT358">
            <v>27000</v>
          </cell>
          <cell r="FU358">
            <v>27000</v>
          </cell>
          <cell r="FV358">
            <v>27000</v>
          </cell>
          <cell r="FW358">
            <v>0</v>
          </cell>
          <cell r="FX358">
            <v>0</v>
          </cell>
          <cell r="FY358">
            <v>3000</v>
          </cell>
          <cell r="FZ358">
            <v>0</v>
          </cell>
          <cell r="GA358">
            <v>0</v>
          </cell>
          <cell r="GB358">
            <v>3500</v>
          </cell>
          <cell r="GC358">
            <v>3500</v>
          </cell>
          <cell r="GD358">
            <v>3500</v>
          </cell>
          <cell r="GE358">
            <v>0</v>
          </cell>
          <cell r="GF358">
            <v>10000</v>
          </cell>
          <cell r="GG358">
            <v>10000</v>
          </cell>
          <cell r="GH358">
            <v>10000</v>
          </cell>
          <cell r="GI358">
            <v>11842</v>
          </cell>
          <cell r="GJ358">
            <v>0</v>
          </cell>
          <cell r="GK358">
            <v>0</v>
          </cell>
          <cell r="GL358">
            <v>0</v>
          </cell>
          <cell r="GM358">
            <v>0</v>
          </cell>
          <cell r="GN358">
            <v>0</v>
          </cell>
          <cell r="GO358">
            <v>17619</v>
          </cell>
          <cell r="GP358">
            <v>5500</v>
          </cell>
          <cell r="GQ358">
            <v>5500</v>
          </cell>
          <cell r="GR358">
            <v>5500</v>
          </cell>
          <cell r="GS358">
            <v>0</v>
          </cell>
          <cell r="GW358">
            <v>900553</v>
          </cell>
          <cell r="GX358" t="e">
            <v>#DIV/0!</v>
          </cell>
          <cell r="GY358" t="e">
            <v>#DIV/0!</v>
          </cell>
          <cell r="GZ358" t="e">
            <v>#DIV/0!</v>
          </cell>
        </row>
        <row r="359">
          <cell r="A359">
            <v>900799</v>
          </cell>
          <cell r="B359">
            <v>10</v>
          </cell>
          <cell r="C359" t="str">
            <v>NGP @ BEAVER</v>
          </cell>
          <cell r="D359">
            <v>14127</v>
          </cell>
          <cell r="E359" t="str">
            <v>R</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cell r="AN359">
            <v>0</v>
          </cell>
          <cell r="AO359">
            <v>0</v>
          </cell>
          <cell r="AP359">
            <v>0</v>
          </cell>
          <cell r="AQ359">
            <v>0</v>
          </cell>
          <cell r="AR359">
            <v>0</v>
          </cell>
          <cell r="AS359">
            <v>0</v>
          </cell>
          <cell r="AT359">
            <v>0</v>
          </cell>
          <cell r="AU359">
            <v>0</v>
          </cell>
          <cell r="AV359">
            <v>0</v>
          </cell>
          <cell r="AW359">
            <v>0</v>
          </cell>
          <cell r="AX359">
            <v>0</v>
          </cell>
          <cell r="AY359">
            <v>0</v>
          </cell>
          <cell r="AZ359">
            <v>0</v>
          </cell>
          <cell r="BA359">
            <v>0</v>
          </cell>
          <cell r="BB359">
            <v>0</v>
          </cell>
          <cell r="BC359">
            <v>0</v>
          </cell>
          <cell r="BD359">
            <v>0</v>
          </cell>
          <cell r="BE359">
            <v>0</v>
          </cell>
          <cell r="BF359">
            <v>0</v>
          </cell>
          <cell r="BG359">
            <v>0</v>
          </cell>
          <cell r="BH359">
            <v>0</v>
          </cell>
          <cell r="BI359">
            <v>0</v>
          </cell>
          <cell r="BJ359">
            <v>0</v>
          </cell>
          <cell r="BK359">
            <v>0</v>
          </cell>
          <cell r="BL359">
            <v>0</v>
          </cell>
          <cell r="BM359">
            <v>0</v>
          </cell>
          <cell r="BN359">
            <v>0</v>
          </cell>
          <cell r="BO359">
            <v>0</v>
          </cell>
          <cell r="BP359">
            <v>0</v>
          </cell>
          <cell r="BQ359">
            <v>0</v>
          </cell>
          <cell r="BR359">
            <v>0</v>
          </cell>
          <cell r="BS359">
            <v>0</v>
          </cell>
          <cell r="BT359">
            <v>0</v>
          </cell>
          <cell r="BU359">
            <v>0</v>
          </cell>
          <cell r="BV359">
            <v>0</v>
          </cell>
          <cell r="BW359">
            <v>0</v>
          </cell>
          <cell r="BX359">
            <v>0</v>
          </cell>
          <cell r="BY359">
            <v>0</v>
          </cell>
          <cell r="BZ359">
            <v>0</v>
          </cell>
          <cell r="CA359">
            <v>0</v>
          </cell>
          <cell r="CB359">
            <v>0</v>
          </cell>
          <cell r="CC359">
            <v>0</v>
          </cell>
          <cell r="CD359">
            <v>0</v>
          </cell>
          <cell r="CE359">
            <v>0</v>
          </cell>
          <cell r="CF359">
            <v>0</v>
          </cell>
          <cell r="CG359">
            <v>0</v>
          </cell>
          <cell r="CH359">
            <v>0</v>
          </cell>
          <cell r="CI359">
            <v>0</v>
          </cell>
          <cell r="CJ359">
            <v>0</v>
          </cell>
          <cell r="CK359">
            <v>0</v>
          </cell>
          <cell r="CL359">
            <v>0</v>
          </cell>
          <cell r="CM359">
            <v>0</v>
          </cell>
          <cell r="CN359">
            <v>0</v>
          </cell>
          <cell r="CO359">
            <v>0</v>
          </cell>
          <cell r="CP359">
            <v>0</v>
          </cell>
          <cell r="CQ359">
            <v>0</v>
          </cell>
          <cell r="CR359">
            <v>0</v>
          </cell>
          <cell r="CS359">
            <v>0</v>
          </cell>
          <cell r="CT359">
            <v>0</v>
          </cell>
          <cell r="CU359">
            <v>0</v>
          </cell>
          <cell r="CV359">
            <v>0</v>
          </cell>
          <cell r="CW359">
            <v>0</v>
          </cell>
          <cell r="CX359">
            <v>0</v>
          </cell>
          <cell r="CY359">
            <v>0</v>
          </cell>
          <cell r="CZ359">
            <v>0</v>
          </cell>
          <cell r="DA359">
            <v>0</v>
          </cell>
          <cell r="DB359">
            <v>0</v>
          </cell>
          <cell r="DC359">
            <v>0</v>
          </cell>
          <cell r="DD359">
            <v>0</v>
          </cell>
          <cell r="DE359">
            <v>0</v>
          </cell>
          <cell r="DF359">
            <v>0</v>
          </cell>
          <cell r="DG359">
            <v>0</v>
          </cell>
          <cell r="DH359">
            <v>0</v>
          </cell>
          <cell r="DI359">
            <v>0</v>
          </cell>
          <cell r="DJ359">
            <v>0</v>
          </cell>
          <cell r="DK359">
            <v>0</v>
          </cell>
          <cell r="DL359">
            <v>0</v>
          </cell>
          <cell r="DM359">
            <v>0</v>
          </cell>
          <cell r="DN359">
            <v>0</v>
          </cell>
          <cell r="DO359">
            <v>0</v>
          </cell>
          <cell r="DP359">
            <v>0</v>
          </cell>
          <cell r="DQ359">
            <v>0</v>
          </cell>
          <cell r="DR359">
            <v>0</v>
          </cell>
          <cell r="DS359">
            <v>0</v>
          </cell>
          <cell r="DT359">
            <v>0</v>
          </cell>
          <cell r="DU359">
            <v>0</v>
          </cell>
          <cell r="DV359">
            <v>0</v>
          </cell>
          <cell r="DW359">
            <v>0</v>
          </cell>
          <cell r="DX359">
            <v>0</v>
          </cell>
          <cell r="DY359">
            <v>0</v>
          </cell>
          <cell r="DZ359">
            <v>0</v>
          </cell>
          <cell r="EA359">
            <v>0</v>
          </cell>
          <cell r="EB359">
            <v>0</v>
          </cell>
          <cell r="EC359">
            <v>0</v>
          </cell>
          <cell r="ED359">
            <v>0</v>
          </cell>
          <cell r="EE359">
            <v>0</v>
          </cell>
          <cell r="EF359">
            <v>0</v>
          </cell>
          <cell r="EG359">
            <v>0</v>
          </cell>
          <cell r="EH359">
            <v>0</v>
          </cell>
          <cell r="EI359">
            <v>0</v>
          </cell>
          <cell r="EJ359">
            <v>0</v>
          </cell>
          <cell r="EK359">
            <v>0</v>
          </cell>
          <cell r="EL359">
            <v>0</v>
          </cell>
          <cell r="EM359">
            <v>0</v>
          </cell>
          <cell r="EN359">
            <v>0</v>
          </cell>
          <cell r="EO359">
            <v>0</v>
          </cell>
          <cell r="EP359">
            <v>0</v>
          </cell>
          <cell r="EQ359">
            <v>0</v>
          </cell>
          <cell r="ER359">
            <v>0</v>
          </cell>
          <cell r="ES359">
            <v>0</v>
          </cell>
          <cell r="ET359">
            <v>0</v>
          </cell>
          <cell r="EU359">
            <v>0</v>
          </cell>
          <cell r="EV359">
            <v>0</v>
          </cell>
          <cell r="EW359">
            <v>0</v>
          </cell>
          <cell r="EX359">
            <v>0</v>
          </cell>
          <cell r="EY359">
            <v>0</v>
          </cell>
          <cell r="EZ359">
            <v>0</v>
          </cell>
          <cell r="FA359">
            <v>0</v>
          </cell>
          <cell r="FB359">
            <v>0</v>
          </cell>
          <cell r="FC359">
            <v>0</v>
          </cell>
          <cell r="FD359">
            <v>0</v>
          </cell>
          <cell r="FE359">
            <v>0</v>
          </cell>
          <cell r="FF359">
            <v>0</v>
          </cell>
          <cell r="FG359">
            <v>0</v>
          </cell>
          <cell r="FH359">
            <v>0</v>
          </cell>
          <cell r="FI359">
            <v>0</v>
          </cell>
          <cell r="FJ359">
            <v>0</v>
          </cell>
          <cell r="FK359">
            <v>0</v>
          </cell>
          <cell r="FL359">
            <v>0</v>
          </cell>
          <cell r="FM359">
            <v>0</v>
          </cell>
          <cell r="FN359">
            <v>0</v>
          </cell>
          <cell r="FO359">
            <v>0</v>
          </cell>
          <cell r="FP359">
            <v>0</v>
          </cell>
          <cell r="FQ359">
            <v>0</v>
          </cell>
          <cell r="FR359">
            <v>0</v>
          </cell>
          <cell r="FS359">
            <v>0</v>
          </cell>
          <cell r="FT359">
            <v>0</v>
          </cell>
          <cell r="FU359">
            <v>0</v>
          </cell>
          <cell r="FV359">
            <v>0</v>
          </cell>
          <cell r="FW359">
            <v>0</v>
          </cell>
          <cell r="FX359">
            <v>0</v>
          </cell>
          <cell r="FY359">
            <v>0</v>
          </cell>
          <cell r="FZ359">
            <v>0</v>
          </cell>
          <cell r="GA359">
            <v>0</v>
          </cell>
          <cell r="GB359">
            <v>0</v>
          </cell>
          <cell r="GC359">
            <v>0</v>
          </cell>
          <cell r="GD359">
            <v>0</v>
          </cell>
          <cell r="GE359">
            <v>0</v>
          </cell>
          <cell r="GF359">
            <v>0</v>
          </cell>
          <cell r="GG359">
            <v>0</v>
          </cell>
          <cell r="GH359">
            <v>0</v>
          </cell>
          <cell r="GI359">
            <v>0</v>
          </cell>
          <cell r="GJ359">
            <v>0</v>
          </cell>
          <cell r="GK359">
            <v>0</v>
          </cell>
          <cell r="GL359">
            <v>0</v>
          </cell>
          <cell r="GM359">
            <v>0</v>
          </cell>
          <cell r="GN359">
            <v>0</v>
          </cell>
          <cell r="GO359">
            <v>0</v>
          </cell>
          <cell r="GP359">
            <v>0</v>
          </cell>
          <cell r="GQ359">
            <v>0</v>
          </cell>
          <cell r="GR359">
            <v>0</v>
          </cell>
          <cell r="GS359">
            <v>0</v>
          </cell>
          <cell r="GW359">
            <v>900799</v>
          </cell>
          <cell r="GX359" t="e">
            <v>#DIV/0!</v>
          </cell>
          <cell r="GY359" t="e">
            <v>#DIV/0!</v>
          </cell>
          <cell r="GZ359" t="e">
            <v>#DIV/0!</v>
          </cell>
        </row>
        <row r="360">
          <cell r="A360">
            <v>900908</v>
          </cell>
          <cell r="B360">
            <v>26</v>
          </cell>
          <cell r="C360" t="str">
            <v>LONESTAR @ PANOLA</v>
          </cell>
          <cell r="D360">
            <v>104523</v>
          </cell>
          <cell r="E360" t="str">
            <v>R</v>
          </cell>
          <cell r="F360">
            <v>0</v>
          </cell>
          <cell r="G360">
            <v>0</v>
          </cell>
          <cell r="H360">
            <v>0</v>
          </cell>
          <cell r="I360">
            <v>0</v>
          </cell>
          <cell r="J360">
            <v>0</v>
          </cell>
          <cell r="K360">
            <v>0</v>
          </cell>
          <cell r="L360">
            <v>0</v>
          </cell>
          <cell r="M360">
            <v>0</v>
          </cell>
          <cell r="N360">
            <v>0</v>
          </cell>
          <cell r="O360">
            <v>0</v>
          </cell>
          <cell r="P360">
            <v>0</v>
          </cell>
          <cell r="Q360">
            <v>0</v>
          </cell>
          <cell r="R360">
            <v>0</v>
          </cell>
          <cell r="S360">
            <v>0</v>
          </cell>
          <cell r="T360">
            <v>0</v>
          </cell>
          <cell r="U360">
            <v>0</v>
          </cell>
          <cell r="V360">
            <v>0</v>
          </cell>
          <cell r="W360">
            <v>0</v>
          </cell>
          <cell r="X360">
            <v>0</v>
          </cell>
          <cell r="Y360">
            <v>0</v>
          </cell>
          <cell r="Z360">
            <v>0</v>
          </cell>
          <cell r="AA360">
            <v>0</v>
          </cell>
          <cell r="AB360">
            <v>0</v>
          </cell>
          <cell r="AC360">
            <v>0</v>
          </cell>
          <cell r="AD360">
            <v>0</v>
          </cell>
          <cell r="AE360">
            <v>0</v>
          </cell>
          <cell r="AF360">
            <v>0</v>
          </cell>
          <cell r="AG360">
            <v>0</v>
          </cell>
          <cell r="AH360">
            <v>0</v>
          </cell>
          <cell r="AI360">
            <v>0</v>
          </cell>
          <cell r="AJ360">
            <v>0</v>
          </cell>
          <cell r="AK360">
            <v>0</v>
          </cell>
          <cell r="AL360">
            <v>0</v>
          </cell>
          <cell r="AM360">
            <v>0</v>
          </cell>
          <cell r="AN360">
            <v>0</v>
          </cell>
          <cell r="AO360">
            <v>0</v>
          </cell>
          <cell r="AP360">
            <v>0</v>
          </cell>
          <cell r="AQ360">
            <v>0</v>
          </cell>
          <cell r="AR360">
            <v>0</v>
          </cell>
          <cell r="AS360">
            <v>0</v>
          </cell>
          <cell r="AT360">
            <v>0</v>
          </cell>
          <cell r="AU360">
            <v>0</v>
          </cell>
          <cell r="AV360">
            <v>0</v>
          </cell>
          <cell r="AW360">
            <v>0</v>
          </cell>
          <cell r="AX360">
            <v>0</v>
          </cell>
          <cell r="AY360">
            <v>0</v>
          </cell>
          <cell r="AZ360">
            <v>0</v>
          </cell>
          <cell r="BA360">
            <v>0</v>
          </cell>
          <cell r="BB360">
            <v>0</v>
          </cell>
          <cell r="BC360">
            <v>0</v>
          </cell>
          <cell r="BD360">
            <v>0</v>
          </cell>
          <cell r="BE360">
            <v>0</v>
          </cell>
          <cell r="BF360">
            <v>0</v>
          </cell>
          <cell r="BG360">
            <v>0</v>
          </cell>
          <cell r="BH360">
            <v>0</v>
          </cell>
          <cell r="BI360">
            <v>0</v>
          </cell>
          <cell r="BJ360">
            <v>0</v>
          </cell>
          <cell r="BK360">
            <v>0</v>
          </cell>
          <cell r="BL360">
            <v>0</v>
          </cell>
          <cell r="BM360">
            <v>0</v>
          </cell>
          <cell r="BN360">
            <v>0</v>
          </cell>
          <cell r="BO360">
            <v>0</v>
          </cell>
          <cell r="BP360">
            <v>0</v>
          </cell>
          <cell r="BQ360">
            <v>0</v>
          </cell>
          <cell r="BR360">
            <v>0</v>
          </cell>
          <cell r="BS360">
            <v>0</v>
          </cell>
          <cell r="BT360">
            <v>0</v>
          </cell>
          <cell r="BU360">
            <v>0</v>
          </cell>
          <cell r="BV360">
            <v>0</v>
          </cell>
          <cell r="BW360">
            <v>0</v>
          </cell>
          <cell r="BX360">
            <v>0</v>
          </cell>
          <cell r="BY360">
            <v>0</v>
          </cell>
          <cell r="BZ360">
            <v>0</v>
          </cell>
          <cell r="CA360">
            <v>0</v>
          </cell>
          <cell r="CB360">
            <v>0</v>
          </cell>
          <cell r="CC360">
            <v>0</v>
          </cell>
          <cell r="CD360">
            <v>0</v>
          </cell>
          <cell r="CE360">
            <v>0</v>
          </cell>
          <cell r="CF360">
            <v>0</v>
          </cell>
          <cell r="CG360">
            <v>0</v>
          </cell>
          <cell r="CH360">
            <v>0</v>
          </cell>
          <cell r="CI360">
            <v>0</v>
          </cell>
          <cell r="CJ360">
            <v>0</v>
          </cell>
          <cell r="CK360">
            <v>0</v>
          </cell>
          <cell r="CL360">
            <v>0</v>
          </cell>
          <cell r="CM360">
            <v>0</v>
          </cell>
          <cell r="CN360">
            <v>0</v>
          </cell>
          <cell r="CO360">
            <v>0</v>
          </cell>
          <cell r="CP360">
            <v>0</v>
          </cell>
          <cell r="CQ360">
            <v>0</v>
          </cell>
          <cell r="CR360">
            <v>0</v>
          </cell>
          <cell r="CS360">
            <v>0</v>
          </cell>
          <cell r="CT360">
            <v>0</v>
          </cell>
          <cell r="CU360">
            <v>0</v>
          </cell>
          <cell r="CV360">
            <v>0</v>
          </cell>
          <cell r="CW360">
            <v>0</v>
          </cell>
          <cell r="CX360">
            <v>0</v>
          </cell>
          <cell r="CY360">
            <v>0</v>
          </cell>
          <cell r="CZ360">
            <v>0</v>
          </cell>
          <cell r="DA360">
            <v>0</v>
          </cell>
          <cell r="DB360">
            <v>0</v>
          </cell>
          <cell r="DC360">
            <v>0</v>
          </cell>
          <cell r="DD360">
            <v>0</v>
          </cell>
          <cell r="DE360">
            <v>0</v>
          </cell>
          <cell r="DF360">
            <v>0</v>
          </cell>
          <cell r="DG360">
            <v>0</v>
          </cell>
          <cell r="DH360">
            <v>0</v>
          </cell>
          <cell r="DI360">
            <v>0</v>
          </cell>
          <cell r="DJ360">
            <v>0</v>
          </cell>
          <cell r="DK360">
            <v>0</v>
          </cell>
          <cell r="DL360">
            <v>0</v>
          </cell>
          <cell r="DM360">
            <v>0</v>
          </cell>
          <cell r="DN360">
            <v>0</v>
          </cell>
          <cell r="DO360">
            <v>0</v>
          </cell>
          <cell r="DP360">
            <v>0</v>
          </cell>
          <cell r="DQ360">
            <v>0</v>
          </cell>
          <cell r="DR360">
            <v>0</v>
          </cell>
          <cell r="DS360">
            <v>0</v>
          </cell>
          <cell r="DT360">
            <v>0</v>
          </cell>
          <cell r="DU360">
            <v>0</v>
          </cell>
          <cell r="DV360">
            <v>0</v>
          </cell>
          <cell r="DW360">
            <v>0</v>
          </cell>
          <cell r="DX360">
            <v>0</v>
          </cell>
          <cell r="DY360">
            <v>0</v>
          </cell>
          <cell r="DZ360">
            <v>0</v>
          </cell>
          <cell r="EA360">
            <v>0</v>
          </cell>
          <cell r="EB360">
            <v>0</v>
          </cell>
          <cell r="EC360">
            <v>0</v>
          </cell>
          <cell r="ED360">
            <v>0</v>
          </cell>
          <cell r="EE360">
            <v>0</v>
          </cell>
          <cell r="EF360">
            <v>0</v>
          </cell>
          <cell r="EG360">
            <v>0</v>
          </cell>
          <cell r="EH360">
            <v>0</v>
          </cell>
          <cell r="EI360">
            <v>0</v>
          </cell>
          <cell r="EJ360">
            <v>0</v>
          </cell>
          <cell r="EK360">
            <v>0</v>
          </cell>
          <cell r="EL360">
            <v>0</v>
          </cell>
          <cell r="EM360">
            <v>0</v>
          </cell>
          <cell r="EN360">
            <v>0</v>
          </cell>
          <cell r="EO360">
            <v>0</v>
          </cell>
          <cell r="EP360">
            <v>0</v>
          </cell>
          <cell r="EQ360">
            <v>0</v>
          </cell>
          <cell r="ER360">
            <v>0</v>
          </cell>
          <cell r="ES360">
            <v>0</v>
          </cell>
          <cell r="ET360">
            <v>0</v>
          </cell>
          <cell r="EU360">
            <v>0</v>
          </cell>
          <cell r="EV360">
            <v>0</v>
          </cell>
          <cell r="EW360">
            <v>0</v>
          </cell>
          <cell r="EX360">
            <v>0</v>
          </cell>
          <cell r="EY360">
            <v>0</v>
          </cell>
          <cell r="EZ360">
            <v>0</v>
          </cell>
          <cell r="FA360">
            <v>0</v>
          </cell>
          <cell r="FB360">
            <v>0</v>
          </cell>
          <cell r="FC360">
            <v>0</v>
          </cell>
          <cell r="FD360">
            <v>0</v>
          </cell>
          <cell r="FE360">
            <v>0</v>
          </cell>
          <cell r="FF360">
            <v>0</v>
          </cell>
          <cell r="FG360">
            <v>0</v>
          </cell>
          <cell r="FH360">
            <v>0</v>
          </cell>
          <cell r="FI360">
            <v>0</v>
          </cell>
          <cell r="FJ360">
            <v>0</v>
          </cell>
          <cell r="FK360">
            <v>0</v>
          </cell>
          <cell r="FL360">
            <v>0</v>
          </cell>
          <cell r="FM360">
            <v>0</v>
          </cell>
          <cell r="FN360">
            <v>0</v>
          </cell>
          <cell r="FO360">
            <v>0</v>
          </cell>
          <cell r="FP360">
            <v>0</v>
          </cell>
          <cell r="FQ360">
            <v>0</v>
          </cell>
          <cell r="FR360">
            <v>0</v>
          </cell>
          <cell r="FS360">
            <v>0</v>
          </cell>
          <cell r="FT360">
            <v>0</v>
          </cell>
          <cell r="FU360">
            <v>0</v>
          </cell>
          <cell r="FV360">
            <v>0</v>
          </cell>
          <cell r="FW360">
            <v>0</v>
          </cell>
          <cell r="FX360">
            <v>0</v>
          </cell>
          <cell r="FY360">
            <v>0</v>
          </cell>
          <cell r="FZ360">
            <v>0</v>
          </cell>
          <cell r="GA360">
            <v>0</v>
          </cell>
          <cell r="GB360">
            <v>0</v>
          </cell>
          <cell r="GC360">
            <v>0</v>
          </cell>
          <cell r="GD360">
            <v>0</v>
          </cell>
          <cell r="GE360">
            <v>0</v>
          </cell>
          <cell r="GF360">
            <v>0</v>
          </cell>
          <cell r="GG360">
            <v>0</v>
          </cell>
          <cell r="GH360">
            <v>0</v>
          </cell>
          <cell r="GI360">
            <v>0</v>
          </cell>
          <cell r="GJ360">
            <v>0</v>
          </cell>
          <cell r="GK360">
            <v>0</v>
          </cell>
          <cell r="GL360">
            <v>0</v>
          </cell>
          <cell r="GM360">
            <v>0</v>
          </cell>
          <cell r="GN360">
            <v>0</v>
          </cell>
          <cell r="GO360">
            <v>8000</v>
          </cell>
          <cell r="GP360">
            <v>8000</v>
          </cell>
          <cell r="GQ360">
            <v>8000</v>
          </cell>
          <cell r="GR360">
            <v>8000</v>
          </cell>
          <cell r="GS360">
            <v>8000</v>
          </cell>
          <cell r="GW360">
            <v>900908</v>
          </cell>
          <cell r="GX360" t="e">
            <v>#DIV/0!</v>
          </cell>
          <cell r="GY360" t="e">
            <v>#DIV/0!</v>
          </cell>
          <cell r="GZ360" t="e">
            <v>#DIV/0!</v>
          </cell>
        </row>
        <row r="361">
          <cell r="A361">
            <v>900913</v>
          </cell>
          <cell r="B361">
            <v>23</v>
          </cell>
          <cell r="C361" t="str">
            <v>BOCA @ CAMERON</v>
          </cell>
          <cell r="D361">
            <v>16149</v>
          </cell>
          <cell r="E361" t="str">
            <v>R</v>
          </cell>
          <cell r="F361">
            <v>0</v>
          </cell>
          <cell r="G361">
            <v>0</v>
          </cell>
          <cell r="H361">
            <v>0</v>
          </cell>
          <cell r="I361">
            <v>0</v>
          </cell>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0</v>
          </cell>
          <cell r="AD361">
            <v>0</v>
          </cell>
          <cell r="AE361">
            <v>0</v>
          </cell>
          <cell r="AF361">
            <v>0</v>
          </cell>
          <cell r="AG361">
            <v>0</v>
          </cell>
          <cell r="AH361">
            <v>0</v>
          </cell>
          <cell r="AI361">
            <v>0</v>
          </cell>
          <cell r="AJ361">
            <v>0</v>
          </cell>
          <cell r="AK361">
            <v>0</v>
          </cell>
          <cell r="AL361">
            <v>0</v>
          </cell>
          <cell r="AM361">
            <v>0</v>
          </cell>
          <cell r="AN361">
            <v>0</v>
          </cell>
          <cell r="AO361">
            <v>0</v>
          </cell>
          <cell r="AP361">
            <v>0</v>
          </cell>
          <cell r="AQ361">
            <v>0</v>
          </cell>
          <cell r="AR361">
            <v>0</v>
          </cell>
          <cell r="AS361">
            <v>0</v>
          </cell>
          <cell r="AT361">
            <v>0</v>
          </cell>
          <cell r="AU361">
            <v>0</v>
          </cell>
          <cell r="AV361">
            <v>0</v>
          </cell>
          <cell r="AW361">
            <v>0</v>
          </cell>
          <cell r="AX361">
            <v>0</v>
          </cell>
          <cell r="AY361">
            <v>0</v>
          </cell>
          <cell r="AZ361">
            <v>0</v>
          </cell>
          <cell r="BA361">
            <v>0</v>
          </cell>
          <cell r="BB361">
            <v>0</v>
          </cell>
          <cell r="BC361">
            <v>0</v>
          </cell>
          <cell r="BD361">
            <v>0</v>
          </cell>
          <cell r="BE361">
            <v>0</v>
          </cell>
          <cell r="BF361">
            <v>0</v>
          </cell>
          <cell r="BG361">
            <v>0</v>
          </cell>
          <cell r="BH361">
            <v>0</v>
          </cell>
          <cell r="BI361">
            <v>0</v>
          </cell>
          <cell r="BJ361">
            <v>0</v>
          </cell>
          <cell r="BK361">
            <v>0</v>
          </cell>
          <cell r="BL361">
            <v>0</v>
          </cell>
          <cell r="BM361">
            <v>0</v>
          </cell>
          <cell r="BN361">
            <v>0</v>
          </cell>
          <cell r="BO361">
            <v>0</v>
          </cell>
          <cell r="BP361">
            <v>0</v>
          </cell>
          <cell r="BQ361">
            <v>0</v>
          </cell>
          <cell r="BR361">
            <v>0</v>
          </cell>
          <cell r="BS361">
            <v>0</v>
          </cell>
          <cell r="BT361">
            <v>0</v>
          </cell>
          <cell r="BU361">
            <v>0</v>
          </cell>
          <cell r="BV361">
            <v>0</v>
          </cell>
          <cell r="BW361">
            <v>0</v>
          </cell>
          <cell r="BX361">
            <v>0</v>
          </cell>
          <cell r="BY361">
            <v>0</v>
          </cell>
          <cell r="BZ361">
            <v>0</v>
          </cell>
          <cell r="CA361">
            <v>0</v>
          </cell>
          <cell r="CB361">
            <v>0</v>
          </cell>
          <cell r="CC361">
            <v>0</v>
          </cell>
          <cell r="CD361">
            <v>0</v>
          </cell>
          <cell r="CE361">
            <v>0</v>
          </cell>
          <cell r="CF361">
            <v>0</v>
          </cell>
          <cell r="CG361">
            <v>0</v>
          </cell>
          <cell r="CH361">
            <v>0</v>
          </cell>
          <cell r="CI361">
            <v>0</v>
          </cell>
          <cell r="CJ361">
            <v>0</v>
          </cell>
          <cell r="CK361">
            <v>0</v>
          </cell>
          <cell r="CL361">
            <v>0</v>
          </cell>
          <cell r="CM361">
            <v>0</v>
          </cell>
          <cell r="CN361">
            <v>0</v>
          </cell>
          <cell r="CO361">
            <v>0</v>
          </cell>
          <cell r="CP361">
            <v>0</v>
          </cell>
          <cell r="CQ361">
            <v>0</v>
          </cell>
          <cell r="CR361">
            <v>0</v>
          </cell>
          <cell r="CS361">
            <v>0</v>
          </cell>
          <cell r="CT361">
            <v>0</v>
          </cell>
          <cell r="CU361">
            <v>0</v>
          </cell>
          <cell r="CV361">
            <v>0</v>
          </cell>
          <cell r="CW361">
            <v>0</v>
          </cell>
          <cell r="CX361">
            <v>0</v>
          </cell>
          <cell r="CY361">
            <v>0</v>
          </cell>
          <cell r="CZ361">
            <v>0</v>
          </cell>
          <cell r="DA361">
            <v>0</v>
          </cell>
          <cell r="DB361">
            <v>0</v>
          </cell>
          <cell r="DC361">
            <v>0</v>
          </cell>
          <cell r="DD361">
            <v>0</v>
          </cell>
          <cell r="DE361">
            <v>0</v>
          </cell>
          <cell r="DF361">
            <v>0</v>
          </cell>
          <cell r="DG361">
            <v>0</v>
          </cell>
          <cell r="DH361">
            <v>0</v>
          </cell>
          <cell r="DI361">
            <v>0</v>
          </cell>
          <cell r="DJ361">
            <v>0</v>
          </cell>
          <cell r="DK361">
            <v>0</v>
          </cell>
          <cell r="DL361">
            <v>0</v>
          </cell>
          <cell r="DM361">
            <v>0</v>
          </cell>
          <cell r="DN361">
            <v>0</v>
          </cell>
          <cell r="DO361">
            <v>0</v>
          </cell>
          <cell r="DP361">
            <v>0</v>
          </cell>
          <cell r="DQ361">
            <v>0</v>
          </cell>
          <cell r="DR361">
            <v>0</v>
          </cell>
          <cell r="DS361">
            <v>0</v>
          </cell>
          <cell r="DT361">
            <v>0</v>
          </cell>
          <cell r="DU361">
            <v>0</v>
          </cell>
          <cell r="DV361">
            <v>0</v>
          </cell>
          <cell r="DW361">
            <v>0</v>
          </cell>
          <cell r="DX361">
            <v>0</v>
          </cell>
          <cell r="DY361">
            <v>0</v>
          </cell>
          <cell r="DZ361">
            <v>0</v>
          </cell>
          <cell r="EA361">
            <v>0</v>
          </cell>
          <cell r="EB361">
            <v>0</v>
          </cell>
          <cell r="EC361">
            <v>0</v>
          </cell>
          <cell r="ED361">
            <v>0</v>
          </cell>
          <cell r="EE361">
            <v>0</v>
          </cell>
          <cell r="EF361">
            <v>0</v>
          </cell>
          <cell r="EG361">
            <v>0</v>
          </cell>
          <cell r="EH361">
            <v>0</v>
          </cell>
          <cell r="EI361">
            <v>0</v>
          </cell>
          <cell r="EJ361">
            <v>0</v>
          </cell>
          <cell r="EK361">
            <v>0</v>
          </cell>
          <cell r="EL361">
            <v>0</v>
          </cell>
          <cell r="EM361">
            <v>0</v>
          </cell>
          <cell r="EN361">
            <v>0</v>
          </cell>
          <cell r="EO361">
            <v>0</v>
          </cell>
          <cell r="EP361">
            <v>0</v>
          </cell>
          <cell r="EQ361">
            <v>0</v>
          </cell>
          <cell r="ER361">
            <v>0</v>
          </cell>
          <cell r="ES361">
            <v>0</v>
          </cell>
          <cell r="ET361">
            <v>0</v>
          </cell>
          <cell r="EU361">
            <v>0</v>
          </cell>
          <cell r="EV361">
            <v>0</v>
          </cell>
          <cell r="EW361">
            <v>0</v>
          </cell>
          <cell r="EX361">
            <v>0</v>
          </cell>
          <cell r="EY361">
            <v>0</v>
          </cell>
          <cell r="EZ361">
            <v>0</v>
          </cell>
          <cell r="FA361">
            <v>0</v>
          </cell>
          <cell r="FB361">
            <v>0</v>
          </cell>
          <cell r="FC361">
            <v>0</v>
          </cell>
          <cell r="FD361">
            <v>0</v>
          </cell>
          <cell r="FE361">
            <v>0</v>
          </cell>
          <cell r="FF361">
            <v>0</v>
          </cell>
          <cell r="FG361">
            <v>0</v>
          </cell>
          <cell r="FH361">
            <v>0</v>
          </cell>
          <cell r="FI361">
            <v>0</v>
          </cell>
          <cell r="FJ361">
            <v>0</v>
          </cell>
          <cell r="FK361">
            <v>0</v>
          </cell>
          <cell r="FL361">
            <v>0</v>
          </cell>
          <cell r="FM361">
            <v>0</v>
          </cell>
          <cell r="FN361">
            <v>0</v>
          </cell>
          <cell r="FO361">
            <v>0</v>
          </cell>
          <cell r="FP361">
            <v>0</v>
          </cell>
          <cell r="FQ361">
            <v>0</v>
          </cell>
          <cell r="FR361">
            <v>0</v>
          </cell>
          <cell r="FS361">
            <v>0</v>
          </cell>
          <cell r="FT361">
            <v>0</v>
          </cell>
          <cell r="FU361">
            <v>0</v>
          </cell>
          <cell r="FV361">
            <v>0</v>
          </cell>
          <cell r="FW361">
            <v>0</v>
          </cell>
          <cell r="FX361">
            <v>0</v>
          </cell>
          <cell r="FY361">
            <v>0</v>
          </cell>
          <cell r="FZ361">
            <v>0</v>
          </cell>
          <cell r="GA361">
            <v>0</v>
          </cell>
          <cell r="GB361">
            <v>0</v>
          </cell>
          <cell r="GC361">
            <v>0</v>
          </cell>
          <cell r="GD361">
            <v>0</v>
          </cell>
          <cell r="GE361">
            <v>0</v>
          </cell>
          <cell r="GF361">
            <v>0</v>
          </cell>
          <cell r="GG361">
            <v>0</v>
          </cell>
          <cell r="GH361">
            <v>0</v>
          </cell>
          <cell r="GI361">
            <v>0</v>
          </cell>
          <cell r="GJ361">
            <v>0</v>
          </cell>
          <cell r="GK361">
            <v>0</v>
          </cell>
          <cell r="GL361">
            <v>0</v>
          </cell>
          <cell r="GM361">
            <v>0</v>
          </cell>
          <cell r="GN361">
            <v>0</v>
          </cell>
          <cell r="GO361">
            <v>0</v>
          </cell>
          <cell r="GP361">
            <v>0</v>
          </cell>
          <cell r="GQ361">
            <v>0</v>
          </cell>
          <cell r="GR361">
            <v>0</v>
          </cell>
          <cell r="GS361">
            <v>0</v>
          </cell>
          <cell r="GW361">
            <v>900913</v>
          </cell>
          <cell r="GX361" t="e">
            <v>#DIV/0!</v>
          </cell>
          <cell r="GY361" t="e">
            <v>#DIV/0!</v>
          </cell>
          <cell r="GZ361" t="e">
            <v>#DIV/0!</v>
          </cell>
        </row>
        <row r="362">
          <cell r="A362">
            <v>900923</v>
          </cell>
          <cell r="B362">
            <v>23</v>
          </cell>
          <cell r="C362" t="str">
            <v>CGPC @ CAMERON</v>
          </cell>
          <cell r="D362">
            <v>16117</v>
          </cell>
          <cell r="E362" t="str">
            <v>R</v>
          </cell>
          <cell r="F362">
            <v>0</v>
          </cell>
          <cell r="G362">
            <v>0</v>
          </cell>
          <cell r="H362">
            <v>0</v>
          </cell>
          <cell r="I362">
            <v>0</v>
          </cell>
          <cell r="J362">
            <v>0</v>
          </cell>
          <cell r="K362">
            <v>0</v>
          </cell>
          <cell r="L362">
            <v>0</v>
          </cell>
          <cell r="M362">
            <v>0</v>
          </cell>
          <cell r="N362">
            <v>0</v>
          </cell>
          <cell r="O362">
            <v>0</v>
          </cell>
          <cell r="P362">
            <v>0</v>
          </cell>
          <cell r="Q362">
            <v>0</v>
          </cell>
          <cell r="R362">
            <v>0</v>
          </cell>
          <cell r="S362">
            <v>0</v>
          </cell>
          <cell r="T362">
            <v>0</v>
          </cell>
          <cell r="U362">
            <v>0</v>
          </cell>
          <cell r="V362">
            <v>0</v>
          </cell>
          <cell r="W362">
            <v>0</v>
          </cell>
          <cell r="X362">
            <v>0</v>
          </cell>
          <cell r="Y362">
            <v>0</v>
          </cell>
          <cell r="Z362">
            <v>0</v>
          </cell>
          <cell r="AA362">
            <v>0</v>
          </cell>
          <cell r="AB362">
            <v>0</v>
          </cell>
          <cell r="AC362">
            <v>0</v>
          </cell>
          <cell r="AD362">
            <v>0</v>
          </cell>
          <cell r="AE362">
            <v>0</v>
          </cell>
          <cell r="AF362">
            <v>0</v>
          </cell>
          <cell r="AG362">
            <v>0</v>
          </cell>
          <cell r="AH362">
            <v>0</v>
          </cell>
          <cell r="AI362">
            <v>0</v>
          </cell>
          <cell r="AJ362">
            <v>0</v>
          </cell>
          <cell r="AK362">
            <v>0</v>
          </cell>
          <cell r="AL362">
            <v>0</v>
          </cell>
          <cell r="AM362">
            <v>0</v>
          </cell>
          <cell r="AN362">
            <v>0</v>
          </cell>
          <cell r="AO362">
            <v>0</v>
          </cell>
          <cell r="AP362">
            <v>0</v>
          </cell>
          <cell r="AQ362">
            <v>0</v>
          </cell>
          <cell r="AR362">
            <v>0</v>
          </cell>
          <cell r="AS362">
            <v>0</v>
          </cell>
          <cell r="AT362">
            <v>0</v>
          </cell>
          <cell r="AU362">
            <v>0</v>
          </cell>
          <cell r="AV362">
            <v>0</v>
          </cell>
          <cell r="AW362">
            <v>0</v>
          </cell>
          <cell r="AX362">
            <v>0</v>
          </cell>
          <cell r="AY362">
            <v>0</v>
          </cell>
          <cell r="AZ362">
            <v>0</v>
          </cell>
          <cell r="BA362">
            <v>0</v>
          </cell>
          <cell r="BB362">
            <v>0</v>
          </cell>
          <cell r="BC362">
            <v>0</v>
          </cell>
          <cell r="BD362">
            <v>0</v>
          </cell>
          <cell r="BE362">
            <v>0</v>
          </cell>
          <cell r="BF362">
            <v>0</v>
          </cell>
          <cell r="BG362">
            <v>0</v>
          </cell>
          <cell r="BH362">
            <v>0</v>
          </cell>
          <cell r="BI362">
            <v>0</v>
          </cell>
          <cell r="BJ362">
            <v>0</v>
          </cell>
          <cell r="BK362">
            <v>0</v>
          </cell>
          <cell r="BL362">
            <v>0</v>
          </cell>
          <cell r="BM362">
            <v>0</v>
          </cell>
          <cell r="BN362">
            <v>0</v>
          </cell>
          <cell r="BO362">
            <v>0</v>
          </cell>
          <cell r="BP362">
            <v>0</v>
          </cell>
          <cell r="BQ362">
            <v>0</v>
          </cell>
          <cell r="BR362">
            <v>0</v>
          </cell>
          <cell r="BS362">
            <v>0</v>
          </cell>
          <cell r="BT362">
            <v>0</v>
          </cell>
          <cell r="BU362">
            <v>0</v>
          </cell>
          <cell r="BV362">
            <v>0</v>
          </cell>
          <cell r="BW362">
            <v>0</v>
          </cell>
          <cell r="BX362">
            <v>0</v>
          </cell>
          <cell r="BY362">
            <v>0</v>
          </cell>
          <cell r="BZ362">
            <v>0</v>
          </cell>
          <cell r="CA362">
            <v>0</v>
          </cell>
          <cell r="CB362">
            <v>0</v>
          </cell>
          <cell r="CC362">
            <v>0</v>
          </cell>
          <cell r="CD362">
            <v>0</v>
          </cell>
          <cell r="CE362">
            <v>0</v>
          </cell>
          <cell r="CF362">
            <v>0</v>
          </cell>
          <cell r="CG362">
            <v>0</v>
          </cell>
          <cell r="CH362">
            <v>0</v>
          </cell>
          <cell r="CI362">
            <v>0</v>
          </cell>
          <cell r="CJ362">
            <v>0</v>
          </cell>
          <cell r="CK362">
            <v>0</v>
          </cell>
          <cell r="CL362">
            <v>0</v>
          </cell>
          <cell r="CM362">
            <v>0</v>
          </cell>
          <cell r="CN362">
            <v>0</v>
          </cell>
          <cell r="CO362">
            <v>0</v>
          </cell>
          <cell r="CP362">
            <v>0</v>
          </cell>
          <cell r="CQ362">
            <v>0</v>
          </cell>
          <cell r="CR362">
            <v>0</v>
          </cell>
          <cell r="CS362">
            <v>0</v>
          </cell>
          <cell r="CT362">
            <v>0</v>
          </cell>
          <cell r="CU362">
            <v>0</v>
          </cell>
          <cell r="CV362">
            <v>0</v>
          </cell>
          <cell r="CW362">
            <v>0</v>
          </cell>
          <cell r="CX362">
            <v>0</v>
          </cell>
          <cell r="CY362">
            <v>0</v>
          </cell>
          <cell r="CZ362">
            <v>0</v>
          </cell>
          <cell r="DA362">
            <v>0</v>
          </cell>
          <cell r="DB362">
            <v>0</v>
          </cell>
          <cell r="DC362">
            <v>0</v>
          </cell>
          <cell r="DD362">
            <v>0</v>
          </cell>
          <cell r="DE362">
            <v>0</v>
          </cell>
          <cell r="DF362">
            <v>0</v>
          </cell>
          <cell r="DG362">
            <v>0</v>
          </cell>
          <cell r="DH362">
            <v>0</v>
          </cell>
          <cell r="DI362">
            <v>0</v>
          </cell>
          <cell r="DJ362">
            <v>0</v>
          </cell>
          <cell r="DK362">
            <v>0</v>
          </cell>
          <cell r="DL362">
            <v>0</v>
          </cell>
          <cell r="DM362">
            <v>0</v>
          </cell>
          <cell r="DN362">
            <v>0</v>
          </cell>
          <cell r="DO362">
            <v>0</v>
          </cell>
          <cell r="DP362">
            <v>0</v>
          </cell>
          <cell r="DQ362">
            <v>0</v>
          </cell>
          <cell r="DR362">
            <v>0</v>
          </cell>
          <cell r="DS362">
            <v>0</v>
          </cell>
          <cell r="DT362">
            <v>0</v>
          </cell>
          <cell r="DU362">
            <v>0</v>
          </cell>
          <cell r="DV362">
            <v>0</v>
          </cell>
          <cell r="DW362">
            <v>0</v>
          </cell>
          <cell r="DX362">
            <v>0</v>
          </cell>
          <cell r="DY362">
            <v>0</v>
          </cell>
          <cell r="DZ362">
            <v>0</v>
          </cell>
          <cell r="EA362">
            <v>0</v>
          </cell>
          <cell r="EB362">
            <v>0</v>
          </cell>
          <cell r="EC362">
            <v>0</v>
          </cell>
          <cell r="ED362">
            <v>0</v>
          </cell>
          <cell r="EE362">
            <v>0</v>
          </cell>
          <cell r="EF362">
            <v>0</v>
          </cell>
          <cell r="EG362">
            <v>0</v>
          </cell>
          <cell r="EH362">
            <v>0</v>
          </cell>
          <cell r="EI362">
            <v>0</v>
          </cell>
          <cell r="EJ362">
            <v>0</v>
          </cell>
          <cell r="EK362">
            <v>0</v>
          </cell>
          <cell r="EL362">
            <v>0</v>
          </cell>
          <cell r="EM362">
            <v>0</v>
          </cell>
          <cell r="EN362">
            <v>0</v>
          </cell>
          <cell r="EO362">
            <v>0</v>
          </cell>
          <cell r="EP362">
            <v>0</v>
          </cell>
          <cell r="EQ362">
            <v>0</v>
          </cell>
          <cell r="ER362">
            <v>0</v>
          </cell>
          <cell r="ES362">
            <v>0</v>
          </cell>
          <cell r="ET362">
            <v>0</v>
          </cell>
          <cell r="EU362">
            <v>0</v>
          </cell>
          <cell r="EV362">
            <v>0</v>
          </cell>
          <cell r="EW362">
            <v>0</v>
          </cell>
          <cell r="EX362">
            <v>0</v>
          </cell>
          <cell r="EY362">
            <v>0</v>
          </cell>
          <cell r="EZ362">
            <v>0</v>
          </cell>
          <cell r="FA362">
            <v>0</v>
          </cell>
          <cell r="FB362">
            <v>0</v>
          </cell>
          <cell r="FC362">
            <v>0</v>
          </cell>
          <cell r="FD362">
            <v>0</v>
          </cell>
          <cell r="FE362">
            <v>0</v>
          </cell>
          <cell r="FF362">
            <v>0</v>
          </cell>
          <cell r="FG362">
            <v>0</v>
          </cell>
          <cell r="FH362">
            <v>0</v>
          </cell>
          <cell r="FI362">
            <v>0</v>
          </cell>
          <cell r="FJ362">
            <v>0</v>
          </cell>
          <cell r="FK362">
            <v>0</v>
          </cell>
          <cell r="FL362">
            <v>0</v>
          </cell>
          <cell r="FM362">
            <v>0</v>
          </cell>
          <cell r="FN362">
            <v>0</v>
          </cell>
          <cell r="FO362">
            <v>0</v>
          </cell>
          <cell r="FP362">
            <v>0</v>
          </cell>
          <cell r="FQ362">
            <v>0</v>
          </cell>
          <cell r="FR362">
            <v>0</v>
          </cell>
          <cell r="FS362">
            <v>0</v>
          </cell>
          <cell r="FT362">
            <v>0</v>
          </cell>
          <cell r="FU362">
            <v>0</v>
          </cell>
          <cell r="FV362">
            <v>0</v>
          </cell>
          <cell r="FW362">
            <v>0</v>
          </cell>
          <cell r="FX362">
            <v>0</v>
          </cell>
          <cell r="FY362">
            <v>0</v>
          </cell>
          <cell r="FZ362">
            <v>0</v>
          </cell>
          <cell r="GA362">
            <v>0</v>
          </cell>
          <cell r="GB362">
            <v>0</v>
          </cell>
          <cell r="GC362">
            <v>0</v>
          </cell>
          <cell r="GD362">
            <v>0</v>
          </cell>
          <cell r="GE362">
            <v>0</v>
          </cell>
          <cell r="GF362">
            <v>0</v>
          </cell>
          <cell r="GG362">
            <v>0</v>
          </cell>
          <cell r="GH362">
            <v>0</v>
          </cell>
          <cell r="GI362">
            <v>0</v>
          </cell>
          <cell r="GJ362">
            <v>0</v>
          </cell>
          <cell r="GK362">
            <v>0</v>
          </cell>
          <cell r="GL362">
            <v>0</v>
          </cell>
          <cell r="GM362">
            <v>0</v>
          </cell>
          <cell r="GN362">
            <v>0</v>
          </cell>
          <cell r="GO362">
            <v>0</v>
          </cell>
          <cell r="GP362">
            <v>0</v>
          </cell>
          <cell r="GQ362">
            <v>0</v>
          </cell>
          <cell r="GR362">
            <v>0</v>
          </cell>
          <cell r="GS362">
            <v>0</v>
          </cell>
          <cell r="GW362">
            <v>900923</v>
          </cell>
          <cell r="GX362" t="e">
            <v>#DIV/0!</v>
          </cell>
          <cell r="GY362" t="e">
            <v>#DIV/0!</v>
          </cell>
          <cell r="GZ362" t="e">
            <v>#DIV/0!</v>
          </cell>
        </row>
        <row r="363">
          <cell r="A363">
            <v>900930</v>
          </cell>
          <cell r="B363">
            <v>6</v>
          </cell>
          <cell r="C363" t="str">
            <v>WESTTRN @ WHEELER</v>
          </cell>
          <cell r="D363">
            <v>7115</v>
          </cell>
          <cell r="E363" t="str">
            <v>R</v>
          </cell>
          <cell r="F363">
            <v>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v>0</v>
          </cell>
          <cell r="AF363">
            <v>0</v>
          </cell>
          <cell r="AG363">
            <v>0</v>
          </cell>
          <cell r="AH363">
            <v>0</v>
          </cell>
          <cell r="AI363">
            <v>0</v>
          </cell>
          <cell r="AJ363">
            <v>0</v>
          </cell>
          <cell r="AK363">
            <v>0</v>
          </cell>
          <cell r="AL363">
            <v>0</v>
          </cell>
          <cell r="AM363">
            <v>0</v>
          </cell>
          <cell r="AN363">
            <v>0</v>
          </cell>
          <cell r="AO363">
            <v>0</v>
          </cell>
          <cell r="AP363">
            <v>0</v>
          </cell>
          <cell r="AQ363">
            <v>0</v>
          </cell>
          <cell r="AR363">
            <v>0</v>
          </cell>
          <cell r="AS363">
            <v>0</v>
          </cell>
          <cell r="AT363">
            <v>0</v>
          </cell>
          <cell r="AU363">
            <v>0</v>
          </cell>
          <cell r="AV363">
            <v>0</v>
          </cell>
          <cell r="AW363">
            <v>0</v>
          </cell>
          <cell r="AX363">
            <v>0</v>
          </cell>
          <cell r="AY363">
            <v>0</v>
          </cell>
          <cell r="AZ363">
            <v>0</v>
          </cell>
          <cell r="BA363">
            <v>0</v>
          </cell>
          <cell r="BB363">
            <v>0</v>
          </cell>
          <cell r="BC363">
            <v>0</v>
          </cell>
          <cell r="BD363">
            <v>0</v>
          </cell>
          <cell r="BE363">
            <v>0</v>
          </cell>
          <cell r="BF363">
            <v>0</v>
          </cell>
          <cell r="BG363">
            <v>0</v>
          </cell>
          <cell r="BH363">
            <v>0</v>
          </cell>
          <cell r="BI363">
            <v>0</v>
          </cell>
          <cell r="BJ363">
            <v>0</v>
          </cell>
          <cell r="BK363">
            <v>0</v>
          </cell>
          <cell r="BL363">
            <v>0</v>
          </cell>
          <cell r="BM363">
            <v>0</v>
          </cell>
          <cell r="BN363">
            <v>0</v>
          </cell>
          <cell r="BO363">
            <v>0</v>
          </cell>
          <cell r="BP363">
            <v>0</v>
          </cell>
          <cell r="BQ363">
            <v>0</v>
          </cell>
          <cell r="BR363">
            <v>0</v>
          </cell>
          <cell r="BS363">
            <v>0</v>
          </cell>
          <cell r="BT363">
            <v>0</v>
          </cell>
          <cell r="BU363">
            <v>0</v>
          </cell>
          <cell r="BV363">
            <v>0</v>
          </cell>
          <cell r="BW363">
            <v>0</v>
          </cell>
          <cell r="BX363">
            <v>0</v>
          </cell>
          <cell r="BY363">
            <v>0</v>
          </cell>
          <cell r="BZ363">
            <v>0</v>
          </cell>
          <cell r="CA363">
            <v>0</v>
          </cell>
          <cell r="CB363">
            <v>0</v>
          </cell>
          <cell r="CC363">
            <v>0</v>
          </cell>
          <cell r="CD363">
            <v>4497</v>
          </cell>
          <cell r="CE363">
            <v>4497</v>
          </cell>
          <cell r="CF363">
            <v>0</v>
          </cell>
          <cell r="CG363">
            <v>0</v>
          </cell>
          <cell r="CH363">
            <v>0</v>
          </cell>
          <cell r="CI363">
            <v>0</v>
          </cell>
          <cell r="CJ363">
            <v>0</v>
          </cell>
          <cell r="CK363">
            <v>0</v>
          </cell>
          <cell r="CL363">
            <v>0</v>
          </cell>
          <cell r="CM363">
            <v>0</v>
          </cell>
          <cell r="CN363">
            <v>0</v>
          </cell>
          <cell r="CO363">
            <v>0</v>
          </cell>
          <cell r="CP363">
            <v>0</v>
          </cell>
          <cell r="CQ363">
            <v>0</v>
          </cell>
          <cell r="CR363">
            <v>0</v>
          </cell>
          <cell r="CS363">
            <v>0</v>
          </cell>
          <cell r="CT363">
            <v>0</v>
          </cell>
          <cell r="CU363">
            <v>0</v>
          </cell>
          <cell r="CV363">
            <v>0</v>
          </cell>
          <cell r="CW363">
            <v>0</v>
          </cell>
          <cell r="CX363">
            <v>0</v>
          </cell>
          <cell r="CY363">
            <v>0</v>
          </cell>
          <cell r="CZ363">
            <v>0</v>
          </cell>
          <cell r="DA363">
            <v>0</v>
          </cell>
          <cell r="DB363">
            <v>0</v>
          </cell>
          <cell r="DC363">
            <v>0</v>
          </cell>
          <cell r="DD363">
            <v>0</v>
          </cell>
          <cell r="DE363">
            <v>0</v>
          </cell>
          <cell r="DF363">
            <v>0</v>
          </cell>
          <cell r="DG363">
            <v>0</v>
          </cell>
          <cell r="DH363">
            <v>0</v>
          </cell>
          <cell r="DI363">
            <v>0</v>
          </cell>
          <cell r="DJ363">
            <v>0</v>
          </cell>
          <cell r="DK363">
            <v>0</v>
          </cell>
          <cell r="DL363">
            <v>0</v>
          </cell>
          <cell r="DM363">
            <v>0</v>
          </cell>
          <cell r="DN363">
            <v>0</v>
          </cell>
          <cell r="DO363">
            <v>0</v>
          </cell>
          <cell r="DP363">
            <v>0</v>
          </cell>
          <cell r="DQ363">
            <v>0</v>
          </cell>
          <cell r="DR363">
            <v>0</v>
          </cell>
          <cell r="DS363">
            <v>0</v>
          </cell>
          <cell r="DT363">
            <v>0</v>
          </cell>
          <cell r="DU363">
            <v>0</v>
          </cell>
          <cell r="DV363">
            <v>0</v>
          </cell>
          <cell r="DW363">
            <v>0</v>
          </cell>
          <cell r="DX363">
            <v>0</v>
          </cell>
          <cell r="DY363">
            <v>0</v>
          </cell>
          <cell r="DZ363">
            <v>0</v>
          </cell>
          <cell r="EA363">
            <v>0</v>
          </cell>
          <cell r="EB363">
            <v>0</v>
          </cell>
          <cell r="EC363">
            <v>0</v>
          </cell>
          <cell r="ED363">
            <v>0</v>
          </cell>
          <cell r="EE363">
            <v>0</v>
          </cell>
          <cell r="EF363">
            <v>0</v>
          </cell>
          <cell r="EG363">
            <v>0</v>
          </cell>
          <cell r="EH363">
            <v>0</v>
          </cell>
          <cell r="EI363">
            <v>0</v>
          </cell>
          <cell r="EJ363">
            <v>0</v>
          </cell>
          <cell r="EK363">
            <v>0</v>
          </cell>
          <cell r="EL363">
            <v>0</v>
          </cell>
          <cell r="EM363">
            <v>0</v>
          </cell>
          <cell r="EN363">
            <v>0</v>
          </cell>
          <cell r="EO363">
            <v>0</v>
          </cell>
          <cell r="EP363">
            <v>0</v>
          </cell>
          <cell r="EQ363">
            <v>0</v>
          </cell>
          <cell r="ER363">
            <v>0</v>
          </cell>
          <cell r="ES363">
            <v>0</v>
          </cell>
          <cell r="ET363">
            <v>0</v>
          </cell>
          <cell r="EU363">
            <v>0</v>
          </cell>
          <cell r="EV363">
            <v>0</v>
          </cell>
          <cell r="EW363">
            <v>0</v>
          </cell>
          <cell r="EX363">
            <v>0</v>
          </cell>
          <cell r="EY363">
            <v>0</v>
          </cell>
          <cell r="EZ363">
            <v>0</v>
          </cell>
          <cell r="FA363">
            <v>0</v>
          </cell>
          <cell r="FB363">
            <v>0</v>
          </cell>
          <cell r="FC363">
            <v>0</v>
          </cell>
          <cell r="FD363">
            <v>0</v>
          </cell>
          <cell r="FE363">
            <v>0</v>
          </cell>
          <cell r="FF363">
            <v>0</v>
          </cell>
          <cell r="FG363">
            <v>0</v>
          </cell>
          <cell r="FH363">
            <v>0</v>
          </cell>
          <cell r="FI363">
            <v>0</v>
          </cell>
          <cell r="FJ363">
            <v>0</v>
          </cell>
          <cell r="FK363">
            <v>0</v>
          </cell>
          <cell r="FL363">
            <v>0</v>
          </cell>
          <cell r="FM363">
            <v>0</v>
          </cell>
          <cell r="FN363">
            <v>0</v>
          </cell>
          <cell r="FO363">
            <v>0</v>
          </cell>
          <cell r="FP363">
            <v>0</v>
          </cell>
          <cell r="FQ363">
            <v>0</v>
          </cell>
          <cell r="FR363">
            <v>0</v>
          </cell>
          <cell r="FS363">
            <v>0</v>
          </cell>
          <cell r="FT363">
            <v>0</v>
          </cell>
          <cell r="FU363">
            <v>0</v>
          </cell>
          <cell r="FV363">
            <v>0</v>
          </cell>
          <cell r="FW363">
            <v>0</v>
          </cell>
          <cell r="FX363">
            <v>0</v>
          </cell>
          <cell r="FY363">
            <v>0</v>
          </cell>
          <cell r="FZ363">
            <v>0</v>
          </cell>
          <cell r="GA363">
            <v>0</v>
          </cell>
          <cell r="GB363">
            <v>0</v>
          </cell>
          <cell r="GC363">
            <v>0</v>
          </cell>
          <cell r="GD363">
            <v>0</v>
          </cell>
          <cell r="GE363">
            <v>0</v>
          </cell>
          <cell r="GF363">
            <v>0</v>
          </cell>
          <cell r="GG363">
            <v>0</v>
          </cell>
          <cell r="GH363">
            <v>0</v>
          </cell>
          <cell r="GI363">
            <v>0</v>
          </cell>
          <cell r="GJ363">
            <v>0</v>
          </cell>
          <cell r="GK363">
            <v>0</v>
          </cell>
          <cell r="GL363">
            <v>0</v>
          </cell>
          <cell r="GM363">
            <v>0</v>
          </cell>
          <cell r="GN363">
            <v>0</v>
          </cell>
          <cell r="GO363">
            <v>0</v>
          </cell>
          <cell r="GP363">
            <v>0</v>
          </cell>
          <cell r="GQ363">
            <v>0</v>
          </cell>
          <cell r="GR363">
            <v>0</v>
          </cell>
          <cell r="GS363">
            <v>0</v>
          </cell>
          <cell r="GW363">
            <v>900930</v>
          </cell>
          <cell r="GX363" t="e">
            <v>#DIV/0!</v>
          </cell>
          <cell r="GY363" t="e">
            <v>#DIV/0!</v>
          </cell>
          <cell r="GZ363" t="e">
            <v>#DIV/0!</v>
          </cell>
        </row>
        <row r="364">
          <cell r="A364">
            <v>900955</v>
          </cell>
          <cell r="B364">
            <v>26</v>
          </cell>
          <cell r="C364" t="str">
            <v>MRT @ HARRISON</v>
          </cell>
          <cell r="D364">
            <v>201348</v>
          </cell>
          <cell r="E364" t="str">
            <v>B</v>
          </cell>
          <cell r="F364">
            <v>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v>0</v>
          </cell>
          <cell r="AG364">
            <v>0</v>
          </cell>
          <cell r="AH364">
            <v>0</v>
          </cell>
          <cell r="AI364">
            <v>0</v>
          </cell>
          <cell r="AJ364">
            <v>0</v>
          </cell>
          <cell r="AK364">
            <v>0</v>
          </cell>
          <cell r="AL364">
            <v>0</v>
          </cell>
          <cell r="AM364">
            <v>0</v>
          </cell>
          <cell r="AN364">
            <v>0</v>
          </cell>
          <cell r="AO364">
            <v>0</v>
          </cell>
          <cell r="AP364">
            <v>0</v>
          </cell>
          <cell r="AQ364">
            <v>0</v>
          </cell>
          <cell r="AR364">
            <v>0</v>
          </cell>
          <cell r="AS364">
            <v>0</v>
          </cell>
          <cell r="AT364">
            <v>0</v>
          </cell>
          <cell r="AU364">
            <v>0</v>
          </cell>
          <cell r="AV364">
            <v>0</v>
          </cell>
          <cell r="AW364">
            <v>0</v>
          </cell>
          <cell r="AX364">
            <v>0</v>
          </cell>
          <cell r="AY364">
            <v>0</v>
          </cell>
          <cell r="AZ364">
            <v>0</v>
          </cell>
          <cell r="BA364">
            <v>0</v>
          </cell>
          <cell r="BB364">
            <v>0</v>
          </cell>
          <cell r="BC364">
            <v>0</v>
          </cell>
          <cell r="BD364">
            <v>0</v>
          </cell>
          <cell r="BE364">
            <v>0</v>
          </cell>
          <cell r="BF364">
            <v>0</v>
          </cell>
          <cell r="BG364">
            <v>0</v>
          </cell>
          <cell r="BH364">
            <v>0</v>
          </cell>
          <cell r="BI364">
            <v>0</v>
          </cell>
          <cell r="BJ364">
            <v>0</v>
          </cell>
          <cell r="BK364">
            <v>0</v>
          </cell>
          <cell r="BL364">
            <v>0</v>
          </cell>
          <cell r="BM364">
            <v>0</v>
          </cell>
          <cell r="BN364">
            <v>0</v>
          </cell>
          <cell r="BO364">
            <v>0</v>
          </cell>
          <cell r="BP364">
            <v>0</v>
          </cell>
          <cell r="BQ364">
            <v>0</v>
          </cell>
          <cell r="BR364">
            <v>0</v>
          </cell>
          <cell r="BS364">
            <v>0</v>
          </cell>
          <cell r="BT364">
            <v>0</v>
          </cell>
          <cell r="BU364">
            <v>0</v>
          </cell>
          <cell r="BV364">
            <v>0</v>
          </cell>
          <cell r="BW364">
            <v>0</v>
          </cell>
          <cell r="BX364">
            <v>0</v>
          </cell>
          <cell r="BY364">
            <v>0</v>
          </cell>
          <cell r="BZ364">
            <v>0</v>
          </cell>
          <cell r="CA364">
            <v>0</v>
          </cell>
          <cell r="CB364">
            <v>0</v>
          </cell>
          <cell r="CC364">
            <v>0</v>
          </cell>
          <cell r="CD364">
            <v>0</v>
          </cell>
          <cell r="CE364">
            <v>0</v>
          </cell>
          <cell r="CF364">
            <v>-5000</v>
          </cell>
          <cell r="CG364">
            <v>-5000</v>
          </cell>
          <cell r="CH364">
            <v>-5000</v>
          </cell>
          <cell r="CI364">
            <v>-5000</v>
          </cell>
          <cell r="CJ364">
            <v>-5000</v>
          </cell>
          <cell r="CK364">
            <v>-5000</v>
          </cell>
          <cell r="CL364">
            <v>-5000</v>
          </cell>
          <cell r="CM364">
            <v>-5000</v>
          </cell>
          <cell r="CN364">
            <v>-5000</v>
          </cell>
          <cell r="CO364">
            <v>-5000</v>
          </cell>
          <cell r="CP364">
            <v>-5000</v>
          </cell>
          <cell r="CQ364">
            <v>-5000</v>
          </cell>
          <cell r="CR364">
            <v>-5000</v>
          </cell>
          <cell r="CS364">
            <v>-5000</v>
          </cell>
          <cell r="CT364">
            <v>-5000</v>
          </cell>
          <cell r="CU364">
            <v>-5000</v>
          </cell>
          <cell r="CV364">
            <v>-5000</v>
          </cell>
          <cell r="CW364">
            <v>-5000</v>
          </cell>
          <cell r="CX364">
            <v>-5000</v>
          </cell>
          <cell r="CY364">
            <v>-5000</v>
          </cell>
          <cell r="CZ364">
            <v>-4000</v>
          </cell>
          <cell r="DA364">
            <v>-4000</v>
          </cell>
          <cell r="DB364">
            <v>-4000</v>
          </cell>
          <cell r="DC364">
            <v>-4000</v>
          </cell>
          <cell r="DD364">
            <v>-4000</v>
          </cell>
          <cell r="DE364">
            <v>-4000</v>
          </cell>
          <cell r="DF364">
            <v>-4000</v>
          </cell>
          <cell r="DG364">
            <v>-4000</v>
          </cell>
          <cell r="DH364">
            <v>0</v>
          </cell>
          <cell r="DI364">
            <v>0</v>
          </cell>
          <cell r="DJ364">
            <v>0</v>
          </cell>
          <cell r="DK364">
            <v>0</v>
          </cell>
          <cell r="DL364">
            <v>0</v>
          </cell>
          <cell r="DM364">
            <v>0</v>
          </cell>
          <cell r="DN364">
            <v>0</v>
          </cell>
          <cell r="DO364">
            <v>0</v>
          </cell>
          <cell r="DP364">
            <v>0</v>
          </cell>
          <cell r="DQ364">
            <v>0</v>
          </cell>
          <cell r="DR364">
            <v>0</v>
          </cell>
          <cell r="DS364">
            <v>0</v>
          </cell>
          <cell r="DT364">
            <v>0</v>
          </cell>
          <cell r="DU364">
            <v>0</v>
          </cell>
          <cell r="DV364">
            <v>0</v>
          </cell>
          <cell r="DW364">
            <v>0</v>
          </cell>
          <cell r="DX364">
            <v>0</v>
          </cell>
          <cell r="DY364">
            <v>0</v>
          </cell>
          <cell r="DZ364">
            <v>0</v>
          </cell>
          <cell r="EA364">
            <v>0</v>
          </cell>
          <cell r="EB364">
            <v>0</v>
          </cell>
          <cell r="EC364">
            <v>0</v>
          </cell>
          <cell r="ED364">
            <v>0</v>
          </cell>
          <cell r="EE364">
            <v>0</v>
          </cell>
          <cell r="EF364">
            <v>0</v>
          </cell>
          <cell r="EG364">
            <v>0</v>
          </cell>
          <cell r="EH364">
            <v>0</v>
          </cell>
          <cell r="EI364">
            <v>0</v>
          </cell>
          <cell r="EJ364">
            <v>0</v>
          </cell>
          <cell r="EK364">
            <v>0</v>
          </cell>
          <cell r="EL364">
            <v>0</v>
          </cell>
          <cell r="EM364">
            <v>0</v>
          </cell>
          <cell r="EN364">
            <v>0</v>
          </cell>
          <cell r="EO364">
            <v>0</v>
          </cell>
          <cell r="EP364">
            <v>0</v>
          </cell>
          <cell r="EQ364">
            <v>0</v>
          </cell>
          <cell r="ER364">
            <v>0</v>
          </cell>
          <cell r="ES364">
            <v>0</v>
          </cell>
          <cell r="ET364">
            <v>0</v>
          </cell>
          <cell r="EU364">
            <v>0</v>
          </cell>
          <cell r="EV364">
            <v>0</v>
          </cell>
          <cell r="EW364">
            <v>0</v>
          </cell>
          <cell r="EX364">
            <v>0</v>
          </cell>
          <cell r="EY364">
            <v>0</v>
          </cell>
          <cell r="EZ364">
            <v>0</v>
          </cell>
          <cell r="FA364">
            <v>0</v>
          </cell>
          <cell r="FB364">
            <v>0</v>
          </cell>
          <cell r="FC364">
            <v>0</v>
          </cell>
          <cell r="FD364">
            <v>0</v>
          </cell>
          <cell r="FE364">
            <v>0</v>
          </cell>
          <cell r="FF364">
            <v>0</v>
          </cell>
          <cell r="FG364">
            <v>0</v>
          </cell>
          <cell r="FH364">
            <v>0</v>
          </cell>
          <cell r="FI364">
            <v>0</v>
          </cell>
          <cell r="FJ364">
            <v>0</v>
          </cell>
          <cell r="FK364">
            <v>0</v>
          </cell>
          <cell r="FL364">
            <v>0</v>
          </cell>
          <cell r="FM364">
            <v>0</v>
          </cell>
          <cell r="FN364">
            <v>0</v>
          </cell>
          <cell r="FO364">
            <v>0</v>
          </cell>
          <cell r="FP364">
            <v>0</v>
          </cell>
          <cell r="FQ364">
            <v>0</v>
          </cell>
          <cell r="FR364">
            <v>0</v>
          </cell>
          <cell r="FS364">
            <v>0</v>
          </cell>
          <cell r="FT364">
            <v>0</v>
          </cell>
          <cell r="FU364">
            <v>0</v>
          </cell>
          <cell r="FV364">
            <v>0</v>
          </cell>
          <cell r="FW364">
            <v>0</v>
          </cell>
          <cell r="FX364">
            <v>0</v>
          </cell>
          <cell r="FY364">
            <v>0</v>
          </cell>
          <cell r="FZ364">
            <v>0</v>
          </cell>
          <cell r="GA364">
            <v>0</v>
          </cell>
          <cell r="GB364">
            <v>0</v>
          </cell>
          <cell r="GC364">
            <v>0</v>
          </cell>
          <cell r="GD364">
            <v>0</v>
          </cell>
          <cell r="GE364">
            <v>0</v>
          </cell>
          <cell r="GF364">
            <v>0</v>
          </cell>
          <cell r="GG364">
            <v>0</v>
          </cell>
          <cell r="GH364">
            <v>0</v>
          </cell>
          <cell r="GI364">
            <v>0</v>
          </cell>
          <cell r="GJ364">
            <v>0</v>
          </cell>
          <cell r="GK364">
            <v>0</v>
          </cell>
          <cell r="GL364">
            <v>0</v>
          </cell>
          <cell r="GM364">
            <v>0</v>
          </cell>
          <cell r="GN364">
            <v>0</v>
          </cell>
          <cell r="GO364">
            <v>0</v>
          </cell>
          <cell r="GP364">
            <v>0</v>
          </cell>
          <cell r="GQ364">
            <v>0</v>
          </cell>
          <cell r="GR364">
            <v>0</v>
          </cell>
          <cell r="GS364">
            <v>0</v>
          </cell>
          <cell r="GW364">
            <v>900955</v>
          </cell>
          <cell r="GX364" t="e">
            <v>#DIV/0!</v>
          </cell>
          <cell r="GY364" t="e">
            <v>#DIV/0!</v>
          </cell>
          <cell r="GZ364" t="e">
            <v>#DIV/0!</v>
          </cell>
        </row>
        <row r="365">
          <cell r="A365">
            <v>900962</v>
          </cell>
          <cell r="B365">
            <v>9</v>
          </cell>
          <cell r="C365" t="str">
            <v>WESTAR @ WARD</v>
          </cell>
          <cell r="D365">
            <v>54026</v>
          </cell>
          <cell r="E365" t="str">
            <v>B</v>
          </cell>
          <cell r="F365">
            <v>0</v>
          </cell>
          <cell r="G365">
            <v>0</v>
          </cell>
          <cell r="H365">
            <v>0</v>
          </cell>
          <cell r="I365">
            <v>0</v>
          </cell>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v>0</v>
          </cell>
          <cell r="AF365">
            <v>0</v>
          </cell>
          <cell r="AG365">
            <v>0</v>
          </cell>
          <cell r="AH365">
            <v>0</v>
          </cell>
          <cell r="AI365">
            <v>0</v>
          </cell>
          <cell r="AJ365">
            <v>0</v>
          </cell>
          <cell r="AK365">
            <v>0</v>
          </cell>
          <cell r="AL365">
            <v>0</v>
          </cell>
          <cell r="AM365">
            <v>0</v>
          </cell>
          <cell r="AN365">
            <v>0</v>
          </cell>
          <cell r="AO365">
            <v>0</v>
          </cell>
          <cell r="AP365">
            <v>0</v>
          </cell>
          <cell r="AQ365">
            <v>0</v>
          </cell>
          <cell r="AR365">
            <v>0</v>
          </cell>
          <cell r="AS365">
            <v>0</v>
          </cell>
          <cell r="AT365">
            <v>0</v>
          </cell>
          <cell r="AU365">
            <v>0</v>
          </cell>
          <cell r="AV365">
            <v>0</v>
          </cell>
          <cell r="AW365">
            <v>0</v>
          </cell>
          <cell r="AX365">
            <v>0</v>
          </cell>
          <cell r="AY365">
            <v>0</v>
          </cell>
          <cell r="AZ365">
            <v>0</v>
          </cell>
          <cell r="BA365">
            <v>0</v>
          </cell>
          <cell r="BB365">
            <v>0</v>
          </cell>
          <cell r="BC365">
            <v>0</v>
          </cell>
          <cell r="BD365">
            <v>0</v>
          </cell>
          <cell r="BE365">
            <v>0</v>
          </cell>
          <cell r="BF365">
            <v>0</v>
          </cell>
          <cell r="BG365">
            <v>0</v>
          </cell>
          <cell r="BH365">
            <v>0</v>
          </cell>
          <cell r="BI365">
            <v>0</v>
          </cell>
          <cell r="BJ365">
            <v>0</v>
          </cell>
          <cell r="BK365">
            <v>0</v>
          </cell>
          <cell r="BL365">
            <v>0</v>
          </cell>
          <cell r="BM365">
            <v>0</v>
          </cell>
          <cell r="BN365">
            <v>0</v>
          </cell>
          <cell r="BO365">
            <v>0</v>
          </cell>
          <cell r="BP365">
            <v>0</v>
          </cell>
          <cell r="BQ365">
            <v>0</v>
          </cell>
          <cell r="BR365">
            <v>0</v>
          </cell>
          <cell r="BS365">
            <v>0</v>
          </cell>
          <cell r="BT365">
            <v>0</v>
          </cell>
          <cell r="BU365">
            <v>0</v>
          </cell>
          <cell r="BV365">
            <v>0</v>
          </cell>
          <cell r="BW365">
            <v>0</v>
          </cell>
          <cell r="BX365">
            <v>0</v>
          </cell>
          <cell r="BY365">
            <v>0</v>
          </cell>
          <cell r="BZ365">
            <v>0</v>
          </cell>
          <cell r="CA365">
            <v>0</v>
          </cell>
          <cell r="CB365">
            <v>0</v>
          </cell>
          <cell r="CC365">
            <v>0</v>
          </cell>
          <cell r="CD365">
            <v>0</v>
          </cell>
          <cell r="CE365">
            <v>0</v>
          </cell>
          <cell r="CF365">
            <v>0</v>
          </cell>
          <cell r="CG365">
            <v>0</v>
          </cell>
          <cell r="CH365">
            <v>0</v>
          </cell>
          <cell r="CI365">
            <v>0</v>
          </cell>
          <cell r="CJ365">
            <v>0</v>
          </cell>
          <cell r="CK365">
            <v>0</v>
          </cell>
          <cell r="CL365">
            <v>0</v>
          </cell>
          <cell r="CM365">
            <v>0</v>
          </cell>
          <cell r="CN365">
            <v>0</v>
          </cell>
          <cell r="CO365">
            <v>0</v>
          </cell>
          <cell r="CP365">
            <v>0</v>
          </cell>
          <cell r="CQ365">
            <v>0</v>
          </cell>
          <cell r="CR365">
            <v>0</v>
          </cell>
          <cell r="CS365">
            <v>0</v>
          </cell>
          <cell r="CT365">
            <v>0</v>
          </cell>
          <cell r="CU365">
            <v>0</v>
          </cell>
          <cell r="CV365">
            <v>0</v>
          </cell>
          <cell r="CW365">
            <v>0</v>
          </cell>
          <cell r="CX365">
            <v>0</v>
          </cell>
          <cell r="CY365">
            <v>0</v>
          </cell>
          <cell r="CZ365">
            <v>0</v>
          </cell>
          <cell r="DA365">
            <v>0</v>
          </cell>
          <cell r="DB365">
            <v>0</v>
          </cell>
          <cell r="DC365">
            <v>0</v>
          </cell>
          <cell r="DD365">
            <v>0</v>
          </cell>
          <cell r="DE365">
            <v>0</v>
          </cell>
          <cell r="DF365">
            <v>0</v>
          </cell>
          <cell r="DG365">
            <v>0</v>
          </cell>
          <cell r="DH365">
            <v>0</v>
          </cell>
          <cell r="DI365">
            <v>0</v>
          </cell>
          <cell r="DJ365">
            <v>0</v>
          </cell>
          <cell r="DK365">
            <v>0</v>
          </cell>
          <cell r="DL365">
            <v>0</v>
          </cell>
          <cell r="DM365">
            <v>0</v>
          </cell>
          <cell r="DN365">
            <v>0</v>
          </cell>
          <cell r="DO365">
            <v>0</v>
          </cell>
          <cell r="DP365">
            <v>0</v>
          </cell>
          <cell r="DQ365">
            <v>0</v>
          </cell>
          <cell r="DR365">
            <v>0</v>
          </cell>
          <cell r="DS365">
            <v>0</v>
          </cell>
          <cell r="DT365">
            <v>0</v>
          </cell>
          <cell r="DU365">
            <v>0</v>
          </cell>
          <cell r="DV365">
            <v>0</v>
          </cell>
          <cell r="DW365">
            <v>0</v>
          </cell>
          <cell r="DX365">
            <v>0</v>
          </cell>
          <cell r="DY365">
            <v>0</v>
          </cell>
          <cell r="DZ365">
            <v>0</v>
          </cell>
          <cell r="EA365">
            <v>0</v>
          </cell>
          <cell r="EB365">
            <v>0</v>
          </cell>
          <cell r="EC365">
            <v>0</v>
          </cell>
          <cell r="ED365">
            <v>0</v>
          </cell>
          <cell r="EE365">
            <v>0</v>
          </cell>
          <cell r="EF365">
            <v>0</v>
          </cell>
          <cell r="EG365">
            <v>0</v>
          </cell>
          <cell r="EH365">
            <v>0</v>
          </cell>
          <cell r="EI365">
            <v>0</v>
          </cell>
          <cell r="EJ365">
            <v>0</v>
          </cell>
          <cell r="EK365">
            <v>0</v>
          </cell>
          <cell r="EL365">
            <v>0</v>
          </cell>
          <cell r="EM365">
            <v>0</v>
          </cell>
          <cell r="EN365">
            <v>0</v>
          </cell>
          <cell r="EO365">
            <v>0</v>
          </cell>
          <cell r="EP365">
            <v>0</v>
          </cell>
          <cell r="EQ365">
            <v>0</v>
          </cell>
          <cell r="ER365">
            <v>0</v>
          </cell>
          <cell r="ES365">
            <v>0</v>
          </cell>
          <cell r="ET365">
            <v>0</v>
          </cell>
          <cell r="EU365">
            <v>0</v>
          </cell>
          <cell r="EV365">
            <v>0</v>
          </cell>
          <cell r="EW365">
            <v>0</v>
          </cell>
          <cell r="EX365">
            <v>0</v>
          </cell>
          <cell r="EY365">
            <v>0</v>
          </cell>
          <cell r="EZ365">
            <v>0</v>
          </cell>
          <cell r="FA365">
            <v>0</v>
          </cell>
          <cell r="FB365">
            <v>0</v>
          </cell>
          <cell r="FC365">
            <v>0</v>
          </cell>
          <cell r="FD365">
            <v>0</v>
          </cell>
          <cell r="FE365">
            <v>0</v>
          </cell>
          <cell r="FF365">
            <v>0</v>
          </cell>
          <cell r="FG365">
            <v>0</v>
          </cell>
          <cell r="FH365">
            <v>0</v>
          </cell>
          <cell r="FI365">
            <v>0</v>
          </cell>
          <cell r="FJ365">
            <v>0</v>
          </cell>
          <cell r="FK365">
            <v>0</v>
          </cell>
          <cell r="FL365">
            <v>0</v>
          </cell>
          <cell r="FM365">
            <v>0</v>
          </cell>
          <cell r="FN365">
            <v>0</v>
          </cell>
          <cell r="FO365">
            <v>0</v>
          </cell>
          <cell r="FP365">
            <v>0</v>
          </cell>
          <cell r="FQ365">
            <v>0</v>
          </cell>
          <cell r="FR365">
            <v>0</v>
          </cell>
          <cell r="FS365">
            <v>0</v>
          </cell>
          <cell r="FT365">
            <v>0</v>
          </cell>
          <cell r="FU365">
            <v>0</v>
          </cell>
          <cell r="FV365">
            <v>0</v>
          </cell>
          <cell r="FW365">
            <v>0</v>
          </cell>
          <cell r="FX365">
            <v>0</v>
          </cell>
          <cell r="FY365">
            <v>0</v>
          </cell>
          <cell r="FZ365">
            <v>0</v>
          </cell>
          <cell r="GA365">
            <v>0</v>
          </cell>
          <cell r="GB365">
            <v>0</v>
          </cell>
          <cell r="GC365">
            <v>0</v>
          </cell>
          <cell r="GD365">
            <v>0</v>
          </cell>
          <cell r="GE365">
            <v>0</v>
          </cell>
          <cell r="GF365">
            <v>0</v>
          </cell>
          <cell r="GG365">
            <v>0</v>
          </cell>
          <cell r="GH365">
            <v>0</v>
          </cell>
          <cell r="GI365">
            <v>0</v>
          </cell>
          <cell r="GJ365">
            <v>0</v>
          </cell>
          <cell r="GK365">
            <v>0</v>
          </cell>
          <cell r="GL365">
            <v>0</v>
          </cell>
          <cell r="GM365">
            <v>0</v>
          </cell>
          <cell r="GN365">
            <v>0</v>
          </cell>
          <cell r="GO365">
            <v>0</v>
          </cell>
          <cell r="GP365">
            <v>0</v>
          </cell>
          <cell r="GQ365">
            <v>0</v>
          </cell>
          <cell r="GR365">
            <v>0</v>
          </cell>
          <cell r="GS365">
            <v>0</v>
          </cell>
          <cell r="GW365">
            <v>900962</v>
          </cell>
          <cell r="GX365" t="e">
            <v>#DIV/0!</v>
          </cell>
          <cell r="GY365" t="e">
            <v>#DIV/0!</v>
          </cell>
          <cell r="GZ365" t="e">
            <v>#DIV/0!</v>
          </cell>
        </row>
        <row r="366">
          <cell r="A366">
            <v>900964</v>
          </cell>
          <cell r="B366">
            <v>4</v>
          </cell>
          <cell r="C366" t="str">
            <v>LUKENS @ WOODWARD</v>
          </cell>
          <cell r="D366">
            <v>7964</v>
          </cell>
          <cell r="E366" t="str">
            <v>R</v>
          </cell>
          <cell r="F366">
            <v>232</v>
          </cell>
          <cell r="G366">
            <v>232</v>
          </cell>
          <cell r="H366">
            <v>232</v>
          </cell>
          <cell r="I366">
            <v>232</v>
          </cell>
          <cell r="J366">
            <v>232</v>
          </cell>
          <cell r="K366">
            <v>232</v>
          </cell>
          <cell r="L366">
            <v>232</v>
          </cell>
          <cell r="M366">
            <v>232</v>
          </cell>
          <cell r="N366">
            <v>232</v>
          </cell>
          <cell r="O366">
            <v>232</v>
          </cell>
          <cell r="P366">
            <v>232</v>
          </cell>
          <cell r="Q366">
            <v>232</v>
          </cell>
          <cell r="R366">
            <v>232</v>
          </cell>
          <cell r="S366">
            <v>232</v>
          </cell>
          <cell r="T366">
            <v>1</v>
          </cell>
          <cell r="U366">
            <v>1</v>
          </cell>
          <cell r="V366">
            <v>1</v>
          </cell>
          <cell r="W366">
            <v>1</v>
          </cell>
          <cell r="X366">
            <v>1</v>
          </cell>
          <cell r="Y366">
            <v>1</v>
          </cell>
          <cell r="Z366">
            <v>1</v>
          </cell>
          <cell r="AA366">
            <v>1</v>
          </cell>
          <cell r="AB366">
            <v>1</v>
          </cell>
          <cell r="AC366">
            <v>250</v>
          </cell>
          <cell r="AD366">
            <v>250</v>
          </cell>
          <cell r="AE366">
            <v>250</v>
          </cell>
          <cell r="AF366">
            <v>250</v>
          </cell>
          <cell r="AG366">
            <v>250</v>
          </cell>
          <cell r="AH366">
            <v>250</v>
          </cell>
          <cell r="AI366">
            <v>250</v>
          </cell>
          <cell r="AJ366">
            <v>250</v>
          </cell>
          <cell r="AK366">
            <v>250</v>
          </cell>
          <cell r="AL366">
            <v>250</v>
          </cell>
          <cell r="AM366">
            <v>250</v>
          </cell>
          <cell r="AN366">
            <v>250</v>
          </cell>
          <cell r="AO366">
            <v>250</v>
          </cell>
          <cell r="AP366">
            <v>250</v>
          </cell>
          <cell r="AQ366">
            <v>250</v>
          </cell>
          <cell r="AR366">
            <v>250</v>
          </cell>
          <cell r="AS366">
            <v>250</v>
          </cell>
          <cell r="AT366">
            <v>250</v>
          </cell>
          <cell r="AU366">
            <v>250</v>
          </cell>
          <cell r="AV366">
            <v>250</v>
          </cell>
          <cell r="AW366">
            <v>250</v>
          </cell>
          <cell r="AX366">
            <v>250</v>
          </cell>
          <cell r="AY366">
            <v>237</v>
          </cell>
          <cell r="AZ366">
            <v>237</v>
          </cell>
          <cell r="BA366">
            <v>237</v>
          </cell>
          <cell r="BB366">
            <v>237</v>
          </cell>
          <cell r="BC366">
            <v>237</v>
          </cell>
          <cell r="BD366">
            <v>237</v>
          </cell>
          <cell r="BE366">
            <v>237</v>
          </cell>
          <cell r="BF366">
            <v>237</v>
          </cell>
          <cell r="BG366">
            <v>237</v>
          </cell>
          <cell r="BH366">
            <v>237</v>
          </cell>
          <cell r="BI366">
            <v>237</v>
          </cell>
          <cell r="BJ366">
            <v>237</v>
          </cell>
          <cell r="BK366">
            <v>237</v>
          </cell>
          <cell r="BL366">
            <v>237</v>
          </cell>
          <cell r="BM366">
            <v>237</v>
          </cell>
          <cell r="BN366">
            <v>237</v>
          </cell>
          <cell r="BO366">
            <v>237</v>
          </cell>
          <cell r="BP366">
            <v>237</v>
          </cell>
          <cell r="BQ366">
            <v>237</v>
          </cell>
          <cell r="BR366">
            <v>237</v>
          </cell>
          <cell r="BS366">
            <v>237</v>
          </cell>
          <cell r="BT366">
            <v>237</v>
          </cell>
          <cell r="BU366">
            <v>237</v>
          </cell>
          <cell r="BV366">
            <v>237</v>
          </cell>
          <cell r="BW366">
            <v>237</v>
          </cell>
          <cell r="BX366">
            <v>237</v>
          </cell>
          <cell r="BY366">
            <v>237</v>
          </cell>
          <cell r="BZ366">
            <v>237</v>
          </cell>
          <cell r="CA366">
            <v>237</v>
          </cell>
          <cell r="CB366">
            <v>237</v>
          </cell>
          <cell r="CC366">
            <v>126</v>
          </cell>
          <cell r="CD366">
            <v>126</v>
          </cell>
          <cell r="CE366">
            <v>126</v>
          </cell>
          <cell r="CF366">
            <v>126</v>
          </cell>
          <cell r="CG366">
            <v>126</v>
          </cell>
          <cell r="CH366">
            <v>126</v>
          </cell>
          <cell r="CI366">
            <v>126</v>
          </cell>
          <cell r="CJ366">
            <v>126</v>
          </cell>
          <cell r="CK366">
            <v>126</v>
          </cell>
          <cell r="CL366">
            <v>126</v>
          </cell>
          <cell r="CM366">
            <v>126</v>
          </cell>
          <cell r="CN366">
            <v>126</v>
          </cell>
          <cell r="CO366">
            <v>126</v>
          </cell>
          <cell r="CP366">
            <v>126</v>
          </cell>
          <cell r="CQ366">
            <v>126</v>
          </cell>
          <cell r="CR366">
            <v>126</v>
          </cell>
          <cell r="CS366">
            <v>126</v>
          </cell>
          <cell r="CT366">
            <v>126</v>
          </cell>
          <cell r="CU366">
            <v>126</v>
          </cell>
          <cell r="CV366">
            <v>126</v>
          </cell>
          <cell r="CW366">
            <v>126</v>
          </cell>
          <cell r="CX366">
            <v>126</v>
          </cell>
          <cell r="CY366">
            <v>126</v>
          </cell>
          <cell r="CZ366">
            <v>126</v>
          </cell>
          <cell r="DA366">
            <v>126</v>
          </cell>
          <cell r="DB366">
            <v>126</v>
          </cell>
          <cell r="DC366">
            <v>126</v>
          </cell>
          <cell r="DD366">
            <v>126</v>
          </cell>
          <cell r="DE366">
            <v>126</v>
          </cell>
          <cell r="DF366">
            <v>126</v>
          </cell>
          <cell r="DG366">
            <v>126</v>
          </cell>
          <cell r="DH366">
            <v>232</v>
          </cell>
          <cell r="DI366">
            <v>232</v>
          </cell>
          <cell r="DJ366">
            <v>232</v>
          </cell>
          <cell r="DK366">
            <v>232</v>
          </cell>
          <cell r="DL366">
            <v>232</v>
          </cell>
          <cell r="DM366">
            <v>232</v>
          </cell>
          <cell r="DN366">
            <v>232</v>
          </cell>
          <cell r="DO366">
            <v>232</v>
          </cell>
          <cell r="DP366">
            <v>232</v>
          </cell>
          <cell r="DQ366">
            <v>232</v>
          </cell>
          <cell r="DR366">
            <v>232</v>
          </cell>
          <cell r="DS366">
            <v>232</v>
          </cell>
          <cell r="DT366">
            <v>232</v>
          </cell>
          <cell r="DU366">
            <v>232</v>
          </cell>
          <cell r="DV366">
            <v>232</v>
          </cell>
          <cell r="DW366">
            <v>232</v>
          </cell>
          <cell r="DX366">
            <v>232</v>
          </cell>
          <cell r="DY366">
            <v>232</v>
          </cell>
          <cell r="DZ366">
            <v>232</v>
          </cell>
          <cell r="EA366">
            <v>232</v>
          </cell>
          <cell r="EB366">
            <v>232</v>
          </cell>
          <cell r="EC366">
            <v>232</v>
          </cell>
          <cell r="ED366">
            <v>232</v>
          </cell>
          <cell r="EE366">
            <v>232</v>
          </cell>
          <cell r="EF366">
            <v>232</v>
          </cell>
          <cell r="EG366">
            <v>232</v>
          </cell>
          <cell r="EH366">
            <v>232</v>
          </cell>
          <cell r="EI366">
            <v>232</v>
          </cell>
          <cell r="EJ366">
            <v>232</v>
          </cell>
          <cell r="EK366">
            <v>232</v>
          </cell>
          <cell r="EL366">
            <v>232</v>
          </cell>
          <cell r="EM366">
            <v>232</v>
          </cell>
          <cell r="EN366">
            <v>232</v>
          </cell>
          <cell r="EO366">
            <v>232</v>
          </cell>
          <cell r="EP366">
            <v>232</v>
          </cell>
          <cell r="EQ366">
            <v>232</v>
          </cell>
          <cell r="ER366">
            <v>232</v>
          </cell>
          <cell r="ES366">
            <v>232</v>
          </cell>
          <cell r="ET366">
            <v>232</v>
          </cell>
          <cell r="EU366">
            <v>232</v>
          </cell>
          <cell r="EV366">
            <v>232</v>
          </cell>
          <cell r="EW366">
            <v>232</v>
          </cell>
          <cell r="EX366">
            <v>232</v>
          </cell>
          <cell r="EY366">
            <v>232</v>
          </cell>
          <cell r="EZ366">
            <v>232</v>
          </cell>
          <cell r="FA366">
            <v>232</v>
          </cell>
          <cell r="FB366">
            <v>232</v>
          </cell>
          <cell r="FC366">
            <v>232</v>
          </cell>
          <cell r="FD366">
            <v>232</v>
          </cell>
          <cell r="FE366">
            <v>232</v>
          </cell>
          <cell r="FF366">
            <v>232</v>
          </cell>
          <cell r="FG366">
            <v>232</v>
          </cell>
          <cell r="FH366">
            <v>232</v>
          </cell>
          <cell r="FI366">
            <v>232</v>
          </cell>
          <cell r="FJ366">
            <v>232</v>
          </cell>
          <cell r="FK366">
            <v>232</v>
          </cell>
          <cell r="FL366">
            <v>232</v>
          </cell>
          <cell r="FM366">
            <v>232</v>
          </cell>
          <cell r="FN366">
            <v>232</v>
          </cell>
          <cell r="FO366">
            <v>210</v>
          </cell>
          <cell r="FP366">
            <v>210</v>
          </cell>
          <cell r="FQ366">
            <v>210</v>
          </cell>
          <cell r="FR366">
            <v>210</v>
          </cell>
          <cell r="FS366">
            <v>210</v>
          </cell>
          <cell r="FT366">
            <v>210</v>
          </cell>
          <cell r="FU366">
            <v>210</v>
          </cell>
          <cell r="FV366">
            <v>210</v>
          </cell>
          <cell r="FW366">
            <v>210</v>
          </cell>
          <cell r="FX366">
            <v>210</v>
          </cell>
          <cell r="FY366">
            <v>210</v>
          </cell>
          <cell r="FZ366">
            <v>210</v>
          </cell>
          <cell r="GA366">
            <v>210</v>
          </cell>
          <cell r="GB366">
            <v>210</v>
          </cell>
          <cell r="GC366">
            <v>210</v>
          </cell>
          <cell r="GD366">
            <v>210</v>
          </cell>
          <cell r="GE366">
            <v>210</v>
          </cell>
          <cell r="GF366">
            <v>210</v>
          </cell>
          <cell r="GG366">
            <v>210</v>
          </cell>
          <cell r="GH366">
            <v>210</v>
          </cell>
          <cell r="GI366">
            <v>210</v>
          </cell>
          <cell r="GJ366">
            <v>210</v>
          </cell>
          <cell r="GK366">
            <v>210</v>
          </cell>
          <cell r="GL366">
            <v>210</v>
          </cell>
          <cell r="GM366">
            <v>210</v>
          </cell>
          <cell r="GN366">
            <v>210</v>
          </cell>
          <cell r="GO366">
            <v>210</v>
          </cell>
          <cell r="GP366">
            <v>210</v>
          </cell>
          <cell r="GQ366">
            <v>210</v>
          </cell>
          <cell r="GR366">
            <v>210</v>
          </cell>
          <cell r="GS366">
            <v>210</v>
          </cell>
          <cell r="GW366">
            <v>900964</v>
          </cell>
          <cell r="GX366" t="e">
            <v>#DIV/0!</v>
          </cell>
          <cell r="GY366" t="e">
            <v>#DIV/0!</v>
          </cell>
          <cell r="GZ366" t="e">
            <v>#DIV/0!</v>
          </cell>
        </row>
        <row r="367">
          <cell r="A367">
            <v>900967</v>
          </cell>
          <cell r="B367">
            <v>22</v>
          </cell>
          <cell r="C367" t="str">
            <v>TRANSCO @ WHARTON</v>
          </cell>
          <cell r="D367">
            <v>680066</v>
          </cell>
          <cell r="E367" t="str">
            <v>R</v>
          </cell>
          <cell r="F367">
            <v>0</v>
          </cell>
          <cell r="G367">
            <v>0</v>
          </cell>
          <cell r="H367">
            <v>0</v>
          </cell>
          <cell r="I367">
            <v>0</v>
          </cell>
          <cell r="J367">
            <v>0</v>
          </cell>
          <cell r="K367">
            <v>0</v>
          </cell>
          <cell r="L367">
            <v>0</v>
          </cell>
          <cell r="M367">
            <v>0</v>
          </cell>
          <cell r="N367">
            <v>0</v>
          </cell>
          <cell r="O367">
            <v>0</v>
          </cell>
          <cell r="P367">
            <v>0</v>
          </cell>
          <cell r="Q367">
            <v>0</v>
          </cell>
          <cell r="R367">
            <v>0</v>
          </cell>
          <cell r="S367">
            <v>0</v>
          </cell>
          <cell r="T367">
            <v>0</v>
          </cell>
          <cell r="U367">
            <v>0</v>
          </cell>
          <cell r="V367">
            <v>0</v>
          </cell>
          <cell r="W367">
            <v>0</v>
          </cell>
          <cell r="X367">
            <v>0</v>
          </cell>
          <cell r="Y367">
            <v>0</v>
          </cell>
          <cell r="Z367">
            <v>0</v>
          </cell>
          <cell r="AA367">
            <v>0</v>
          </cell>
          <cell r="AB367">
            <v>0</v>
          </cell>
          <cell r="AC367">
            <v>0</v>
          </cell>
          <cell r="AD367">
            <v>0</v>
          </cell>
          <cell r="AE367">
            <v>0</v>
          </cell>
          <cell r="AF367">
            <v>0</v>
          </cell>
          <cell r="AG367">
            <v>0</v>
          </cell>
          <cell r="AH367">
            <v>0</v>
          </cell>
          <cell r="AI367">
            <v>0</v>
          </cell>
          <cell r="AJ367">
            <v>0</v>
          </cell>
          <cell r="AK367">
            <v>0</v>
          </cell>
          <cell r="AL367">
            <v>0</v>
          </cell>
          <cell r="AM367">
            <v>0</v>
          </cell>
          <cell r="AN367">
            <v>0</v>
          </cell>
          <cell r="AO367">
            <v>6485</v>
          </cell>
          <cell r="AP367">
            <v>0</v>
          </cell>
          <cell r="AQ367">
            <v>0</v>
          </cell>
          <cell r="AR367">
            <v>39867</v>
          </cell>
          <cell r="AS367">
            <v>15461</v>
          </cell>
          <cell r="AT367">
            <v>15461</v>
          </cell>
          <cell r="AU367">
            <v>0</v>
          </cell>
          <cell r="AV367">
            <v>0</v>
          </cell>
          <cell r="AW367">
            <v>0</v>
          </cell>
          <cell r="AX367">
            <v>3600</v>
          </cell>
          <cell r="AY367">
            <v>0</v>
          </cell>
          <cell r="AZ367">
            <v>0</v>
          </cell>
          <cell r="BA367">
            <v>0</v>
          </cell>
          <cell r="BB367">
            <v>0</v>
          </cell>
          <cell r="BC367">
            <v>0</v>
          </cell>
          <cell r="BD367">
            <v>0</v>
          </cell>
          <cell r="BE367">
            <v>0</v>
          </cell>
          <cell r="BF367">
            <v>0</v>
          </cell>
          <cell r="BG367">
            <v>0</v>
          </cell>
          <cell r="BH367">
            <v>0</v>
          </cell>
          <cell r="BI367">
            <v>0</v>
          </cell>
          <cell r="BJ367">
            <v>0</v>
          </cell>
          <cell r="BK367">
            <v>8279</v>
          </cell>
          <cell r="BL367">
            <v>7200</v>
          </cell>
          <cell r="BM367">
            <v>0</v>
          </cell>
          <cell r="BN367">
            <v>0</v>
          </cell>
          <cell r="BO367">
            <v>0</v>
          </cell>
          <cell r="BP367">
            <v>0</v>
          </cell>
          <cell r="BQ367">
            <v>0</v>
          </cell>
          <cell r="BR367">
            <v>0</v>
          </cell>
          <cell r="BS367">
            <v>0</v>
          </cell>
          <cell r="BT367">
            <v>0</v>
          </cell>
          <cell r="BU367">
            <v>0</v>
          </cell>
          <cell r="BV367">
            <v>0</v>
          </cell>
          <cell r="BW367">
            <v>0</v>
          </cell>
          <cell r="BX367">
            <v>0</v>
          </cell>
          <cell r="BY367">
            <v>0</v>
          </cell>
          <cell r="BZ367">
            <v>0</v>
          </cell>
          <cell r="CA367">
            <v>0</v>
          </cell>
          <cell r="CB367">
            <v>0</v>
          </cell>
          <cell r="CC367">
            <v>0</v>
          </cell>
          <cell r="CD367">
            <v>0</v>
          </cell>
          <cell r="CE367">
            <v>0</v>
          </cell>
          <cell r="CF367">
            <v>0</v>
          </cell>
          <cell r="CG367">
            <v>0</v>
          </cell>
          <cell r="CH367">
            <v>0</v>
          </cell>
          <cell r="CI367">
            <v>0</v>
          </cell>
          <cell r="CJ367">
            <v>0</v>
          </cell>
          <cell r="CK367">
            <v>0</v>
          </cell>
          <cell r="CL367">
            <v>0</v>
          </cell>
          <cell r="CM367">
            <v>0</v>
          </cell>
          <cell r="CN367">
            <v>0</v>
          </cell>
          <cell r="CO367">
            <v>0</v>
          </cell>
          <cell r="CP367">
            <v>0</v>
          </cell>
          <cell r="CQ367">
            <v>0</v>
          </cell>
          <cell r="CR367">
            <v>0</v>
          </cell>
          <cell r="CS367">
            <v>0</v>
          </cell>
          <cell r="CT367">
            <v>0</v>
          </cell>
          <cell r="CU367">
            <v>0</v>
          </cell>
          <cell r="CV367">
            <v>0</v>
          </cell>
          <cell r="CW367">
            <v>0</v>
          </cell>
          <cell r="CX367">
            <v>0</v>
          </cell>
          <cell r="CY367">
            <v>0</v>
          </cell>
          <cell r="CZ367">
            <v>0</v>
          </cell>
          <cell r="DA367">
            <v>0</v>
          </cell>
          <cell r="DB367">
            <v>0</v>
          </cell>
          <cell r="DC367">
            <v>0</v>
          </cell>
          <cell r="DD367">
            <v>0</v>
          </cell>
          <cell r="DE367">
            <v>0</v>
          </cell>
          <cell r="DF367">
            <v>0</v>
          </cell>
          <cell r="DG367">
            <v>0</v>
          </cell>
          <cell r="DH367">
            <v>0</v>
          </cell>
          <cell r="DI367">
            <v>0</v>
          </cell>
          <cell r="DJ367">
            <v>0</v>
          </cell>
          <cell r="DK367">
            <v>0</v>
          </cell>
          <cell r="DL367">
            <v>0</v>
          </cell>
          <cell r="DM367">
            <v>0</v>
          </cell>
          <cell r="DN367">
            <v>0</v>
          </cell>
          <cell r="DO367">
            <v>0</v>
          </cell>
          <cell r="DP367">
            <v>0</v>
          </cell>
          <cell r="DQ367">
            <v>0</v>
          </cell>
          <cell r="DR367">
            <v>0</v>
          </cell>
          <cell r="DS367">
            <v>0</v>
          </cell>
          <cell r="DT367">
            <v>0</v>
          </cell>
          <cell r="DU367">
            <v>0</v>
          </cell>
          <cell r="DV367">
            <v>0</v>
          </cell>
          <cell r="DW367">
            <v>0</v>
          </cell>
          <cell r="DX367">
            <v>0</v>
          </cell>
          <cell r="DY367">
            <v>0</v>
          </cell>
          <cell r="DZ367">
            <v>0</v>
          </cell>
          <cell r="EA367">
            <v>0</v>
          </cell>
          <cell r="EB367">
            <v>0</v>
          </cell>
          <cell r="EC367">
            <v>0</v>
          </cell>
          <cell r="ED367">
            <v>0</v>
          </cell>
          <cell r="EE367">
            <v>0</v>
          </cell>
          <cell r="EF367">
            <v>0</v>
          </cell>
          <cell r="EG367">
            <v>0</v>
          </cell>
          <cell r="EH367">
            <v>0</v>
          </cell>
          <cell r="EI367">
            <v>0</v>
          </cell>
          <cell r="EJ367">
            <v>0</v>
          </cell>
          <cell r="EK367">
            <v>0</v>
          </cell>
          <cell r="EL367">
            <v>0</v>
          </cell>
          <cell r="EM367">
            <v>0</v>
          </cell>
          <cell r="EN367">
            <v>0</v>
          </cell>
          <cell r="EO367">
            <v>0</v>
          </cell>
          <cell r="EP367">
            <v>0</v>
          </cell>
          <cell r="EQ367">
            <v>0</v>
          </cell>
          <cell r="ER367">
            <v>0</v>
          </cell>
          <cell r="ES367">
            <v>0</v>
          </cell>
          <cell r="ET367">
            <v>0</v>
          </cell>
          <cell r="EU367">
            <v>0</v>
          </cell>
          <cell r="EV367">
            <v>0</v>
          </cell>
          <cell r="EW367">
            <v>0</v>
          </cell>
          <cell r="EX367">
            <v>0</v>
          </cell>
          <cell r="EY367">
            <v>0</v>
          </cell>
          <cell r="EZ367">
            <v>0</v>
          </cell>
          <cell r="FA367">
            <v>0</v>
          </cell>
          <cell r="FB367">
            <v>0</v>
          </cell>
          <cell r="FC367">
            <v>0</v>
          </cell>
          <cell r="FD367">
            <v>0</v>
          </cell>
          <cell r="FE367">
            <v>0</v>
          </cell>
          <cell r="FF367">
            <v>0</v>
          </cell>
          <cell r="FG367">
            <v>0</v>
          </cell>
          <cell r="FH367">
            <v>0</v>
          </cell>
          <cell r="FI367">
            <v>0</v>
          </cell>
          <cell r="FJ367">
            <v>0</v>
          </cell>
          <cell r="FK367">
            <v>0</v>
          </cell>
          <cell r="FL367">
            <v>0</v>
          </cell>
          <cell r="FM367">
            <v>0</v>
          </cell>
          <cell r="FN367">
            <v>0</v>
          </cell>
          <cell r="FO367">
            <v>0</v>
          </cell>
          <cell r="FP367">
            <v>0</v>
          </cell>
          <cell r="FQ367">
            <v>0</v>
          </cell>
          <cell r="FR367">
            <v>7948</v>
          </cell>
          <cell r="FS367">
            <v>0</v>
          </cell>
          <cell r="FT367">
            <v>0</v>
          </cell>
          <cell r="FU367">
            <v>0</v>
          </cell>
          <cell r="FV367">
            <v>0</v>
          </cell>
          <cell r="FW367">
            <v>0</v>
          </cell>
          <cell r="FX367">
            <v>0</v>
          </cell>
          <cell r="FY367">
            <v>1948</v>
          </cell>
          <cell r="FZ367">
            <v>2698</v>
          </cell>
          <cell r="GA367">
            <v>0</v>
          </cell>
          <cell r="GB367">
            <v>0</v>
          </cell>
          <cell r="GC367">
            <v>0</v>
          </cell>
          <cell r="GD367">
            <v>0</v>
          </cell>
          <cell r="GE367">
            <v>0</v>
          </cell>
          <cell r="GF367">
            <v>0</v>
          </cell>
          <cell r="GG367">
            <v>0</v>
          </cell>
          <cell r="GH367">
            <v>0</v>
          </cell>
          <cell r="GI367">
            <v>0</v>
          </cell>
          <cell r="GJ367">
            <v>0</v>
          </cell>
          <cell r="GK367">
            <v>0</v>
          </cell>
          <cell r="GL367">
            <v>0</v>
          </cell>
          <cell r="GM367">
            <v>0</v>
          </cell>
          <cell r="GN367">
            <v>0</v>
          </cell>
          <cell r="GO367">
            <v>0</v>
          </cell>
          <cell r="GP367">
            <v>0</v>
          </cell>
          <cell r="GQ367">
            <v>0</v>
          </cell>
          <cell r="GR367">
            <v>0</v>
          </cell>
          <cell r="GS367">
            <v>0</v>
          </cell>
          <cell r="GW367">
            <v>900967</v>
          </cell>
          <cell r="GX367" t="e">
            <v>#DIV/0!</v>
          </cell>
          <cell r="GY367" t="e">
            <v>#DIV/0!</v>
          </cell>
          <cell r="GZ367" t="e">
            <v>#DIV/0!</v>
          </cell>
        </row>
        <row r="368">
          <cell r="A368">
            <v>900975</v>
          </cell>
          <cell r="B368">
            <v>3</v>
          </cell>
          <cell r="C368" t="str">
            <v>ROGERS @ WASHITA</v>
          </cell>
          <cell r="D368">
            <v>8237</v>
          </cell>
          <cell r="E368" t="str">
            <v>R</v>
          </cell>
          <cell r="F368">
            <v>34</v>
          </cell>
          <cell r="G368">
            <v>34</v>
          </cell>
          <cell r="H368">
            <v>34</v>
          </cell>
          <cell r="I368">
            <v>34</v>
          </cell>
          <cell r="J368">
            <v>34</v>
          </cell>
          <cell r="K368">
            <v>34</v>
          </cell>
          <cell r="L368">
            <v>34</v>
          </cell>
          <cell r="M368">
            <v>34</v>
          </cell>
          <cell r="N368">
            <v>34</v>
          </cell>
          <cell r="O368">
            <v>34</v>
          </cell>
          <cell r="P368">
            <v>34</v>
          </cell>
          <cell r="Q368">
            <v>34</v>
          </cell>
          <cell r="R368">
            <v>34</v>
          </cell>
          <cell r="S368">
            <v>34</v>
          </cell>
          <cell r="T368">
            <v>31</v>
          </cell>
          <cell r="U368">
            <v>31</v>
          </cell>
          <cell r="V368">
            <v>31</v>
          </cell>
          <cell r="W368">
            <v>31</v>
          </cell>
          <cell r="X368">
            <v>31</v>
          </cell>
          <cell r="Y368">
            <v>31</v>
          </cell>
          <cell r="Z368">
            <v>31</v>
          </cell>
          <cell r="AA368">
            <v>31</v>
          </cell>
          <cell r="AB368">
            <v>31</v>
          </cell>
          <cell r="AC368">
            <v>31</v>
          </cell>
          <cell r="AD368">
            <v>31</v>
          </cell>
          <cell r="AE368">
            <v>31</v>
          </cell>
          <cell r="AF368">
            <v>31</v>
          </cell>
          <cell r="AG368">
            <v>31</v>
          </cell>
          <cell r="AH368">
            <v>31</v>
          </cell>
          <cell r="AI368">
            <v>31</v>
          </cell>
          <cell r="AJ368">
            <v>31</v>
          </cell>
          <cell r="AK368">
            <v>31</v>
          </cell>
          <cell r="AL368">
            <v>31</v>
          </cell>
          <cell r="AM368">
            <v>31</v>
          </cell>
          <cell r="AN368">
            <v>31</v>
          </cell>
          <cell r="AO368">
            <v>31</v>
          </cell>
          <cell r="AP368">
            <v>31</v>
          </cell>
          <cell r="AQ368">
            <v>31</v>
          </cell>
          <cell r="AR368">
            <v>31</v>
          </cell>
          <cell r="AS368">
            <v>31</v>
          </cell>
          <cell r="AT368">
            <v>31</v>
          </cell>
          <cell r="AU368">
            <v>31</v>
          </cell>
          <cell r="AV368">
            <v>31</v>
          </cell>
          <cell r="AW368">
            <v>31</v>
          </cell>
          <cell r="AX368">
            <v>31</v>
          </cell>
          <cell r="AY368">
            <v>19</v>
          </cell>
          <cell r="AZ368">
            <v>19</v>
          </cell>
          <cell r="BA368">
            <v>19</v>
          </cell>
          <cell r="BB368">
            <v>19</v>
          </cell>
          <cell r="BC368">
            <v>19</v>
          </cell>
          <cell r="BD368">
            <v>19</v>
          </cell>
          <cell r="BE368">
            <v>19</v>
          </cell>
          <cell r="BF368">
            <v>19</v>
          </cell>
          <cell r="BG368">
            <v>19</v>
          </cell>
          <cell r="BH368">
            <v>19</v>
          </cell>
          <cell r="BI368">
            <v>19</v>
          </cell>
          <cell r="BJ368">
            <v>19</v>
          </cell>
          <cell r="BK368">
            <v>19</v>
          </cell>
          <cell r="BL368">
            <v>19</v>
          </cell>
          <cell r="BM368">
            <v>19</v>
          </cell>
          <cell r="BN368">
            <v>19</v>
          </cell>
          <cell r="BO368">
            <v>19</v>
          </cell>
          <cell r="BP368">
            <v>19</v>
          </cell>
          <cell r="BQ368">
            <v>19</v>
          </cell>
          <cell r="BR368">
            <v>19</v>
          </cell>
          <cell r="BS368">
            <v>19</v>
          </cell>
          <cell r="BT368">
            <v>19</v>
          </cell>
          <cell r="BU368">
            <v>19</v>
          </cell>
          <cell r="BV368">
            <v>19</v>
          </cell>
          <cell r="BW368">
            <v>19</v>
          </cell>
          <cell r="BX368">
            <v>19</v>
          </cell>
          <cell r="BY368">
            <v>19</v>
          </cell>
          <cell r="BZ368">
            <v>19</v>
          </cell>
          <cell r="CA368">
            <v>19</v>
          </cell>
          <cell r="CB368">
            <v>19</v>
          </cell>
          <cell r="CC368">
            <v>11</v>
          </cell>
          <cell r="CD368">
            <v>11</v>
          </cell>
          <cell r="CE368">
            <v>11</v>
          </cell>
          <cell r="CF368">
            <v>11</v>
          </cell>
          <cell r="CG368">
            <v>11</v>
          </cell>
          <cell r="CH368">
            <v>11</v>
          </cell>
          <cell r="CI368">
            <v>11</v>
          </cell>
          <cell r="CJ368">
            <v>11</v>
          </cell>
          <cell r="CK368">
            <v>11</v>
          </cell>
          <cell r="CL368">
            <v>11</v>
          </cell>
          <cell r="CM368">
            <v>11</v>
          </cell>
          <cell r="CN368">
            <v>11</v>
          </cell>
          <cell r="CO368">
            <v>11</v>
          </cell>
          <cell r="CP368">
            <v>11</v>
          </cell>
          <cell r="CQ368">
            <v>11</v>
          </cell>
          <cell r="CR368">
            <v>11</v>
          </cell>
          <cell r="CS368">
            <v>11</v>
          </cell>
          <cell r="CT368">
            <v>11</v>
          </cell>
          <cell r="CU368">
            <v>11</v>
          </cell>
          <cell r="CV368">
            <v>11</v>
          </cell>
          <cell r="CW368">
            <v>11</v>
          </cell>
          <cell r="CX368">
            <v>11</v>
          </cell>
          <cell r="CY368">
            <v>11</v>
          </cell>
          <cell r="CZ368">
            <v>11</v>
          </cell>
          <cell r="DA368">
            <v>11</v>
          </cell>
          <cell r="DB368">
            <v>11</v>
          </cell>
          <cell r="DC368">
            <v>11</v>
          </cell>
          <cell r="DD368">
            <v>11</v>
          </cell>
          <cell r="DE368">
            <v>11</v>
          </cell>
          <cell r="DF368">
            <v>11</v>
          </cell>
          <cell r="DG368">
            <v>11</v>
          </cell>
          <cell r="DH368">
            <v>25</v>
          </cell>
          <cell r="DI368">
            <v>25</v>
          </cell>
          <cell r="DJ368">
            <v>25</v>
          </cell>
          <cell r="DK368">
            <v>25</v>
          </cell>
          <cell r="DL368">
            <v>25</v>
          </cell>
          <cell r="DM368">
            <v>25</v>
          </cell>
          <cell r="DN368">
            <v>25</v>
          </cell>
          <cell r="DO368">
            <v>25</v>
          </cell>
          <cell r="DP368">
            <v>25</v>
          </cell>
          <cell r="DQ368">
            <v>25</v>
          </cell>
          <cell r="DR368">
            <v>25</v>
          </cell>
          <cell r="DS368">
            <v>25</v>
          </cell>
          <cell r="DT368">
            <v>25</v>
          </cell>
          <cell r="DU368">
            <v>25</v>
          </cell>
          <cell r="DV368">
            <v>25</v>
          </cell>
          <cell r="DW368">
            <v>25</v>
          </cell>
          <cell r="DX368">
            <v>25</v>
          </cell>
          <cell r="DY368">
            <v>25</v>
          </cell>
          <cell r="DZ368">
            <v>25</v>
          </cell>
          <cell r="EA368">
            <v>25</v>
          </cell>
          <cell r="EB368">
            <v>25</v>
          </cell>
          <cell r="EC368">
            <v>25</v>
          </cell>
          <cell r="ED368">
            <v>25</v>
          </cell>
          <cell r="EE368">
            <v>25</v>
          </cell>
          <cell r="EF368">
            <v>25</v>
          </cell>
          <cell r="EG368">
            <v>25</v>
          </cell>
          <cell r="EH368">
            <v>25</v>
          </cell>
          <cell r="EI368">
            <v>25</v>
          </cell>
          <cell r="EJ368">
            <v>20</v>
          </cell>
          <cell r="EK368">
            <v>20</v>
          </cell>
          <cell r="EL368">
            <v>20</v>
          </cell>
          <cell r="EM368">
            <v>20</v>
          </cell>
          <cell r="EN368">
            <v>20</v>
          </cell>
          <cell r="EO368">
            <v>20</v>
          </cell>
          <cell r="EP368">
            <v>20</v>
          </cell>
          <cell r="EQ368">
            <v>20</v>
          </cell>
          <cell r="ER368">
            <v>20</v>
          </cell>
          <cell r="ES368">
            <v>20</v>
          </cell>
          <cell r="ET368">
            <v>20</v>
          </cell>
          <cell r="EU368">
            <v>20</v>
          </cell>
          <cell r="EV368">
            <v>20</v>
          </cell>
          <cell r="EW368">
            <v>20</v>
          </cell>
          <cell r="EX368">
            <v>20</v>
          </cell>
          <cell r="EY368">
            <v>20</v>
          </cell>
          <cell r="EZ368">
            <v>20</v>
          </cell>
          <cell r="FA368">
            <v>20</v>
          </cell>
          <cell r="FB368">
            <v>20</v>
          </cell>
          <cell r="FC368">
            <v>20</v>
          </cell>
          <cell r="FD368">
            <v>20</v>
          </cell>
          <cell r="FE368">
            <v>20</v>
          </cell>
          <cell r="FF368">
            <v>20</v>
          </cell>
          <cell r="FG368">
            <v>20</v>
          </cell>
          <cell r="FH368">
            <v>20</v>
          </cell>
          <cell r="FI368">
            <v>20</v>
          </cell>
          <cell r="FJ368">
            <v>20</v>
          </cell>
          <cell r="FK368">
            <v>20</v>
          </cell>
          <cell r="FL368">
            <v>20</v>
          </cell>
          <cell r="FM368">
            <v>20</v>
          </cell>
          <cell r="FN368">
            <v>20</v>
          </cell>
          <cell r="FO368">
            <v>6</v>
          </cell>
          <cell r="FP368">
            <v>6</v>
          </cell>
          <cell r="FQ368">
            <v>6</v>
          </cell>
          <cell r="FR368">
            <v>6</v>
          </cell>
          <cell r="FS368">
            <v>6</v>
          </cell>
          <cell r="FT368">
            <v>6</v>
          </cell>
          <cell r="FU368">
            <v>6</v>
          </cell>
          <cell r="FV368">
            <v>6</v>
          </cell>
          <cell r="FW368">
            <v>6</v>
          </cell>
          <cell r="FX368">
            <v>6</v>
          </cell>
          <cell r="FY368">
            <v>6</v>
          </cell>
          <cell r="FZ368">
            <v>6</v>
          </cell>
          <cell r="GA368">
            <v>6</v>
          </cell>
          <cell r="GB368">
            <v>6</v>
          </cell>
          <cell r="GC368">
            <v>6</v>
          </cell>
          <cell r="GD368">
            <v>6</v>
          </cell>
          <cell r="GE368">
            <v>6</v>
          </cell>
          <cell r="GF368">
            <v>34</v>
          </cell>
          <cell r="GG368">
            <v>34</v>
          </cell>
          <cell r="GH368">
            <v>34</v>
          </cell>
          <cell r="GI368">
            <v>34</v>
          </cell>
          <cell r="GJ368">
            <v>34</v>
          </cell>
          <cell r="GK368">
            <v>34</v>
          </cell>
          <cell r="GL368">
            <v>34</v>
          </cell>
          <cell r="GM368">
            <v>34</v>
          </cell>
          <cell r="GN368">
            <v>34</v>
          </cell>
          <cell r="GO368">
            <v>34</v>
          </cell>
          <cell r="GP368">
            <v>34</v>
          </cell>
          <cell r="GQ368">
            <v>34</v>
          </cell>
          <cell r="GR368">
            <v>34</v>
          </cell>
          <cell r="GS368">
            <v>34</v>
          </cell>
          <cell r="GW368">
            <v>900975</v>
          </cell>
          <cell r="GX368" t="e">
            <v>#DIV/0!</v>
          </cell>
          <cell r="GY368" t="e">
            <v>#DIV/0!</v>
          </cell>
          <cell r="GZ368" t="e">
            <v>#DIV/0!</v>
          </cell>
        </row>
        <row r="369">
          <cell r="A369">
            <v>900978</v>
          </cell>
          <cell r="B369">
            <v>25</v>
          </cell>
          <cell r="C369" t="str">
            <v>CENTANA @ JEFFERSON</v>
          </cell>
          <cell r="D369">
            <v>118450</v>
          </cell>
          <cell r="E369" t="str">
            <v>B</v>
          </cell>
          <cell r="F369">
            <v>0</v>
          </cell>
          <cell r="G369">
            <v>0</v>
          </cell>
          <cell r="H369">
            <v>0</v>
          </cell>
          <cell r="I369">
            <v>0</v>
          </cell>
          <cell r="J369">
            <v>0</v>
          </cell>
          <cell r="K369">
            <v>0</v>
          </cell>
          <cell r="L369">
            <v>0</v>
          </cell>
          <cell r="M369">
            <v>0</v>
          </cell>
          <cell r="N369">
            <v>0</v>
          </cell>
          <cell r="O369">
            <v>0</v>
          </cell>
          <cell r="P369">
            <v>0</v>
          </cell>
          <cell r="Q369">
            <v>0</v>
          </cell>
          <cell r="R369">
            <v>0</v>
          </cell>
          <cell r="S369">
            <v>0</v>
          </cell>
          <cell r="T369">
            <v>0</v>
          </cell>
          <cell r="U369">
            <v>0</v>
          </cell>
          <cell r="V369">
            <v>0</v>
          </cell>
          <cell r="W369">
            <v>0</v>
          </cell>
          <cell r="X369">
            <v>0</v>
          </cell>
          <cell r="Y369">
            <v>0</v>
          </cell>
          <cell r="Z369">
            <v>0</v>
          </cell>
          <cell r="AA369">
            <v>0</v>
          </cell>
          <cell r="AB369">
            <v>0</v>
          </cell>
          <cell r="AC369">
            <v>0</v>
          </cell>
          <cell r="AD369">
            <v>0</v>
          </cell>
          <cell r="AE369">
            <v>0</v>
          </cell>
          <cell r="AF369">
            <v>0</v>
          </cell>
          <cell r="AG369">
            <v>0</v>
          </cell>
          <cell r="AH369">
            <v>0</v>
          </cell>
          <cell r="AI369">
            <v>0</v>
          </cell>
          <cell r="AJ369">
            <v>0</v>
          </cell>
          <cell r="AK369">
            <v>0</v>
          </cell>
          <cell r="AL369">
            <v>0</v>
          </cell>
          <cell r="AM369">
            <v>0</v>
          </cell>
          <cell r="AN369">
            <v>0</v>
          </cell>
          <cell r="AO369">
            <v>0</v>
          </cell>
          <cell r="AP369">
            <v>0</v>
          </cell>
          <cell r="AQ369">
            <v>0</v>
          </cell>
          <cell r="AR369">
            <v>0</v>
          </cell>
          <cell r="AS369">
            <v>0</v>
          </cell>
          <cell r="AT369">
            <v>0</v>
          </cell>
          <cell r="AU369">
            <v>0</v>
          </cell>
          <cell r="AV369">
            <v>0</v>
          </cell>
          <cell r="AW369">
            <v>0</v>
          </cell>
          <cell r="AX369">
            <v>0</v>
          </cell>
          <cell r="AY369">
            <v>0</v>
          </cell>
          <cell r="AZ369">
            <v>0</v>
          </cell>
          <cell r="BA369">
            <v>0</v>
          </cell>
          <cell r="BB369">
            <v>0</v>
          </cell>
          <cell r="BC369">
            <v>0</v>
          </cell>
          <cell r="BD369">
            <v>0</v>
          </cell>
          <cell r="BE369">
            <v>0</v>
          </cell>
          <cell r="BF369">
            <v>0</v>
          </cell>
          <cell r="BG369">
            <v>0</v>
          </cell>
          <cell r="BH369">
            <v>0</v>
          </cell>
          <cell r="BI369">
            <v>0</v>
          </cell>
          <cell r="BJ369">
            <v>0</v>
          </cell>
          <cell r="BK369">
            <v>0</v>
          </cell>
          <cell r="BL369">
            <v>0</v>
          </cell>
          <cell r="BM369">
            <v>0</v>
          </cell>
          <cell r="BN369">
            <v>0</v>
          </cell>
          <cell r="BO369">
            <v>0</v>
          </cell>
          <cell r="BP369">
            <v>0</v>
          </cell>
          <cell r="BQ369">
            <v>0</v>
          </cell>
          <cell r="BR369">
            <v>0</v>
          </cell>
          <cell r="BS369">
            <v>0</v>
          </cell>
          <cell r="BT369">
            <v>0</v>
          </cell>
          <cell r="BU369">
            <v>0</v>
          </cell>
          <cell r="BV369">
            <v>0</v>
          </cell>
          <cell r="BW369">
            <v>0</v>
          </cell>
          <cell r="BX369">
            <v>0</v>
          </cell>
          <cell r="BY369">
            <v>0</v>
          </cell>
          <cell r="BZ369">
            <v>0</v>
          </cell>
          <cell r="CA369">
            <v>0</v>
          </cell>
          <cell r="CB369">
            <v>0</v>
          </cell>
          <cell r="CC369">
            <v>0</v>
          </cell>
          <cell r="CD369">
            <v>0</v>
          </cell>
          <cell r="CE369">
            <v>0</v>
          </cell>
          <cell r="CF369">
            <v>0</v>
          </cell>
          <cell r="CG369">
            <v>0</v>
          </cell>
          <cell r="CH369">
            <v>0</v>
          </cell>
          <cell r="CI369">
            <v>0</v>
          </cell>
          <cell r="CJ369">
            <v>0</v>
          </cell>
          <cell r="CK369">
            <v>0</v>
          </cell>
          <cell r="CL369">
            <v>0</v>
          </cell>
          <cell r="CM369">
            <v>0</v>
          </cell>
          <cell r="CN369">
            <v>0</v>
          </cell>
          <cell r="CO369">
            <v>0</v>
          </cell>
          <cell r="CP369">
            <v>0</v>
          </cell>
          <cell r="CQ369">
            <v>0</v>
          </cell>
          <cell r="CR369">
            <v>0</v>
          </cell>
          <cell r="CS369">
            <v>0</v>
          </cell>
          <cell r="CT369">
            <v>0</v>
          </cell>
          <cell r="CU369">
            <v>0</v>
          </cell>
          <cell r="CV369">
            <v>0</v>
          </cell>
          <cell r="CW369">
            <v>0</v>
          </cell>
          <cell r="CX369">
            <v>0</v>
          </cell>
          <cell r="CY369">
            <v>0</v>
          </cell>
          <cell r="CZ369">
            <v>0</v>
          </cell>
          <cell r="DA369">
            <v>0</v>
          </cell>
          <cell r="DB369">
            <v>0</v>
          </cell>
          <cell r="DC369">
            <v>0</v>
          </cell>
          <cell r="DD369">
            <v>0</v>
          </cell>
          <cell r="DE369">
            <v>0</v>
          </cell>
          <cell r="DF369">
            <v>0</v>
          </cell>
          <cell r="DG369">
            <v>0</v>
          </cell>
          <cell r="DH369">
            <v>0</v>
          </cell>
          <cell r="DI369">
            <v>0</v>
          </cell>
          <cell r="DJ369">
            <v>0</v>
          </cell>
          <cell r="DK369">
            <v>0</v>
          </cell>
          <cell r="DL369">
            <v>0</v>
          </cell>
          <cell r="DM369">
            <v>0</v>
          </cell>
          <cell r="DN369">
            <v>0</v>
          </cell>
          <cell r="DO369">
            <v>0</v>
          </cell>
          <cell r="DP369">
            <v>0</v>
          </cell>
          <cell r="DQ369">
            <v>0</v>
          </cell>
          <cell r="DR369">
            <v>0</v>
          </cell>
          <cell r="DS369">
            <v>0</v>
          </cell>
          <cell r="DT369">
            <v>0</v>
          </cell>
          <cell r="DU369">
            <v>0</v>
          </cell>
          <cell r="DV369">
            <v>0</v>
          </cell>
          <cell r="DW369">
            <v>0</v>
          </cell>
          <cell r="DX369">
            <v>0</v>
          </cell>
          <cell r="DY369">
            <v>0</v>
          </cell>
          <cell r="DZ369">
            <v>0</v>
          </cell>
          <cell r="EA369">
            <v>0</v>
          </cell>
          <cell r="EB369">
            <v>0</v>
          </cell>
          <cell r="EC369">
            <v>0</v>
          </cell>
          <cell r="ED369">
            <v>0</v>
          </cell>
          <cell r="EE369">
            <v>0</v>
          </cell>
          <cell r="EF369">
            <v>0</v>
          </cell>
          <cell r="EG369">
            <v>0</v>
          </cell>
          <cell r="EH369">
            <v>0</v>
          </cell>
          <cell r="EI369">
            <v>0</v>
          </cell>
          <cell r="EJ369">
            <v>0</v>
          </cell>
          <cell r="EK369">
            <v>0</v>
          </cell>
          <cell r="EL369">
            <v>0</v>
          </cell>
          <cell r="EM369">
            <v>0</v>
          </cell>
          <cell r="EN369">
            <v>0</v>
          </cell>
          <cell r="EO369">
            <v>0</v>
          </cell>
          <cell r="EP369">
            <v>0</v>
          </cell>
          <cell r="EQ369">
            <v>0</v>
          </cell>
          <cell r="ER369">
            <v>0</v>
          </cell>
          <cell r="ES369">
            <v>0</v>
          </cell>
          <cell r="ET369">
            <v>0</v>
          </cell>
          <cell r="EU369">
            <v>0</v>
          </cell>
          <cell r="EV369">
            <v>0</v>
          </cell>
          <cell r="EW369">
            <v>0</v>
          </cell>
          <cell r="EX369">
            <v>0</v>
          </cell>
          <cell r="EY369">
            <v>0</v>
          </cell>
          <cell r="EZ369">
            <v>0</v>
          </cell>
          <cell r="FA369">
            <v>0</v>
          </cell>
          <cell r="FB369">
            <v>0</v>
          </cell>
          <cell r="FC369">
            <v>0</v>
          </cell>
          <cell r="FD369">
            <v>0</v>
          </cell>
          <cell r="FE369">
            <v>0</v>
          </cell>
          <cell r="FF369">
            <v>0</v>
          </cell>
          <cell r="FG369">
            <v>0</v>
          </cell>
          <cell r="FH369">
            <v>0</v>
          </cell>
          <cell r="FI369">
            <v>0</v>
          </cell>
          <cell r="FJ369">
            <v>0</v>
          </cell>
          <cell r="FK369">
            <v>0</v>
          </cell>
          <cell r="FL369">
            <v>0</v>
          </cell>
          <cell r="FM369">
            <v>0</v>
          </cell>
          <cell r="FN369">
            <v>0</v>
          </cell>
          <cell r="FO369">
            <v>0</v>
          </cell>
          <cell r="FP369">
            <v>0</v>
          </cell>
          <cell r="FQ369">
            <v>0</v>
          </cell>
          <cell r="FR369">
            <v>0</v>
          </cell>
          <cell r="FS369">
            <v>0</v>
          </cell>
          <cell r="FT369">
            <v>0</v>
          </cell>
          <cell r="FU369">
            <v>0</v>
          </cell>
          <cell r="FV369">
            <v>0</v>
          </cell>
          <cell r="FW369">
            <v>0</v>
          </cell>
          <cell r="FX369">
            <v>0</v>
          </cell>
          <cell r="FY369">
            <v>0</v>
          </cell>
          <cell r="FZ369">
            <v>0</v>
          </cell>
          <cell r="GA369">
            <v>0</v>
          </cell>
          <cell r="GB369">
            <v>0</v>
          </cell>
          <cell r="GC369">
            <v>0</v>
          </cell>
          <cell r="GD369">
            <v>0</v>
          </cell>
          <cell r="GE369">
            <v>0</v>
          </cell>
          <cell r="GF369">
            <v>0</v>
          </cell>
          <cell r="GG369">
            <v>0</v>
          </cell>
          <cell r="GH369">
            <v>0</v>
          </cell>
          <cell r="GI369">
            <v>0</v>
          </cell>
          <cell r="GJ369">
            <v>0</v>
          </cell>
          <cell r="GK369">
            <v>0</v>
          </cell>
          <cell r="GL369">
            <v>0</v>
          </cell>
          <cell r="GM369">
            <v>0</v>
          </cell>
          <cell r="GN369">
            <v>0</v>
          </cell>
          <cell r="GO369">
            <v>0</v>
          </cell>
          <cell r="GP369">
            <v>0</v>
          </cell>
          <cell r="GQ369">
            <v>0</v>
          </cell>
          <cell r="GR369">
            <v>0</v>
          </cell>
          <cell r="GS369">
            <v>0</v>
          </cell>
          <cell r="GW369">
            <v>900978</v>
          </cell>
          <cell r="GX369" t="e">
            <v>#DIV/0!</v>
          </cell>
          <cell r="GY369" t="e">
            <v>#DIV/0!</v>
          </cell>
          <cell r="GZ369" t="e">
            <v>#DIV/0!</v>
          </cell>
        </row>
        <row r="370">
          <cell r="A370">
            <v>900987</v>
          </cell>
          <cell r="B370">
            <v>25</v>
          </cell>
          <cell r="C370" t="str">
            <v>TEJAS @ JEFFERSON</v>
          </cell>
          <cell r="D370">
            <v>104216</v>
          </cell>
          <cell r="E370" t="str">
            <v>D</v>
          </cell>
          <cell r="F370">
            <v>20000</v>
          </cell>
          <cell r="G370">
            <v>20000</v>
          </cell>
          <cell r="H370">
            <v>20000</v>
          </cell>
          <cell r="I370">
            <v>20259</v>
          </cell>
          <cell r="J370">
            <v>20259</v>
          </cell>
          <cell r="K370">
            <v>20259</v>
          </cell>
          <cell r="L370">
            <v>20000</v>
          </cell>
          <cell r="M370">
            <v>20000</v>
          </cell>
          <cell r="N370">
            <v>20000</v>
          </cell>
          <cell r="O370">
            <v>20000</v>
          </cell>
          <cell r="P370">
            <v>20000</v>
          </cell>
          <cell r="Q370">
            <v>20000</v>
          </cell>
          <cell r="R370">
            <v>20000</v>
          </cell>
          <cell r="S370">
            <v>50000</v>
          </cell>
          <cell r="T370">
            <v>35480</v>
          </cell>
          <cell r="U370">
            <v>20000</v>
          </cell>
          <cell r="V370">
            <v>0</v>
          </cell>
          <cell r="W370">
            <v>0</v>
          </cell>
          <cell r="X370">
            <v>0</v>
          </cell>
          <cell r="Y370">
            <v>0</v>
          </cell>
          <cell r="Z370">
            <v>0</v>
          </cell>
          <cell r="AA370">
            <v>0</v>
          </cell>
          <cell r="AB370">
            <v>0</v>
          </cell>
          <cell r="AC370">
            <v>0</v>
          </cell>
          <cell r="AD370">
            <v>0</v>
          </cell>
          <cell r="AE370">
            <v>0</v>
          </cell>
          <cell r="AF370">
            <v>0</v>
          </cell>
          <cell r="AG370">
            <v>1570</v>
          </cell>
          <cell r="AH370">
            <v>37000</v>
          </cell>
          <cell r="AI370">
            <v>0</v>
          </cell>
          <cell r="AJ370">
            <v>11572</v>
          </cell>
          <cell r="AK370">
            <v>0</v>
          </cell>
          <cell r="AL370">
            <v>0</v>
          </cell>
          <cell r="AM370">
            <v>0</v>
          </cell>
          <cell r="AN370">
            <v>10000</v>
          </cell>
          <cell r="AO370">
            <v>14712</v>
          </cell>
          <cell r="AP370">
            <v>0</v>
          </cell>
          <cell r="AQ370">
            <v>0</v>
          </cell>
          <cell r="AR370">
            <v>0</v>
          </cell>
          <cell r="AS370">
            <v>0</v>
          </cell>
          <cell r="AT370">
            <v>0</v>
          </cell>
          <cell r="AU370">
            <v>0</v>
          </cell>
          <cell r="AV370">
            <v>24926</v>
          </cell>
          <cell r="AW370">
            <v>0</v>
          </cell>
          <cell r="AX370">
            <v>0</v>
          </cell>
          <cell r="AY370">
            <v>0</v>
          </cell>
          <cell r="AZ370">
            <v>0</v>
          </cell>
          <cell r="BA370">
            <v>0</v>
          </cell>
          <cell r="BB370">
            <v>0</v>
          </cell>
          <cell r="BC370">
            <v>0</v>
          </cell>
          <cell r="BD370">
            <v>0</v>
          </cell>
          <cell r="BE370">
            <v>0</v>
          </cell>
          <cell r="BF370">
            <v>0</v>
          </cell>
          <cell r="BG370">
            <v>0</v>
          </cell>
          <cell r="BH370">
            <v>0</v>
          </cell>
          <cell r="BI370">
            <v>0</v>
          </cell>
          <cell r="BJ370">
            <v>0</v>
          </cell>
          <cell r="BK370">
            <v>0</v>
          </cell>
          <cell r="BL370">
            <v>0</v>
          </cell>
          <cell r="BM370">
            <v>0</v>
          </cell>
          <cell r="BN370">
            <v>0</v>
          </cell>
          <cell r="BO370">
            <v>0</v>
          </cell>
          <cell r="BP370">
            <v>0</v>
          </cell>
          <cell r="BQ370">
            <v>0</v>
          </cell>
          <cell r="BR370">
            <v>0</v>
          </cell>
          <cell r="BS370">
            <v>0</v>
          </cell>
          <cell r="BT370">
            <v>0</v>
          </cell>
          <cell r="BU370">
            <v>0</v>
          </cell>
          <cell r="BV370">
            <v>0</v>
          </cell>
          <cell r="BW370">
            <v>0</v>
          </cell>
          <cell r="BX370">
            <v>0</v>
          </cell>
          <cell r="BY370">
            <v>0</v>
          </cell>
          <cell r="BZ370">
            <v>0</v>
          </cell>
          <cell r="CA370">
            <v>0</v>
          </cell>
          <cell r="CB370">
            <v>0</v>
          </cell>
          <cell r="CC370">
            <v>0</v>
          </cell>
          <cell r="CD370">
            <v>0</v>
          </cell>
          <cell r="CE370">
            <v>0</v>
          </cell>
          <cell r="CF370">
            <v>0</v>
          </cell>
          <cell r="CG370">
            <v>0</v>
          </cell>
          <cell r="CH370">
            <v>0</v>
          </cell>
          <cell r="CI370">
            <v>0</v>
          </cell>
          <cell r="CJ370">
            <v>0</v>
          </cell>
          <cell r="CK370">
            <v>4500</v>
          </cell>
          <cell r="CL370">
            <v>0</v>
          </cell>
          <cell r="CM370">
            <v>0</v>
          </cell>
          <cell r="CN370">
            <v>0</v>
          </cell>
          <cell r="CO370">
            <v>0</v>
          </cell>
          <cell r="CP370">
            <v>0</v>
          </cell>
          <cell r="CQ370">
            <v>0</v>
          </cell>
          <cell r="CR370">
            <v>0</v>
          </cell>
          <cell r="CS370">
            <v>0</v>
          </cell>
          <cell r="CT370">
            <v>0</v>
          </cell>
          <cell r="CU370">
            <v>0</v>
          </cell>
          <cell r="CV370">
            <v>0</v>
          </cell>
          <cell r="CW370">
            <v>0</v>
          </cell>
          <cell r="CX370">
            <v>0</v>
          </cell>
          <cell r="CY370">
            <v>0</v>
          </cell>
          <cell r="CZ370">
            <v>0</v>
          </cell>
          <cell r="DA370">
            <v>562</v>
          </cell>
          <cell r="DB370">
            <v>0</v>
          </cell>
          <cell r="DC370">
            <v>0</v>
          </cell>
          <cell r="DD370">
            <v>0</v>
          </cell>
          <cell r="DE370">
            <v>0</v>
          </cell>
          <cell r="DF370">
            <v>12500</v>
          </cell>
          <cell r="DG370">
            <v>0</v>
          </cell>
          <cell r="DH370">
            <v>0</v>
          </cell>
          <cell r="DI370">
            <v>0</v>
          </cell>
          <cell r="DJ370">
            <v>0</v>
          </cell>
          <cell r="DK370">
            <v>0</v>
          </cell>
          <cell r="DL370">
            <v>0</v>
          </cell>
          <cell r="DM370">
            <v>0</v>
          </cell>
          <cell r="DN370">
            <v>0</v>
          </cell>
          <cell r="DO370">
            <v>0</v>
          </cell>
          <cell r="DP370">
            <v>0</v>
          </cell>
          <cell r="DQ370">
            <v>0</v>
          </cell>
          <cell r="DR370">
            <v>0</v>
          </cell>
          <cell r="DS370">
            <v>0</v>
          </cell>
          <cell r="DT370">
            <v>0</v>
          </cell>
          <cell r="DU370">
            <v>0</v>
          </cell>
          <cell r="DV370">
            <v>5536</v>
          </cell>
          <cell r="DW370">
            <v>1848</v>
          </cell>
          <cell r="DX370">
            <v>0</v>
          </cell>
          <cell r="DY370">
            <v>0</v>
          </cell>
          <cell r="DZ370">
            <v>0</v>
          </cell>
          <cell r="EA370">
            <v>0</v>
          </cell>
          <cell r="EB370">
            <v>0</v>
          </cell>
          <cell r="EC370">
            <v>0</v>
          </cell>
          <cell r="ED370">
            <v>10000</v>
          </cell>
          <cell r="EE370">
            <v>0</v>
          </cell>
          <cell r="EF370">
            <v>0</v>
          </cell>
          <cell r="EG370">
            <v>0</v>
          </cell>
          <cell r="EH370">
            <v>0</v>
          </cell>
          <cell r="EI370">
            <v>0</v>
          </cell>
          <cell r="EJ370">
            <v>0</v>
          </cell>
          <cell r="EK370">
            <v>0</v>
          </cell>
          <cell r="EL370">
            <v>0</v>
          </cell>
          <cell r="EM370">
            <v>0</v>
          </cell>
          <cell r="EN370">
            <v>0</v>
          </cell>
          <cell r="EO370">
            <v>0</v>
          </cell>
          <cell r="EP370">
            <v>0</v>
          </cell>
          <cell r="EQ370">
            <v>0</v>
          </cell>
          <cell r="ER370">
            <v>0</v>
          </cell>
          <cell r="ES370">
            <v>0</v>
          </cell>
          <cell r="ET370">
            <v>0</v>
          </cell>
          <cell r="EU370">
            <v>0</v>
          </cell>
          <cell r="EV370">
            <v>7829</v>
          </cell>
          <cell r="EW370">
            <v>7829</v>
          </cell>
          <cell r="EX370">
            <v>0</v>
          </cell>
          <cell r="EY370">
            <v>0</v>
          </cell>
          <cell r="EZ370">
            <v>0</v>
          </cell>
          <cell r="FA370">
            <v>0</v>
          </cell>
          <cell r="FB370">
            <v>0</v>
          </cell>
          <cell r="FC370">
            <v>0</v>
          </cell>
          <cell r="FD370">
            <v>0</v>
          </cell>
          <cell r="FE370">
            <v>0</v>
          </cell>
          <cell r="FF370">
            <v>0</v>
          </cell>
          <cell r="FG370">
            <v>0</v>
          </cell>
          <cell r="FH370">
            <v>0</v>
          </cell>
          <cell r="FI370">
            <v>0</v>
          </cell>
          <cell r="FJ370">
            <v>0</v>
          </cell>
          <cell r="FK370">
            <v>13000</v>
          </cell>
          <cell r="FL370">
            <v>0</v>
          </cell>
          <cell r="FM370">
            <v>0</v>
          </cell>
          <cell r="FN370">
            <v>0</v>
          </cell>
          <cell r="FO370">
            <v>0</v>
          </cell>
          <cell r="FP370">
            <v>0</v>
          </cell>
          <cell r="FQ370">
            <v>0</v>
          </cell>
          <cell r="FR370">
            <v>0</v>
          </cell>
          <cell r="FS370">
            <v>0</v>
          </cell>
          <cell r="FT370">
            <v>0</v>
          </cell>
          <cell r="FU370">
            <v>0</v>
          </cell>
          <cell r="FV370">
            <v>0</v>
          </cell>
          <cell r="FW370">
            <v>0</v>
          </cell>
          <cell r="FX370">
            <v>0</v>
          </cell>
          <cell r="FY370">
            <v>0</v>
          </cell>
          <cell r="FZ370">
            <v>0</v>
          </cell>
          <cell r="GA370">
            <v>0</v>
          </cell>
          <cell r="GB370">
            <v>0</v>
          </cell>
          <cell r="GC370">
            <v>0</v>
          </cell>
          <cell r="GD370">
            <v>0</v>
          </cell>
          <cell r="GE370">
            <v>0</v>
          </cell>
          <cell r="GF370">
            <v>16000</v>
          </cell>
          <cell r="GG370">
            <v>0</v>
          </cell>
          <cell r="GH370">
            <v>20000</v>
          </cell>
          <cell r="GI370">
            <v>14104</v>
          </cell>
          <cell r="GJ370">
            <v>14104</v>
          </cell>
          <cell r="GK370">
            <v>14104</v>
          </cell>
          <cell r="GL370">
            <v>4500</v>
          </cell>
          <cell r="GM370">
            <v>27000</v>
          </cell>
          <cell r="GN370">
            <v>0</v>
          </cell>
          <cell r="GO370">
            <v>0</v>
          </cell>
          <cell r="GP370">
            <v>0</v>
          </cell>
          <cell r="GQ370">
            <v>0</v>
          </cell>
          <cell r="GR370">
            <v>0</v>
          </cell>
          <cell r="GS370">
            <v>0</v>
          </cell>
          <cell r="GW370">
            <v>900987</v>
          </cell>
          <cell r="GX370" t="e">
            <v>#DIV/0!</v>
          </cell>
          <cell r="GY370" t="e">
            <v>#DIV/0!</v>
          </cell>
          <cell r="GZ370" t="e">
            <v>#DIV/0!</v>
          </cell>
        </row>
        <row r="371">
          <cell r="A371">
            <v>900999</v>
          </cell>
          <cell r="B371">
            <v>5</v>
          </cell>
          <cell r="C371" t="str">
            <v>KING @ WASHITA</v>
          </cell>
          <cell r="D371">
            <v>32011</v>
          </cell>
          <cell r="E371" t="str">
            <v>R</v>
          </cell>
          <cell r="F371">
            <v>3968</v>
          </cell>
          <cell r="G371">
            <v>3968</v>
          </cell>
          <cell r="H371">
            <v>3968</v>
          </cell>
          <cell r="I371">
            <v>3968</v>
          </cell>
          <cell r="J371">
            <v>3968</v>
          </cell>
          <cell r="K371">
            <v>3968</v>
          </cell>
          <cell r="L371">
            <v>3968</v>
          </cell>
          <cell r="M371">
            <v>3968</v>
          </cell>
          <cell r="N371">
            <v>3968</v>
          </cell>
          <cell r="O371">
            <v>3968</v>
          </cell>
          <cell r="P371">
            <v>3968</v>
          </cell>
          <cell r="Q371">
            <v>3968</v>
          </cell>
          <cell r="R371">
            <v>3968</v>
          </cell>
          <cell r="S371">
            <v>3968</v>
          </cell>
          <cell r="T371">
            <v>4124</v>
          </cell>
          <cell r="U371">
            <v>4124</v>
          </cell>
          <cell r="V371">
            <v>4124</v>
          </cell>
          <cell r="W371">
            <v>4124</v>
          </cell>
          <cell r="X371">
            <v>4124</v>
          </cell>
          <cell r="Y371">
            <v>4124</v>
          </cell>
          <cell r="Z371">
            <v>4124</v>
          </cell>
          <cell r="AA371">
            <v>4124</v>
          </cell>
          <cell r="AB371">
            <v>4124</v>
          </cell>
          <cell r="AC371">
            <v>4124</v>
          </cell>
          <cell r="AD371">
            <v>4124</v>
          </cell>
          <cell r="AE371">
            <v>4124</v>
          </cell>
          <cell r="AF371">
            <v>4124</v>
          </cell>
          <cell r="AG371">
            <v>4124</v>
          </cell>
          <cell r="AH371">
            <v>4124</v>
          </cell>
          <cell r="AI371">
            <v>4124</v>
          </cell>
          <cell r="AJ371">
            <v>4124</v>
          </cell>
          <cell r="AK371">
            <v>4124</v>
          </cell>
          <cell r="AL371">
            <v>4124</v>
          </cell>
          <cell r="AM371">
            <v>4124</v>
          </cell>
          <cell r="AN371">
            <v>4124</v>
          </cell>
          <cell r="AO371">
            <v>4124</v>
          </cell>
          <cell r="AP371">
            <v>4124</v>
          </cell>
          <cell r="AQ371">
            <v>4124</v>
          </cell>
          <cell r="AR371">
            <v>4124</v>
          </cell>
          <cell r="AS371">
            <v>4124</v>
          </cell>
          <cell r="AT371">
            <v>4124</v>
          </cell>
          <cell r="AU371">
            <v>4124</v>
          </cell>
          <cell r="AV371">
            <v>4124</v>
          </cell>
          <cell r="AW371">
            <v>4124</v>
          </cell>
          <cell r="AX371">
            <v>3541</v>
          </cell>
          <cell r="AY371">
            <v>4086</v>
          </cell>
          <cell r="AZ371">
            <v>4086</v>
          </cell>
          <cell r="BA371">
            <v>4086</v>
          </cell>
          <cell r="BB371">
            <v>4086</v>
          </cell>
          <cell r="BC371">
            <v>4086</v>
          </cell>
          <cell r="BD371">
            <v>4086</v>
          </cell>
          <cell r="BE371">
            <v>4086</v>
          </cell>
          <cell r="BF371">
            <v>4086</v>
          </cell>
          <cell r="BG371">
            <v>4086</v>
          </cell>
          <cell r="BH371">
            <v>4086</v>
          </cell>
          <cell r="BI371">
            <v>4086</v>
          </cell>
          <cell r="BJ371">
            <v>4086</v>
          </cell>
          <cell r="BK371">
            <v>4086</v>
          </cell>
          <cell r="BL371">
            <v>4086</v>
          </cell>
          <cell r="BM371">
            <v>4086</v>
          </cell>
          <cell r="BN371">
            <v>4086</v>
          </cell>
          <cell r="BO371">
            <v>4086</v>
          </cell>
          <cell r="BP371">
            <v>4086</v>
          </cell>
          <cell r="BQ371">
            <v>4086</v>
          </cell>
          <cell r="BR371">
            <v>4179</v>
          </cell>
          <cell r="BS371">
            <v>4179</v>
          </cell>
          <cell r="BT371">
            <v>4179</v>
          </cell>
          <cell r="BU371">
            <v>4179</v>
          </cell>
          <cell r="BV371">
            <v>4179</v>
          </cell>
          <cell r="BW371">
            <v>4179</v>
          </cell>
          <cell r="BX371">
            <v>4179</v>
          </cell>
          <cell r="BY371">
            <v>4179</v>
          </cell>
          <cell r="BZ371">
            <v>4179</v>
          </cell>
          <cell r="CA371">
            <v>4179</v>
          </cell>
          <cell r="CB371">
            <v>4179</v>
          </cell>
          <cell r="CC371">
            <v>4169</v>
          </cell>
          <cell r="CD371">
            <v>4169</v>
          </cell>
          <cell r="CE371">
            <v>4169</v>
          </cell>
          <cell r="CF371">
            <v>4169</v>
          </cell>
          <cell r="CG371">
            <v>4169</v>
          </cell>
          <cell r="CH371">
            <v>4169</v>
          </cell>
          <cell r="CI371">
            <v>4169</v>
          </cell>
          <cell r="CJ371">
            <v>4169</v>
          </cell>
          <cell r="CK371">
            <v>4169</v>
          </cell>
          <cell r="CL371">
            <v>4169</v>
          </cell>
          <cell r="CM371">
            <v>4169</v>
          </cell>
          <cell r="CN371">
            <v>4169</v>
          </cell>
          <cell r="CO371">
            <v>4169</v>
          </cell>
          <cell r="CP371">
            <v>4169</v>
          </cell>
          <cell r="CQ371">
            <v>4169</v>
          </cell>
          <cell r="CR371">
            <v>4169</v>
          </cell>
          <cell r="CS371">
            <v>4169</v>
          </cell>
          <cell r="CT371">
            <v>4169</v>
          </cell>
          <cell r="CU371">
            <v>4169</v>
          </cell>
          <cell r="CV371">
            <v>4169</v>
          </cell>
          <cell r="CW371">
            <v>4169</v>
          </cell>
          <cell r="CX371">
            <v>4169</v>
          </cell>
          <cell r="CY371">
            <v>4169</v>
          </cell>
          <cell r="CZ371">
            <v>4169</v>
          </cell>
          <cell r="DA371">
            <v>4169</v>
          </cell>
          <cell r="DB371">
            <v>4169</v>
          </cell>
          <cell r="DC371">
            <v>4169</v>
          </cell>
          <cell r="DD371">
            <v>4169</v>
          </cell>
          <cell r="DE371">
            <v>4169</v>
          </cell>
          <cell r="DF371">
            <v>4169</v>
          </cell>
          <cell r="DG371">
            <v>4169</v>
          </cell>
          <cell r="DH371">
            <v>4437</v>
          </cell>
          <cell r="DI371">
            <v>4437</v>
          </cell>
          <cell r="DJ371">
            <v>4437</v>
          </cell>
          <cell r="DK371">
            <v>4437</v>
          </cell>
          <cell r="DL371">
            <v>4437</v>
          </cell>
          <cell r="DM371">
            <v>4437</v>
          </cell>
          <cell r="DN371">
            <v>4437</v>
          </cell>
          <cell r="DO371">
            <v>4437</v>
          </cell>
          <cell r="DP371">
            <v>4437</v>
          </cell>
          <cell r="DQ371">
            <v>4437</v>
          </cell>
          <cell r="DR371">
            <v>4437</v>
          </cell>
          <cell r="DS371">
            <v>4437</v>
          </cell>
          <cell r="DT371">
            <v>4437</v>
          </cell>
          <cell r="DU371">
            <v>4437</v>
          </cell>
          <cell r="DV371">
            <v>4437</v>
          </cell>
          <cell r="DW371">
            <v>4537</v>
          </cell>
          <cell r="DX371">
            <v>4537</v>
          </cell>
          <cell r="DY371">
            <v>4537</v>
          </cell>
          <cell r="DZ371">
            <v>4537</v>
          </cell>
          <cell r="EA371">
            <v>4437</v>
          </cell>
          <cell r="EB371">
            <v>4437</v>
          </cell>
          <cell r="EC371">
            <v>4437</v>
          </cell>
          <cell r="ED371">
            <v>4437</v>
          </cell>
          <cell r="EE371">
            <v>4437</v>
          </cell>
          <cell r="EF371">
            <v>4437</v>
          </cell>
          <cell r="EG371">
            <v>4437</v>
          </cell>
          <cell r="EH371">
            <v>4437</v>
          </cell>
          <cell r="EI371">
            <v>4362</v>
          </cell>
          <cell r="EJ371">
            <v>4482</v>
          </cell>
          <cell r="EK371">
            <v>4482</v>
          </cell>
          <cell r="EL371">
            <v>4482</v>
          </cell>
          <cell r="EM371">
            <v>4482</v>
          </cell>
          <cell r="EN371">
            <v>4482</v>
          </cell>
          <cell r="EO371">
            <v>4482</v>
          </cell>
          <cell r="EP371">
            <v>4482</v>
          </cell>
          <cell r="EQ371">
            <v>4482</v>
          </cell>
          <cell r="ER371">
            <v>4482</v>
          </cell>
          <cell r="ES371">
            <v>4482</v>
          </cell>
          <cell r="ET371">
            <v>4482</v>
          </cell>
          <cell r="EU371">
            <v>4482</v>
          </cell>
          <cell r="EV371">
            <v>4482</v>
          </cell>
          <cell r="EW371">
            <v>4482</v>
          </cell>
          <cell r="EX371">
            <v>4482</v>
          </cell>
          <cell r="EY371">
            <v>4482</v>
          </cell>
          <cell r="EZ371">
            <v>4482</v>
          </cell>
          <cell r="FA371">
            <v>4482</v>
          </cell>
          <cell r="FB371">
            <v>4482</v>
          </cell>
          <cell r="FC371">
            <v>4482</v>
          </cell>
          <cell r="FD371">
            <v>4482</v>
          </cell>
          <cell r="FE371">
            <v>4482</v>
          </cell>
          <cell r="FF371">
            <v>4482</v>
          </cell>
          <cell r="FG371">
            <v>4482</v>
          </cell>
          <cell r="FH371">
            <v>4482</v>
          </cell>
          <cell r="FI371">
            <v>4482</v>
          </cell>
          <cell r="FJ371">
            <v>4482</v>
          </cell>
          <cell r="FK371">
            <v>4482</v>
          </cell>
          <cell r="FL371">
            <v>4482</v>
          </cell>
          <cell r="FM371">
            <v>4482</v>
          </cell>
          <cell r="FN371">
            <v>4482</v>
          </cell>
          <cell r="FO371">
            <v>4536</v>
          </cell>
          <cell r="FP371">
            <v>4536</v>
          </cell>
          <cell r="FQ371">
            <v>4536</v>
          </cell>
          <cell r="FR371">
            <v>4536</v>
          </cell>
          <cell r="FS371">
            <v>4536</v>
          </cell>
          <cell r="FT371">
            <v>4536</v>
          </cell>
          <cell r="FU371">
            <v>4536</v>
          </cell>
          <cell r="FV371">
            <v>4536</v>
          </cell>
          <cell r="FW371">
            <v>4536</v>
          </cell>
          <cell r="FX371">
            <v>4536</v>
          </cell>
          <cell r="FY371">
            <v>4536</v>
          </cell>
          <cell r="FZ371">
            <v>4536</v>
          </cell>
          <cell r="GA371">
            <v>4536</v>
          </cell>
          <cell r="GB371">
            <v>4536</v>
          </cell>
          <cell r="GC371">
            <v>4536</v>
          </cell>
          <cell r="GD371">
            <v>4536</v>
          </cell>
          <cell r="GE371">
            <v>4536</v>
          </cell>
          <cell r="GF371">
            <v>4536</v>
          </cell>
          <cell r="GG371">
            <v>4536</v>
          </cell>
          <cell r="GH371">
            <v>4536</v>
          </cell>
          <cell r="GI371">
            <v>4536</v>
          </cell>
          <cell r="GJ371">
            <v>4536</v>
          </cell>
          <cell r="GK371">
            <v>4536</v>
          </cell>
          <cell r="GL371">
            <v>4536</v>
          </cell>
          <cell r="GM371">
            <v>4536</v>
          </cell>
          <cell r="GN371">
            <v>4536</v>
          </cell>
          <cell r="GO371">
            <v>4536</v>
          </cell>
          <cell r="GP371">
            <v>4536</v>
          </cell>
          <cell r="GQ371">
            <v>4536</v>
          </cell>
          <cell r="GR371">
            <v>4536</v>
          </cell>
          <cell r="GS371">
            <v>4536</v>
          </cell>
          <cell r="GW371">
            <v>900999</v>
          </cell>
          <cell r="GX371" t="e">
            <v>#DIV/0!</v>
          </cell>
          <cell r="GY371" t="e">
            <v>#DIV/0!</v>
          </cell>
          <cell r="GZ371" t="e">
            <v>#DIV/0!</v>
          </cell>
        </row>
        <row r="372">
          <cell r="A372">
            <v>901009</v>
          </cell>
          <cell r="B372">
            <v>4</v>
          </cell>
          <cell r="C372" t="str">
            <v>MORRIS @ WOODWARD</v>
          </cell>
          <cell r="D372">
            <v>4902</v>
          </cell>
          <cell r="E372" t="str">
            <v>R</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cell r="AF372">
            <v>0</v>
          </cell>
          <cell r="AG372">
            <v>0</v>
          </cell>
          <cell r="AH372">
            <v>0</v>
          </cell>
          <cell r="AI372">
            <v>0</v>
          </cell>
          <cell r="AJ372">
            <v>0</v>
          </cell>
          <cell r="AK372">
            <v>0</v>
          </cell>
          <cell r="AL372">
            <v>0</v>
          </cell>
          <cell r="AM372">
            <v>0</v>
          </cell>
          <cell r="AN372">
            <v>0</v>
          </cell>
          <cell r="AO372">
            <v>0</v>
          </cell>
          <cell r="AP372">
            <v>0</v>
          </cell>
          <cell r="AQ372">
            <v>0</v>
          </cell>
          <cell r="AR372">
            <v>0</v>
          </cell>
          <cell r="AS372">
            <v>0</v>
          </cell>
          <cell r="AT372">
            <v>0</v>
          </cell>
          <cell r="AU372">
            <v>0</v>
          </cell>
          <cell r="AV372">
            <v>0</v>
          </cell>
          <cell r="AW372">
            <v>0</v>
          </cell>
          <cell r="AX372">
            <v>0</v>
          </cell>
          <cell r="AY372">
            <v>0</v>
          </cell>
          <cell r="AZ372">
            <v>0</v>
          </cell>
          <cell r="BA372">
            <v>0</v>
          </cell>
          <cell r="BB372">
            <v>0</v>
          </cell>
          <cell r="BC372">
            <v>0</v>
          </cell>
          <cell r="BD372">
            <v>0</v>
          </cell>
          <cell r="BE372">
            <v>0</v>
          </cell>
          <cell r="BF372">
            <v>0</v>
          </cell>
          <cell r="BG372">
            <v>0</v>
          </cell>
          <cell r="BH372">
            <v>0</v>
          </cell>
          <cell r="BI372">
            <v>0</v>
          </cell>
          <cell r="BJ372">
            <v>0</v>
          </cell>
          <cell r="BK372">
            <v>0</v>
          </cell>
          <cell r="BL372">
            <v>0</v>
          </cell>
          <cell r="BM372">
            <v>0</v>
          </cell>
          <cell r="BN372">
            <v>0</v>
          </cell>
          <cell r="BO372">
            <v>0</v>
          </cell>
          <cell r="BP372">
            <v>0</v>
          </cell>
          <cell r="BQ372">
            <v>0</v>
          </cell>
          <cell r="BR372">
            <v>0</v>
          </cell>
          <cell r="BS372">
            <v>0</v>
          </cell>
          <cell r="BT372">
            <v>0</v>
          </cell>
          <cell r="BU372">
            <v>0</v>
          </cell>
          <cell r="BV372">
            <v>0</v>
          </cell>
          <cell r="BW372">
            <v>0</v>
          </cell>
          <cell r="BX372">
            <v>0</v>
          </cell>
          <cell r="BY372">
            <v>0</v>
          </cell>
          <cell r="BZ372">
            <v>0</v>
          </cell>
          <cell r="CA372">
            <v>0</v>
          </cell>
          <cell r="CB372">
            <v>0</v>
          </cell>
          <cell r="CC372">
            <v>0</v>
          </cell>
          <cell r="CD372">
            <v>0</v>
          </cell>
          <cell r="CE372">
            <v>0</v>
          </cell>
          <cell r="CF372">
            <v>0</v>
          </cell>
          <cell r="CG372">
            <v>0</v>
          </cell>
          <cell r="CH372">
            <v>0</v>
          </cell>
          <cell r="CI372">
            <v>0</v>
          </cell>
          <cell r="CJ372">
            <v>0</v>
          </cell>
          <cell r="CK372">
            <v>0</v>
          </cell>
          <cell r="CL372">
            <v>0</v>
          </cell>
          <cell r="CM372">
            <v>0</v>
          </cell>
          <cell r="CN372">
            <v>0</v>
          </cell>
          <cell r="CO372">
            <v>0</v>
          </cell>
          <cell r="CP372">
            <v>0</v>
          </cell>
          <cell r="CQ372">
            <v>0</v>
          </cell>
          <cell r="CR372">
            <v>0</v>
          </cell>
          <cell r="CS372">
            <v>0</v>
          </cell>
          <cell r="CT372">
            <v>0</v>
          </cell>
          <cell r="CU372">
            <v>0</v>
          </cell>
          <cell r="CV372">
            <v>0</v>
          </cell>
          <cell r="CW372">
            <v>0</v>
          </cell>
          <cell r="CX372">
            <v>0</v>
          </cell>
          <cell r="CY372">
            <v>0</v>
          </cell>
          <cell r="CZ372">
            <v>0</v>
          </cell>
          <cell r="DA372">
            <v>0</v>
          </cell>
          <cell r="DB372">
            <v>0</v>
          </cell>
          <cell r="DC372">
            <v>0</v>
          </cell>
          <cell r="DD372">
            <v>0</v>
          </cell>
          <cell r="DE372">
            <v>0</v>
          </cell>
          <cell r="DF372">
            <v>0</v>
          </cell>
          <cell r="DG372">
            <v>0</v>
          </cell>
          <cell r="DH372">
            <v>0</v>
          </cell>
          <cell r="DI372">
            <v>0</v>
          </cell>
          <cell r="DJ372">
            <v>0</v>
          </cell>
          <cell r="DK372">
            <v>0</v>
          </cell>
          <cell r="DL372">
            <v>0</v>
          </cell>
          <cell r="DM372">
            <v>0</v>
          </cell>
          <cell r="DN372">
            <v>0</v>
          </cell>
          <cell r="DO372">
            <v>0</v>
          </cell>
          <cell r="DP372">
            <v>0</v>
          </cell>
          <cell r="DQ372">
            <v>0</v>
          </cell>
          <cell r="DR372">
            <v>0</v>
          </cell>
          <cell r="DS372">
            <v>0</v>
          </cell>
          <cell r="DT372">
            <v>0</v>
          </cell>
          <cell r="DU372">
            <v>0</v>
          </cell>
          <cell r="DV372">
            <v>0</v>
          </cell>
          <cell r="DW372">
            <v>0</v>
          </cell>
          <cell r="DX372">
            <v>0</v>
          </cell>
          <cell r="DY372">
            <v>0</v>
          </cell>
          <cell r="DZ372">
            <v>0</v>
          </cell>
          <cell r="EA372">
            <v>0</v>
          </cell>
          <cell r="EB372">
            <v>0</v>
          </cell>
          <cell r="EC372">
            <v>0</v>
          </cell>
          <cell r="ED372">
            <v>0</v>
          </cell>
          <cell r="EE372">
            <v>0</v>
          </cell>
          <cell r="EF372">
            <v>0</v>
          </cell>
          <cell r="EG372">
            <v>0</v>
          </cell>
          <cell r="EH372">
            <v>0</v>
          </cell>
          <cell r="EI372">
            <v>0</v>
          </cell>
          <cell r="EJ372">
            <v>0</v>
          </cell>
          <cell r="EK372">
            <v>0</v>
          </cell>
          <cell r="EL372">
            <v>0</v>
          </cell>
          <cell r="EM372">
            <v>0</v>
          </cell>
          <cell r="EN372">
            <v>0</v>
          </cell>
          <cell r="EO372">
            <v>0</v>
          </cell>
          <cell r="EP372">
            <v>0</v>
          </cell>
          <cell r="EQ372">
            <v>0</v>
          </cell>
          <cell r="ER372">
            <v>0</v>
          </cell>
          <cell r="ES372">
            <v>0</v>
          </cell>
          <cell r="ET372">
            <v>0</v>
          </cell>
          <cell r="EU372">
            <v>0</v>
          </cell>
          <cell r="EV372">
            <v>0</v>
          </cell>
          <cell r="EW372">
            <v>0</v>
          </cell>
          <cell r="EX372">
            <v>0</v>
          </cell>
          <cell r="EY372">
            <v>0</v>
          </cell>
          <cell r="EZ372">
            <v>0</v>
          </cell>
          <cell r="FA372">
            <v>0</v>
          </cell>
          <cell r="FB372">
            <v>0</v>
          </cell>
          <cell r="FC372">
            <v>0</v>
          </cell>
          <cell r="FD372">
            <v>0</v>
          </cell>
          <cell r="FE372">
            <v>0</v>
          </cell>
          <cell r="FF372">
            <v>0</v>
          </cell>
          <cell r="FG372">
            <v>0</v>
          </cell>
          <cell r="FH372">
            <v>0</v>
          </cell>
          <cell r="FI372">
            <v>0</v>
          </cell>
          <cell r="FJ372">
            <v>0</v>
          </cell>
          <cell r="FK372">
            <v>0</v>
          </cell>
          <cell r="FL372">
            <v>0</v>
          </cell>
          <cell r="FM372">
            <v>0</v>
          </cell>
          <cell r="FN372">
            <v>0</v>
          </cell>
          <cell r="FO372">
            <v>0</v>
          </cell>
          <cell r="FP372">
            <v>0</v>
          </cell>
          <cell r="FQ372">
            <v>0</v>
          </cell>
          <cell r="FR372">
            <v>0</v>
          </cell>
          <cell r="FS372">
            <v>0</v>
          </cell>
          <cell r="FT372">
            <v>0</v>
          </cell>
          <cell r="FU372">
            <v>0</v>
          </cell>
          <cell r="FV372">
            <v>0</v>
          </cell>
          <cell r="FW372">
            <v>0</v>
          </cell>
          <cell r="FX372">
            <v>0</v>
          </cell>
          <cell r="FY372">
            <v>0</v>
          </cell>
          <cell r="FZ372">
            <v>0</v>
          </cell>
          <cell r="GA372">
            <v>0</v>
          </cell>
          <cell r="GB372">
            <v>0</v>
          </cell>
          <cell r="GC372">
            <v>0</v>
          </cell>
          <cell r="GD372">
            <v>0</v>
          </cell>
          <cell r="GE372">
            <v>0</v>
          </cell>
          <cell r="GF372">
            <v>0</v>
          </cell>
          <cell r="GG372">
            <v>0</v>
          </cell>
          <cell r="GH372">
            <v>0</v>
          </cell>
          <cell r="GI372">
            <v>0</v>
          </cell>
          <cell r="GJ372">
            <v>0</v>
          </cell>
          <cell r="GK372">
            <v>0</v>
          </cell>
          <cell r="GL372">
            <v>0</v>
          </cell>
          <cell r="GM372">
            <v>0</v>
          </cell>
          <cell r="GN372">
            <v>0</v>
          </cell>
          <cell r="GO372">
            <v>0</v>
          </cell>
          <cell r="GP372">
            <v>0</v>
          </cell>
          <cell r="GQ372">
            <v>0</v>
          </cell>
          <cell r="GR372">
            <v>0</v>
          </cell>
          <cell r="GS372">
            <v>0</v>
          </cell>
          <cell r="GW372">
            <v>901009</v>
          </cell>
          <cell r="GX372" t="e">
            <v>#DIV/0!</v>
          </cell>
          <cell r="GY372" t="e">
            <v>#DIV/0!</v>
          </cell>
          <cell r="GZ372" t="e">
            <v>#DIV/0!</v>
          </cell>
        </row>
        <row r="373">
          <cell r="A373">
            <v>901011</v>
          </cell>
          <cell r="B373">
            <v>5</v>
          </cell>
          <cell r="C373" t="str">
            <v>CELSOR @ WASHITA</v>
          </cell>
          <cell r="D373">
            <v>32000</v>
          </cell>
          <cell r="E373" t="str">
            <v>R</v>
          </cell>
          <cell r="F373">
            <v>302</v>
          </cell>
          <cell r="G373">
            <v>302</v>
          </cell>
          <cell r="H373">
            <v>302</v>
          </cell>
          <cell r="I373">
            <v>302</v>
          </cell>
          <cell r="J373">
            <v>302</v>
          </cell>
          <cell r="K373">
            <v>302</v>
          </cell>
          <cell r="L373">
            <v>302</v>
          </cell>
          <cell r="M373">
            <v>302</v>
          </cell>
          <cell r="N373">
            <v>302</v>
          </cell>
          <cell r="O373">
            <v>302</v>
          </cell>
          <cell r="P373">
            <v>302</v>
          </cell>
          <cell r="Q373">
            <v>302</v>
          </cell>
          <cell r="R373">
            <v>302</v>
          </cell>
          <cell r="S373">
            <v>302</v>
          </cell>
          <cell r="T373">
            <v>300</v>
          </cell>
          <cell r="U373">
            <v>300</v>
          </cell>
          <cell r="V373">
            <v>300</v>
          </cell>
          <cell r="W373">
            <v>300</v>
          </cell>
          <cell r="X373">
            <v>300</v>
          </cell>
          <cell r="Y373">
            <v>300</v>
          </cell>
          <cell r="Z373">
            <v>300</v>
          </cell>
          <cell r="AA373">
            <v>300</v>
          </cell>
          <cell r="AB373">
            <v>300</v>
          </cell>
          <cell r="AC373">
            <v>300</v>
          </cell>
          <cell r="AD373">
            <v>300</v>
          </cell>
          <cell r="AE373">
            <v>300</v>
          </cell>
          <cell r="AF373">
            <v>300</v>
          </cell>
          <cell r="AG373">
            <v>300</v>
          </cell>
          <cell r="AH373">
            <v>300</v>
          </cell>
          <cell r="AI373">
            <v>300</v>
          </cell>
          <cell r="AJ373">
            <v>300</v>
          </cell>
          <cell r="AK373">
            <v>300</v>
          </cell>
          <cell r="AL373">
            <v>300</v>
          </cell>
          <cell r="AM373">
            <v>300</v>
          </cell>
          <cell r="AN373">
            <v>300</v>
          </cell>
          <cell r="AO373">
            <v>300</v>
          </cell>
          <cell r="AP373">
            <v>300</v>
          </cell>
          <cell r="AQ373">
            <v>300</v>
          </cell>
          <cell r="AR373">
            <v>300</v>
          </cell>
          <cell r="AS373">
            <v>300</v>
          </cell>
          <cell r="AT373">
            <v>300</v>
          </cell>
          <cell r="AU373">
            <v>300</v>
          </cell>
          <cell r="AV373">
            <v>300</v>
          </cell>
          <cell r="AW373">
            <v>300</v>
          </cell>
          <cell r="AX373">
            <v>300</v>
          </cell>
          <cell r="AY373">
            <v>294</v>
          </cell>
          <cell r="AZ373">
            <v>294</v>
          </cell>
          <cell r="BA373">
            <v>294</v>
          </cell>
          <cell r="BB373">
            <v>294</v>
          </cell>
          <cell r="BC373">
            <v>294</v>
          </cell>
          <cell r="BD373">
            <v>294</v>
          </cell>
          <cell r="BE373">
            <v>294</v>
          </cell>
          <cell r="BF373">
            <v>294</v>
          </cell>
          <cell r="BG373">
            <v>294</v>
          </cell>
          <cell r="BH373">
            <v>294</v>
          </cell>
          <cell r="BI373">
            <v>294</v>
          </cell>
          <cell r="BJ373">
            <v>294</v>
          </cell>
          <cell r="BK373">
            <v>294</v>
          </cell>
          <cell r="BL373">
            <v>294</v>
          </cell>
          <cell r="BM373">
            <v>294</v>
          </cell>
          <cell r="BN373">
            <v>294</v>
          </cell>
          <cell r="BO373">
            <v>294</v>
          </cell>
          <cell r="BP373">
            <v>294</v>
          </cell>
          <cell r="BQ373">
            <v>294</v>
          </cell>
          <cell r="BR373">
            <v>294</v>
          </cell>
          <cell r="BS373">
            <v>294</v>
          </cell>
          <cell r="BT373">
            <v>294</v>
          </cell>
          <cell r="BU373">
            <v>294</v>
          </cell>
          <cell r="BV373">
            <v>294</v>
          </cell>
          <cell r="BW373">
            <v>294</v>
          </cell>
          <cell r="BX373">
            <v>294</v>
          </cell>
          <cell r="BY373">
            <v>294</v>
          </cell>
          <cell r="BZ373">
            <v>294</v>
          </cell>
          <cell r="CA373">
            <v>294</v>
          </cell>
          <cell r="CB373">
            <v>294</v>
          </cell>
          <cell r="CC373">
            <v>290</v>
          </cell>
          <cell r="CD373">
            <v>290</v>
          </cell>
          <cell r="CE373">
            <v>290</v>
          </cell>
          <cell r="CF373">
            <v>290</v>
          </cell>
          <cell r="CG373">
            <v>290</v>
          </cell>
          <cell r="CH373">
            <v>290</v>
          </cell>
          <cell r="CI373">
            <v>290</v>
          </cell>
          <cell r="CJ373">
            <v>290</v>
          </cell>
          <cell r="CK373">
            <v>290</v>
          </cell>
          <cell r="CL373">
            <v>290</v>
          </cell>
          <cell r="CM373">
            <v>290</v>
          </cell>
          <cell r="CN373">
            <v>290</v>
          </cell>
          <cell r="CO373">
            <v>290</v>
          </cell>
          <cell r="CP373">
            <v>290</v>
          </cell>
          <cell r="CQ373">
            <v>290</v>
          </cell>
          <cell r="CR373">
            <v>290</v>
          </cell>
          <cell r="CS373">
            <v>290</v>
          </cell>
          <cell r="CT373">
            <v>290</v>
          </cell>
          <cell r="CU373">
            <v>290</v>
          </cell>
          <cell r="CV373">
            <v>290</v>
          </cell>
          <cell r="CW373">
            <v>290</v>
          </cell>
          <cell r="CX373">
            <v>290</v>
          </cell>
          <cell r="CY373">
            <v>290</v>
          </cell>
          <cell r="CZ373">
            <v>290</v>
          </cell>
          <cell r="DA373">
            <v>290</v>
          </cell>
          <cell r="DB373">
            <v>290</v>
          </cell>
          <cell r="DC373">
            <v>290</v>
          </cell>
          <cell r="DD373">
            <v>290</v>
          </cell>
          <cell r="DE373">
            <v>290</v>
          </cell>
          <cell r="DF373">
            <v>290</v>
          </cell>
          <cell r="DG373">
            <v>290</v>
          </cell>
          <cell r="DH373">
            <v>285</v>
          </cell>
          <cell r="DI373">
            <v>285</v>
          </cell>
          <cell r="DJ373">
            <v>285</v>
          </cell>
          <cell r="DK373">
            <v>285</v>
          </cell>
          <cell r="DL373">
            <v>285</v>
          </cell>
          <cell r="DM373">
            <v>285</v>
          </cell>
          <cell r="DN373">
            <v>285</v>
          </cell>
          <cell r="DO373">
            <v>285</v>
          </cell>
          <cell r="DP373">
            <v>285</v>
          </cell>
          <cell r="DQ373">
            <v>285</v>
          </cell>
          <cell r="DR373">
            <v>285</v>
          </cell>
          <cell r="DS373">
            <v>285</v>
          </cell>
          <cell r="DT373">
            <v>285</v>
          </cell>
          <cell r="DU373">
            <v>285</v>
          </cell>
          <cell r="DV373">
            <v>285</v>
          </cell>
          <cell r="DW373">
            <v>285</v>
          </cell>
          <cell r="DX373">
            <v>285</v>
          </cell>
          <cell r="DY373">
            <v>285</v>
          </cell>
          <cell r="DZ373">
            <v>285</v>
          </cell>
          <cell r="EA373">
            <v>285</v>
          </cell>
          <cell r="EB373">
            <v>285</v>
          </cell>
          <cell r="EC373">
            <v>285</v>
          </cell>
          <cell r="ED373">
            <v>285</v>
          </cell>
          <cell r="EE373">
            <v>285</v>
          </cell>
          <cell r="EF373">
            <v>285</v>
          </cell>
          <cell r="EG373">
            <v>285</v>
          </cell>
          <cell r="EH373">
            <v>285</v>
          </cell>
          <cell r="EI373">
            <v>285</v>
          </cell>
          <cell r="EJ373">
            <v>280</v>
          </cell>
          <cell r="EK373">
            <v>280</v>
          </cell>
          <cell r="EL373">
            <v>280</v>
          </cell>
          <cell r="EM373">
            <v>280</v>
          </cell>
          <cell r="EN373">
            <v>280</v>
          </cell>
          <cell r="EO373">
            <v>280</v>
          </cell>
          <cell r="EP373">
            <v>280</v>
          </cell>
          <cell r="EQ373">
            <v>280</v>
          </cell>
          <cell r="ER373">
            <v>280</v>
          </cell>
          <cell r="ES373">
            <v>280</v>
          </cell>
          <cell r="ET373">
            <v>280</v>
          </cell>
          <cell r="EU373">
            <v>280</v>
          </cell>
          <cell r="EV373">
            <v>280</v>
          </cell>
          <cell r="EW373">
            <v>280</v>
          </cell>
          <cell r="EX373">
            <v>280</v>
          </cell>
          <cell r="EY373">
            <v>280</v>
          </cell>
          <cell r="EZ373">
            <v>280</v>
          </cell>
          <cell r="FA373">
            <v>280</v>
          </cell>
          <cell r="FB373">
            <v>280</v>
          </cell>
          <cell r="FC373">
            <v>280</v>
          </cell>
          <cell r="FD373">
            <v>280</v>
          </cell>
          <cell r="FE373">
            <v>280</v>
          </cell>
          <cell r="FF373">
            <v>280</v>
          </cell>
          <cell r="FG373">
            <v>280</v>
          </cell>
          <cell r="FH373">
            <v>280</v>
          </cell>
          <cell r="FI373">
            <v>280</v>
          </cell>
          <cell r="FJ373">
            <v>280</v>
          </cell>
          <cell r="FK373">
            <v>280</v>
          </cell>
          <cell r="FL373">
            <v>280</v>
          </cell>
          <cell r="FM373">
            <v>280</v>
          </cell>
          <cell r="FN373">
            <v>280</v>
          </cell>
          <cell r="FO373">
            <v>275</v>
          </cell>
          <cell r="FP373">
            <v>275</v>
          </cell>
          <cell r="FQ373">
            <v>275</v>
          </cell>
          <cell r="FR373">
            <v>275</v>
          </cell>
          <cell r="FS373">
            <v>275</v>
          </cell>
          <cell r="FT373">
            <v>275</v>
          </cell>
          <cell r="FU373">
            <v>275</v>
          </cell>
          <cell r="FV373">
            <v>275</v>
          </cell>
          <cell r="FW373">
            <v>275</v>
          </cell>
          <cell r="FX373">
            <v>275</v>
          </cell>
          <cell r="FY373">
            <v>275</v>
          </cell>
          <cell r="FZ373">
            <v>275</v>
          </cell>
          <cell r="GA373">
            <v>275</v>
          </cell>
          <cell r="GB373">
            <v>275</v>
          </cell>
          <cell r="GC373">
            <v>275</v>
          </cell>
          <cell r="GD373">
            <v>275</v>
          </cell>
          <cell r="GE373">
            <v>275</v>
          </cell>
          <cell r="GF373">
            <v>275</v>
          </cell>
          <cell r="GG373">
            <v>275</v>
          </cell>
          <cell r="GH373">
            <v>275</v>
          </cell>
          <cell r="GI373">
            <v>275</v>
          </cell>
          <cell r="GJ373">
            <v>275</v>
          </cell>
          <cell r="GK373">
            <v>275</v>
          </cell>
          <cell r="GL373">
            <v>275</v>
          </cell>
          <cell r="GM373">
            <v>275</v>
          </cell>
          <cell r="GN373">
            <v>275</v>
          </cell>
          <cell r="GO373">
            <v>275</v>
          </cell>
          <cell r="GP373">
            <v>275</v>
          </cell>
          <cell r="GQ373">
            <v>275</v>
          </cell>
          <cell r="GR373">
            <v>275</v>
          </cell>
          <cell r="GS373">
            <v>275</v>
          </cell>
          <cell r="GW373">
            <v>901011</v>
          </cell>
          <cell r="GX373" t="e">
            <v>#DIV/0!</v>
          </cell>
          <cell r="GY373" t="e">
            <v>#DIV/0!</v>
          </cell>
          <cell r="GZ373" t="e">
            <v>#DIV/0!</v>
          </cell>
        </row>
        <row r="374">
          <cell r="A374">
            <v>901021</v>
          </cell>
          <cell r="B374">
            <v>18</v>
          </cell>
          <cell r="C374" t="str">
            <v>GULF SO @ JIM HOGG</v>
          </cell>
          <cell r="D374">
            <v>8240</v>
          </cell>
          <cell r="E374" t="str">
            <v>R</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cell r="AF374">
            <v>0</v>
          </cell>
          <cell r="AG374">
            <v>0</v>
          </cell>
          <cell r="AH374">
            <v>0</v>
          </cell>
          <cell r="AI374">
            <v>0</v>
          </cell>
          <cell r="AJ374">
            <v>0</v>
          </cell>
          <cell r="AK374">
            <v>0</v>
          </cell>
          <cell r="AL374">
            <v>0</v>
          </cell>
          <cell r="AM374">
            <v>0</v>
          </cell>
          <cell r="AN374">
            <v>0</v>
          </cell>
          <cell r="AO374">
            <v>0</v>
          </cell>
          <cell r="AP374">
            <v>0</v>
          </cell>
          <cell r="AQ374">
            <v>0</v>
          </cell>
          <cell r="AR374">
            <v>0</v>
          </cell>
          <cell r="AS374">
            <v>0</v>
          </cell>
          <cell r="AT374">
            <v>0</v>
          </cell>
          <cell r="AU374">
            <v>0</v>
          </cell>
          <cell r="AV374">
            <v>0</v>
          </cell>
          <cell r="AW374">
            <v>0</v>
          </cell>
          <cell r="AX374">
            <v>0</v>
          </cell>
          <cell r="AY374">
            <v>0</v>
          </cell>
          <cell r="AZ374">
            <v>0</v>
          </cell>
          <cell r="BA374">
            <v>0</v>
          </cell>
          <cell r="BB374">
            <v>0</v>
          </cell>
          <cell r="BC374">
            <v>0</v>
          </cell>
          <cell r="BD374">
            <v>0</v>
          </cell>
          <cell r="BE374">
            <v>0</v>
          </cell>
          <cell r="BF374">
            <v>0</v>
          </cell>
          <cell r="BG374">
            <v>0</v>
          </cell>
          <cell r="BH374">
            <v>0</v>
          </cell>
          <cell r="BI374">
            <v>0</v>
          </cell>
          <cell r="BJ374">
            <v>0</v>
          </cell>
          <cell r="BK374">
            <v>0</v>
          </cell>
          <cell r="BL374">
            <v>0</v>
          </cell>
          <cell r="BM374">
            <v>0</v>
          </cell>
          <cell r="BN374">
            <v>0</v>
          </cell>
          <cell r="BO374">
            <v>0</v>
          </cell>
          <cell r="BP374">
            <v>0</v>
          </cell>
          <cell r="BQ374">
            <v>0</v>
          </cell>
          <cell r="BR374">
            <v>0</v>
          </cell>
          <cell r="BS374">
            <v>0</v>
          </cell>
          <cell r="BT374">
            <v>0</v>
          </cell>
          <cell r="BU374">
            <v>0</v>
          </cell>
          <cell r="BV374">
            <v>0</v>
          </cell>
          <cell r="BW374">
            <v>0</v>
          </cell>
          <cell r="BX374">
            <v>0</v>
          </cell>
          <cell r="BY374">
            <v>0</v>
          </cell>
          <cell r="BZ374">
            <v>0</v>
          </cell>
          <cell r="CA374">
            <v>0</v>
          </cell>
          <cell r="CB374">
            <v>0</v>
          </cell>
          <cell r="CC374">
            <v>0</v>
          </cell>
          <cell r="CD374">
            <v>0</v>
          </cell>
          <cell r="CE374">
            <v>0</v>
          </cell>
          <cell r="CF374">
            <v>0</v>
          </cell>
          <cell r="CG374">
            <v>0</v>
          </cell>
          <cell r="CH374">
            <v>0</v>
          </cell>
          <cell r="CI374">
            <v>0</v>
          </cell>
          <cell r="CJ374">
            <v>0</v>
          </cell>
          <cell r="CK374">
            <v>0</v>
          </cell>
          <cell r="CL374">
            <v>0</v>
          </cell>
          <cell r="CM374">
            <v>0</v>
          </cell>
          <cell r="CN374">
            <v>0</v>
          </cell>
          <cell r="CO374">
            <v>0</v>
          </cell>
          <cell r="CP374">
            <v>0</v>
          </cell>
          <cell r="CQ374">
            <v>0</v>
          </cell>
          <cell r="CR374">
            <v>0</v>
          </cell>
          <cell r="CS374">
            <v>0</v>
          </cell>
          <cell r="CT374">
            <v>0</v>
          </cell>
          <cell r="CU374">
            <v>0</v>
          </cell>
          <cell r="CV374">
            <v>0</v>
          </cell>
          <cell r="CW374">
            <v>0</v>
          </cell>
          <cell r="CX374">
            <v>0</v>
          </cell>
          <cell r="CY374">
            <v>0</v>
          </cell>
          <cell r="CZ374">
            <v>0</v>
          </cell>
          <cell r="DA374">
            <v>0</v>
          </cell>
          <cell r="DB374">
            <v>0</v>
          </cell>
          <cell r="DC374">
            <v>0</v>
          </cell>
          <cell r="DD374">
            <v>0</v>
          </cell>
          <cell r="DE374">
            <v>0</v>
          </cell>
          <cell r="DF374">
            <v>0</v>
          </cell>
          <cell r="DG374">
            <v>0</v>
          </cell>
          <cell r="DH374">
            <v>0</v>
          </cell>
          <cell r="DI374">
            <v>0</v>
          </cell>
          <cell r="DJ374">
            <v>0</v>
          </cell>
          <cell r="DK374">
            <v>0</v>
          </cell>
          <cell r="DL374">
            <v>0</v>
          </cell>
          <cell r="DM374">
            <v>0</v>
          </cell>
          <cell r="DN374">
            <v>0</v>
          </cell>
          <cell r="DO374">
            <v>0</v>
          </cell>
          <cell r="DP374">
            <v>0</v>
          </cell>
          <cell r="DQ374">
            <v>0</v>
          </cell>
          <cell r="DR374">
            <v>0</v>
          </cell>
          <cell r="DS374">
            <v>0</v>
          </cell>
          <cell r="DT374">
            <v>0</v>
          </cell>
          <cell r="DU374">
            <v>0</v>
          </cell>
          <cell r="DV374">
            <v>0</v>
          </cell>
          <cell r="DW374">
            <v>0</v>
          </cell>
          <cell r="DX374">
            <v>0</v>
          </cell>
          <cell r="DY374">
            <v>0</v>
          </cell>
          <cell r="DZ374">
            <v>0</v>
          </cell>
          <cell r="EA374">
            <v>0</v>
          </cell>
          <cell r="EB374">
            <v>0</v>
          </cell>
          <cell r="EC374">
            <v>0</v>
          </cell>
          <cell r="ED374">
            <v>0</v>
          </cell>
          <cell r="EE374">
            <v>0</v>
          </cell>
          <cell r="EF374">
            <v>0</v>
          </cell>
          <cell r="EG374">
            <v>0</v>
          </cell>
          <cell r="EH374">
            <v>0</v>
          </cell>
          <cell r="EI374">
            <v>0</v>
          </cell>
          <cell r="EJ374">
            <v>0</v>
          </cell>
          <cell r="EK374">
            <v>0</v>
          </cell>
          <cell r="EL374">
            <v>0</v>
          </cell>
          <cell r="EM374">
            <v>0</v>
          </cell>
          <cell r="EN374">
            <v>0</v>
          </cell>
          <cell r="EO374">
            <v>0</v>
          </cell>
          <cell r="EP374">
            <v>0</v>
          </cell>
          <cell r="EQ374">
            <v>0</v>
          </cell>
          <cell r="ER374">
            <v>0</v>
          </cell>
          <cell r="ES374">
            <v>0</v>
          </cell>
          <cell r="ET374">
            <v>0</v>
          </cell>
          <cell r="EU374">
            <v>0</v>
          </cell>
          <cell r="EV374">
            <v>0</v>
          </cell>
          <cell r="EW374">
            <v>0</v>
          </cell>
          <cell r="EX374">
            <v>0</v>
          </cell>
          <cell r="EY374">
            <v>0</v>
          </cell>
          <cell r="EZ374">
            <v>0</v>
          </cell>
          <cell r="FA374">
            <v>0</v>
          </cell>
          <cell r="FB374">
            <v>0</v>
          </cell>
          <cell r="FC374">
            <v>0</v>
          </cell>
          <cell r="FD374">
            <v>0</v>
          </cell>
          <cell r="FE374">
            <v>0</v>
          </cell>
          <cell r="FF374">
            <v>0</v>
          </cell>
          <cell r="FG374">
            <v>0</v>
          </cell>
          <cell r="FH374">
            <v>0</v>
          </cell>
          <cell r="FI374">
            <v>0</v>
          </cell>
          <cell r="FJ374">
            <v>0</v>
          </cell>
          <cell r="FK374">
            <v>0</v>
          </cell>
          <cell r="FL374">
            <v>0</v>
          </cell>
          <cell r="FM374">
            <v>0</v>
          </cell>
          <cell r="FN374">
            <v>0</v>
          </cell>
          <cell r="FO374">
            <v>0</v>
          </cell>
          <cell r="FP374">
            <v>0</v>
          </cell>
          <cell r="FQ374">
            <v>0</v>
          </cell>
          <cell r="FR374">
            <v>0</v>
          </cell>
          <cell r="FS374">
            <v>0</v>
          </cell>
          <cell r="FT374">
            <v>0</v>
          </cell>
          <cell r="FU374">
            <v>0</v>
          </cell>
          <cell r="FV374">
            <v>0</v>
          </cell>
          <cell r="FW374">
            <v>0</v>
          </cell>
          <cell r="FX374">
            <v>0</v>
          </cell>
          <cell r="FY374">
            <v>0</v>
          </cell>
          <cell r="FZ374">
            <v>0</v>
          </cell>
          <cell r="GA374">
            <v>0</v>
          </cell>
          <cell r="GB374">
            <v>0</v>
          </cell>
          <cell r="GC374">
            <v>0</v>
          </cell>
          <cell r="GD374">
            <v>0</v>
          </cell>
          <cell r="GE374">
            <v>0</v>
          </cell>
          <cell r="GF374">
            <v>0</v>
          </cell>
          <cell r="GG374">
            <v>0</v>
          </cell>
          <cell r="GH374">
            <v>0</v>
          </cell>
          <cell r="GI374">
            <v>0</v>
          </cell>
          <cell r="GJ374">
            <v>0</v>
          </cell>
          <cell r="GK374">
            <v>0</v>
          </cell>
          <cell r="GL374">
            <v>0</v>
          </cell>
          <cell r="GM374">
            <v>0</v>
          </cell>
          <cell r="GN374">
            <v>0</v>
          </cell>
          <cell r="GO374">
            <v>0</v>
          </cell>
          <cell r="GP374">
            <v>0</v>
          </cell>
          <cell r="GQ374">
            <v>0</v>
          </cell>
          <cell r="GR374">
            <v>0</v>
          </cell>
          <cell r="GS374">
            <v>0</v>
          </cell>
          <cell r="GW374">
            <v>901021</v>
          </cell>
          <cell r="GX374" t="e">
            <v>#DIV/0!</v>
          </cell>
          <cell r="GY374" t="e">
            <v>#DIV/0!</v>
          </cell>
          <cell r="GZ374" t="e">
            <v>#DIV/0!</v>
          </cell>
        </row>
        <row r="375">
          <cell r="A375">
            <v>901022</v>
          </cell>
          <cell r="B375">
            <v>20</v>
          </cell>
          <cell r="C375" t="str">
            <v>LOBO @ NUECES</v>
          </cell>
          <cell r="D375">
            <v>225000</v>
          </cell>
          <cell r="E375" t="str">
            <v>R</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cell r="AF375">
            <v>0</v>
          </cell>
          <cell r="AG375">
            <v>0</v>
          </cell>
          <cell r="AH375">
            <v>0</v>
          </cell>
          <cell r="AI375">
            <v>0</v>
          </cell>
          <cell r="AJ375">
            <v>0</v>
          </cell>
          <cell r="AK375">
            <v>0</v>
          </cell>
          <cell r="AL375">
            <v>0</v>
          </cell>
          <cell r="AM375">
            <v>0</v>
          </cell>
          <cell r="AN375">
            <v>0</v>
          </cell>
          <cell r="AO375">
            <v>0</v>
          </cell>
          <cell r="AP375">
            <v>0</v>
          </cell>
          <cell r="AQ375">
            <v>0</v>
          </cell>
          <cell r="AR375">
            <v>0</v>
          </cell>
          <cell r="AS375">
            <v>0</v>
          </cell>
          <cell r="AT375">
            <v>0</v>
          </cell>
          <cell r="AU375">
            <v>0</v>
          </cell>
          <cell r="AV375">
            <v>0</v>
          </cell>
          <cell r="AW375">
            <v>0</v>
          </cell>
          <cell r="AX375">
            <v>0</v>
          </cell>
          <cell r="AY375">
            <v>0</v>
          </cell>
          <cell r="AZ375">
            <v>0</v>
          </cell>
          <cell r="BA375">
            <v>0</v>
          </cell>
          <cell r="BB375">
            <v>0</v>
          </cell>
          <cell r="BC375">
            <v>0</v>
          </cell>
          <cell r="BD375">
            <v>0</v>
          </cell>
          <cell r="BE375">
            <v>0</v>
          </cell>
          <cell r="BF375">
            <v>0</v>
          </cell>
          <cell r="BG375">
            <v>0</v>
          </cell>
          <cell r="BH375">
            <v>0</v>
          </cell>
          <cell r="BI375">
            <v>0</v>
          </cell>
          <cell r="BJ375">
            <v>0</v>
          </cell>
          <cell r="BK375">
            <v>0</v>
          </cell>
          <cell r="BL375">
            <v>0</v>
          </cell>
          <cell r="BM375">
            <v>0</v>
          </cell>
          <cell r="BN375">
            <v>0</v>
          </cell>
          <cell r="BO375">
            <v>0</v>
          </cell>
          <cell r="BP375">
            <v>0</v>
          </cell>
          <cell r="BQ375">
            <v>0</v>
          </cell>
          <cell r="BR375">
            <v>0</v>
          </cell>
          <cell r="BS375">
            <v>0</v>
          </cell>
          <cell r="BT375">
            <v>0</v>
          </cell>
          <cell r="BU375">
            <v>0</v>
          </cell>
          <cell r="BV375">
            <v>0</v>
          </cell>
          <cell r="BW375">
            <v>0</v>
          </cell>
          <cell r="BX375">
            <v>0</v>
          </cell>
          <cell r="BY375">
            <v>0</v>
          </cell>
          <cell r="BZ375">
            <v>0</v>
          </cell>
          <cell r="CA375">
            <v>0</v>
          </cell>
          <cell r="CB375">
            <v>0</v>
          </cell>
          <cell r="CC375">
            <v>0</v>
          </cell>
          <cell r="CD375">
            <v>0</v>
          </cell>
          <cell r="CE375">
            <v>0</v>
          </cell>
          <cell r="CF375">
            <v>0</v>
          </cell>
          <cell r="CG375">
            <v>0</v>
          </cell>
          <cell r="CH375">
            <v>0</v>
          </cell>
          <cell r="CI375">
            <v>0</v>
          </cell>
          <cell r="CJ375">
            <v>0</v>
          </cell>
          <cell r="CK375">
            <v>0</v>
          </cell>
          <cell r="CL375">
            <v>0</v>
          </cell>
          <cell r="CM375">
            <v>0</v>
          </cell>
          <cell r="CN375">
            <v>0</v>
          </cell>
          <cell r="CO375">
            <v>0</v>
          </cell>
          <cell r="CP375">
            <v>0</v>
          </cell>
          <cell r="CQ375">
            <v>0</v>
          </cell>
          <cell r="CR375">
            <v>0</v>
          </cell>
          <cell r="CS375">
            <v>0</v>
          </cell>
          <cell r="CT375">
            <v>0</v>
          </cell>
          <cell r="CU375">
            <v>0</v>
          </cell>
          <cell r="CV375">
            <v>0</v>
          </cell>
          <cell r="CW375">
            <v>0</v>
          </cell>
          <cell r="CX375">
            <v>0</v>
          </cell>
          <cell r="CY375">
            <v>0</v>
          </cell>
          <cell r="CZ375">
            <v>0</v>
          </cell>
          <cell r="DA375">
            <v>0</v>
          </cell>
          <cell r="DB375">
            <v>0</v>
          </cell>
          <cell r="DC375">
            <v>0</v>
          </cell>
          <cell r="DD375">
            <v>0</v>
          </cell>
          <cell r="DE375">
            <v>0</v>
          </cell>
          <cell r="DF375">
            <v>0</v>
          </cell>
          <cell r="DG375">
            <v>0</v>
          </cell>
          <cell r="DH375">
            <v>0</v>
          </cell>
          <cell r="DI375">
            <v>0</v>
          </cell>
          <cell r="DJ375">
            <v>0</v>
          </cell>
          <cell r="DK375">
            <v>0</v>
          </cell>
          <cell r="DL375">
            <v>0</v>
          </cell>
          <cell r="DM375">
            <v>0</v>
          </cell>
          <cell r="DN375">
            <v>0</v>
          </cell>
          <cell r="DO375">
            <v>0</v>
          </cell>
          <cell r="DP375">
            <v>0</v>
          </cell>
          <cell r="DQ375">
            <v>0</v>
          </cell>
          <cell r="DR375">
            <v>0</v>
          </cell>
          <cell r="DS375">
            <v>0</v>
          </cell>
          <cell r="DT375">
            <v>0</v>
          </cell>
          <cell r="DU375">
            <v>0</v>
          </cell>
          <cell r="DV375">
            <v>0</v>
          </cell>
          <cell r="DW375">
            <v>0</v>
          </cell>
          <cell r="DX375">
            <v>0</v>
          </cell>
          <cell r="DY375">
            <v>0</v>
          </cell>
          <cell r="DZ375">
            <v>0</v>
          </cell>
          <cell r="EA375">
            <v>0</v>
          </cell>
          <cell r="EB375">
            <v>0</v>
          </cell>
          <cell r="EC375">
            <v>0</v>
          </cell>
          <cell r="ED375">
            <v>0</v>
          </cell>
          <cell r="EE375">
            <v>0</v>
          </cell>
          <cell r="EF375">
            <v>0</v>
          </cell>
          <cell r="EG375">
            <v>0</v>
          </cell>
          <cell r="EH375">
            <v>0</v>
          </cell>
          <cell r="EI375">
            <v>0</v>
          </cell>
          <cell r="EJ375">
            <v>0</v>
          </cell>
          <cell r="EK375">
            <v>0</v>
          </cell>
          <cell r="EL375">
            <v>0</v>
          </cell>
          <cell r="EM375">
            <v>0</v>
          </cell>
          <cell r="EN375">
            <v>0</v>
          </cell>
          <cell r="EO375">
            <v>0</v>
          </cell>
          <cell r="EP375">
            <v>0</v>
          </cell>
          <cell r="EQ375">
            <v>0</v>
          </cell>
          <cell r="ER375">
            <v>0</v>
          </cell>
          <cell r="ES375">
            <v>0</v>
          </cell>
          <cell r="ET375">
            <v>0</v>
          </cell>
          <cell r="EU375">
            <v>0</v>
          </cell>
          <cell r="EV375">
            <v>0</v>
          </cell>
          <cell r="EW375">
            <v>0</v>
          </cell>
          <cell r="EX375">
            <v>0</v>
          </cell>
          <cell r="EY375">
            <v>0</v>
          </cell>
          <cell r="EZ375">
            <v>0</v>
          </cell>
          <cell r="FA375">
            <v>0</v>
          </cell>
          <cell r="FB375">
            <v>0</v>
          </cell>
          <cell r="FC375">
            <v>0</v>
          </cell>
          <cell r="FD375">
            <v>0</v>
          </cell>
          <cell r="FE375">
            <v>0</v>
          </cell>
          <cell r="FF375">
            <v>0</v>
          </cell>
          <cell r="FG375">
            <v>0</v>
          </cell>
          <cell r="FH375">
            <v>0</v>
          </cell>
          <cell r="FI375">
            <v>0</v>
          </cell>
          <cell r="FJ375">
            <v>0</v>
          </cell>
          <cell r="FK375">
            <v>0</v>
          </cell>
          <cell r="FL375">
            <v>0</v>
          </cell>
          <cell r="FM375">
            <v>0</v>
          </cell>
          <cell r="FN375">
            <v>0</v>
          </cell>
          <cell r="FO375">
            <v>0</v>
          </cell>
          <cell r="FP375">
            <v>0</v>
          </cell>
          <cell r="FQ375">
            <v>0</v>
          </cell>
          <cell r="FR375">
            <v>0</v>
          </cell>
          <cell r="FS375">
            <v>0</v>
          </cell>
          <cell r="FT375">
            <v>0</v>
          </cell>
          <cell r="FU375">
            <v>0</v>
          </cell>
          <cell r="FV375">
            <v>0</v>
          </cell>
          <cell r="FW375">
            <v>0</v>
          </cell>
          <cell r="FX375">
            <v>0</v>
          </cell>
          <cell r="FY375">
            <v>0</v>
          </cell>
          <cell r="FZ375">
            <v>0</v>
          </cell>
          <cell r="GA375">
            <v>0</v>
          </cell>
          <cell r="GB375">
            <v>0</v>
          </cell>
          <cell r="GC375">
            <v>0</v>
          </cell>
          <cell r="GD375">
            <v>0</v>
          </cell>
          <cell r="GE375">
            <v>0</v>
          </cell>
          <cell r="GF375">
            <v>0</v>
          </cell>
          <cell r="GG375">
            <v>0</v>
          </cell>
          <cell r="GH375">
            <v>0</v>
          </cell>
          <cell r="GI375">
            <v>0</v>
          </cell>
          <cell r="GJ375">
            <v>0</v>
          </cell>
          <cell r="GK375">
            <v>0</v>
          </cell>
          <cell r="GL375">
            <v>0</v>
          </cell>
          <cell r="GM375">
            <v>0</v>
          </cell>
          <cell r="GN375">
            <v>0</v>
          </cell>
          <cell r="GO375">
            <v>0</v>
          </cell>
          <cell r="GP375">
            <v>0</v>
          </cell>
          <cell r="GQ375">
            <v>0</v>
          </cell>
          <cell r="GR375">
            <v>0</v>
          </cell>
          <cell r="GS375">
            <v>0</v>
          </cell>
          <cell r="GW375">
            <v>901022</v>
          </cell>
          <cell r="GX375" t="e">
            <v>#DIV/0!</v>
          </cell>
          <cell r="GY375" t="e">
            <v>#DIV/0!</v>
          </cell>
          <cell r="GZ375" t="e">
            <v>#DIV/0!</v>
          </cell>
        </row>
        <row r="376">
          <cell r="A376">
            <v>901025</v>
          </cell>
          <cell r="B376">
            <v>6</v>
          </cell>
          <cell r="C376" t="str">
            <v>PATTON @ BECKHAM</v>
          </cell>
          <cell r="D376">
            <v>8201</v>
          </cell>
          <cell r="E376" t="str">
            <v>R</v>
          </cell>
          <cell r="F376">
            <v>137</v>
          </cell>
          <cell r="G376">
            <v>137</v>
          </cell>
          <cell r="H376">
            <v>137</v>
          </cell>
          <cell r="I376">
            <v>137</v>
          </cell>
          <cell r="J376">
            <v>137</v>
          </cell>
          <cell r="K376">
            <v>137</v>
          </cell>
          <cell r="L376">
            <v>137</v>
          </cell>
          <cell r="M376">
            <v>137</v>
          </cell>
          <cell r="N376">
            <v>137</v>
          </cell>
          <cell r="O376">
            <v>137</v>
          </cell>
          <cell r="P376">
            <v>137</v>
          </cell>
          <cell r="Q376">
            <v>137</v>
          </cell>
          <cell r="R376">
            <v>137</v>
          </cell>
          <cell r="S376">
            <v>137</v>
          </cell>
          <cell r="T376">
            <v>76</v>
          </cell>
          <cell r="U376">
            <v>76</v>
          </cell>
          <cell r="V376">
            <v>76</v>
          </cell>
          <cell r="W376">
            <v>76</v>
          </cell>
          <cell r="X376">
            <v>76</v>
          </cell>
          <cell r="Y376">
            <v>76</v>
          </cell>
          <cell r="Z376">
            <v>76</v>
          </cell>
          <cell r="AA376">
            <v>70</v>
          </cell>
          <cell r="AB376">
            <v>70</v>
          </cell>
          <cell r="AC376">
            <v>70</v>
          </cell>
          <cell r="AD376">
            <v>70</v>
          </cell>
          <cell r="AE376">
            <v>70</v>
          </cell>
          <cell r="AF376">
            <v>70</v>
          </cell>
          <cell r="AG376">
            <v>70</v>
          </cell>
          <cell r="AH376">
            <v>45</v>
          </cell>
          <cell r="AI376">
            <v>45</v>
          </cell>
          <cell r="AJ376">
            <v>45</v>
          </cell>
          <cell r="AK376">
            <v>45</v>
          </cell>
          <cell r="AL376">
            <v>45</v>
          </cell>
          <cell r="AM376">
            <v>45</v>
          </cell>
          <cell r="AN376">
            <v>45</v>
          </cell>
          <cell r="AO376">
            <v>45</v>
          </cell>
          <cell r="AP376">
            <v>48</v>
          </cell>
          <cell r="AQ376">
            <v>50</v>
          </cell>
          <cell r="AR376">
            <v>50</v>
          </cell>
          <cell r="AS376">
            <v>50</v>
          </cell>
          <cell r="AT376">
            <v>50</v>
          </cell>
          <cell r="AU376">
            <v>39</v>
          </cell>
          <cell r="AV376">
            <v>39</v>
          </cell>
          <cell r="AW376">
            <v>39</v>
          </cell>
          <cell r="AX376">
            <v>37</v>
          </cell>
          <cell r="AY376">
            <v>81</v>
          </cell>
          <cell r="AZ376">
            <v>81</v>
          </cell>
          <cell r="BA376">
            <v>81</v>
          </cell>
          <cell r="BB376">
            <v>81</v>
          </cell>
          <cell r="BC376">
            <v>81</v>
          </cell>
          <cell r="BD376">
            <v>81</v>
          </cell>
          <cell r="BE376">
            <v>81</v>
          </cell>
          <cell r="BF376">
            <v>81</v>
          </cell>
          <cell r="BG376">
            <v>81</v>
          </cell>
          <cell r="BH376">
            <v>81</v>
          </cell>
          <cell r="BI376">
            <v>81</v>
          </cell>
          <cell r="BJ376">
            <v>81</v>
          </cell>
          <cell r="BK376">
            <v>81</v>
          </cell>
          <cell r="BL376">
            <v>81</v>
          </cell>
          <cell r="BM376">
            <v>81</v>
          </cell>
          <cell r="BN376">
            <v>81</v>
          </cell>
          <cell r="BO376">
            <v>81</v>
          </cell>
          <cell r="BP376">
            <v>81</v>
          </cell>
          <cell r="BQ376">
            <v>81</v>
          </cell>
          <cell r="BR376">
            <v>81</v>
          </cell>
          <cell r="BS376">
            <v>81</v>
          </cell>
          <cell r="BT376">
            <v>81</v>
          </cell>
          <cell r="BU376">
            <v>81</v>
          </cell>
          <cell r="BV376">
            <v>81</v>
          </cell>
          <cell r="BW376">
            <v>81</v>
          </cell>
          <cell r="BX376">
            <v>81</v>
          </cell>
          <cell r="BY376">
            <v>81</v>
          </cell>
          <cell r="BZ376">
            <v>81</v>
          </cell>
          <cell r="CA376">
            <v>81</v>
          </cell>
          <cell r="CB376">
            <v>81</v>
          </cell>
          <cell r="CC376">
            <v>84</v>
          </cell>
          <cell r="CD376">
            <v>84</v>
          </cell>
          <cell r="CE376">
            <v>84</v>
          </cell>
          <cell r="CF376">
            <v>84</v>
          </cell>
          <cell r="CG376">
            <v>84</v>
          </cell>
          <cell r="CH376">
            <v>84</v>
          </cell>
          <cell r="CI376">
            <v>84</v>
          </cell>
          <cell r="CJ376">
            <v>84</v>
          </cell>
          <cell r="CK376">
            <v>84</v>
          </cell>
          <cell r="CL376">
            <v>84</v>
          </cell>
          <cell r="CM376">
            <v>84</v>
          </cell>
          <cell r="CN376">
            <v>84</v>
          </cell>
          <cell r="CO376">
            <v>84</v>
          </cell>
          <cell r="CP376">
            <v>84</v>
          </cell>
          <cell r="CQ376">
            <v>84</v>
          </cell>
          <cell r="CR376">
            <v>84</v>
          </cell>
          <cell r="CS376">
            <v>84</v>
          </cell>
          <cell r="CT376">
            <v>84</v>
          </cell>
          <cell r="CU376">
            <v>84</v>
          </cell>
          <cell r="CV376">
            <v>84</v>
          </cell>
          <cell r="CW376">
            <v>84</v>
          </cell>
          <cell r="CX376">
            <v>84</v>
          </cell>
          <cell r="CY376">
            <v>84</v>
          </cell>
          <cell r="CZ376">
            <v>84</v>
          </cell>
          <cell r="DA376">
            <v>84</v>
          </cell>
          <cell r="DB376">
            <v>84</v>
          </cell>
          <cell r="DC376">
            <v>84</v>
          </cell>
          <cell r="DD376">
            <v>84</v>
          </cell>
          <cell r="DE376">
            <v>84</v>
          </cell>
          <cell r="DF376">
            <v>84</v>
          </cell>
          <cell r="DG376">
            <v>84</v>
          </cell>
          <cell r="DH376">
            <v>57</v>
          </cell>
          <cell r="DI376">
            <v>57</v>
          </cell>
          <cell r="DJ376">
            <v>57</v>
          </cell>
          <cell r="DK376">
            <v>57</v>
          </cell>
          <cell r="DL376">
            <v>57</v>
          </cell>
          <cell r="DM376">
            <v>57</v>
          </cell>
          <cell r="DN376">
            <v>57</v>
          </cell>
          <cell r="DO376">
            <v>57</v>
          </cell>
          <cell r="DP376">
            <v>57</v>
          </cell>
          <cell r="DQ376">
            <v>57</v>
          </cell>
          <cell r="DR376">
            <v>57</v>
          </cell>
          <cell r="DS376">
            <v>57</v>
          </cell>
          <cell r="DT376">
            <v>57</v>
          </cell>
          <cell r="DU376">
            <v>57</v>
          </cell>
          <cell r="DV376">
            <v>57</v>
          </cell>
          <cell r="DW376">
            <v>57</v>
          </cell>
          <cell r="DX376">
            <v>57</v>
          </cell>
          <cell r="DY376">
            <v>57</v>
          </cell>
          <cell r="DZ376">
            <v>57</v>
          </cell>
          <cell r="EA376">
            <v>57</v>
          </cell>
          <cell r="EB376">
            <v>57</v>
          </cell>
          <cell r="EC376">
            <v>57</v>
          </cell>
          <cell r="ED376">
            <v>57</v>
          </cell>
          <cell r="EE376">
            <v>57</v>
          </cell>
          <cell r="EF376">
            <v>57</v>
          </cell>
          <cell r="EG376">
            <v>57</v>
          </cell>
          <cell r="EH376">
            <v>57</v>
          </cell>
          <cell r="EI376">
            <v>57</v>
          </cell>
          <cell r="EJ376">
            <v>57</v>
          </cell>
          <cell r="EK376">
            <v>57</v>
          </cell>
          <cell r="EL376">
            <v>57</v>
          </cell>
          <cell r="EM376">
            <v>57</v>
          </cell>
          <cell r="EN376">
            <v>57</v>
          </cell>
          <cell r="EO376">
            <v>57</v>
          </cell>
          <cell r="EP376">
            <v>57</v>
          </cell>
          <cell r="EQ376">
            <v>57</v>
          </cell>
          <cell r="ER376">
            <v>57</v>
          </cell>
          <cell r="ES376">
            <v>57</v>
          </cell>
          <cell r="ET376">
            <v>57</v>
          </cell>
          <cell r="EU376">
            <v>57</v>
          </cell>
          <cell r="EV376">
            <v>57</v>
          </cell>
          <cell r="EW376">
            <v>57</v>
          </cell>
          <cell r="EX376">
            <v>57</v>
          </cell>
          <cell r="EY376">
            <v>57</v>
          </cell>
          <cell r="EZ376">
            <v>57</v>
          </cell>
          <cell r="FA376">
            <v>57</v>
          </cell>
          <cell r="FB376">
            <v>57</v>
          </cell>
          <cell r="FC376">
            <v>57</v>
          </cell>
          <cell r="FD376">
            <v>57</v>
          </cell>
          <cell r="FE376">
            <v>57</v>
          </cell>
          <cell r="FF376">
            <v>57</v>
          </cell>
          <cell r="FG376">
            <v>57</v>
          </cell>
          <cell r="FH376">
            <v>57</v>
          </cell>
          <cell r="FI376">
            <v>57</v>
          </cell>
          <cell r="FJ376">
            <v>57</v>
          </cell>
          <cell r="FK376">
            <v>57</v>
          </cell>
          <cell r="FL376">
            <v>57</v>
          </cell>
          <cell r="FM376">
            <v>57</v>
          </cell>
          <cell r="FN376">
            <v>57</v>
          </cell>
          <cell r="FO376">
            <v>38</v>
          </cell>
          <cell r="FP376">
            <v>38</v>
          </cell>
          <cell r="FQ376">
            <v>38</v>
          </cell>
          <cell r="FR376">
            <v>38</v>
          </cell>
          <cell r="FS376">
            <v>38</v>
          </cell>
          <cell r="FT376">
            <v>38</v>
          </cell>
          <cell r="FU376">
            <v>38</v>
          </cell>
          <cell r="FV376">
            <v>38</v>
          </cell>
          <cell r="FW376">
            <v>38</v>
          </cell>
          <cell r="FX376">
            <v>38</v>
          </cell>
          <cell r="FY376">
            <v>38</v>
          </cell>
          <cell r="FZ376">
            <v>38</v>
          </cell>
          <cell r="GA376">
            <v>38</v>
          </cell>
          <cell r="GB376">
            <v>38</v>
          </cell>
          <cell r="GC376">
            <v>38</v>
          </cell>
          <cell r="GD376">
            <v>38</v>
          </cell>
          <cell r="GE376">
            <v>38</v>
          </cell>
          <cell r="GF376">
            <v>38</v>
          </cell>
          <cell r="GG376">
            <v>38</v>
          </cell>
          <cell r="GH376">
            <v>38</v>
          </cell>
          <cell r="GI376">
            <v>38</v>
          </cell>
          <cell r="GJ376">
            <v>38</v>
          </cell>
          <cell r="GK376">
            <v>38</v>
          </cell>
          <cell r="GL376">
            <v>38</v>
          </cell>
          <cell r="GM376">
            <v>38</v>
          </cell>
          <cell r="GN376">
            <v>38</v>
          </cell>
          <cell r="GO376">
            <v>38</v>
          </cell>
          <cell r="GP376">
            <v>38</v>
          </cell>
          <cell r="GQ376">
            <v>38</v>
          </cell>
          <cell r="GR376">
            <v>38</v>
          </cell>
          <cell r="GS376">
            <v>38</v>
          </cell>
          <cell r="GW376">
            <v>901025</v>
          </cell>
          <cell r="GX376" t="e">
            <v>#DIV/0!</v>
          </cell>
          <cell r="GY376" t="e">
            <v>#DIV/0!</v>
          </cell>
          <cell r="GZ376" t="e">
            <v>#DIV/0!</v>
          </cell>
        </row>
        <row r="377">
          <cell r="A377">
            <v>901041</v>
          </cell>
          <cell r="B377">
            <v>18</v>
          </cell>
          <cell r="C377" t="str">
            <v>LOBO @ JIM HOGG</v>
          </cell>
          <cell r="D377">
            <v>379419</v>
          </cell>
          <cell r="E377" t="str">
            <v>R</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cell r="AF377">
            <v>0</v>
          </cell>
          <cell r="AG377">
            <v>0</v>
          </cell>
          <cell r="AH377">
            <v>0</v>
          </cell>
          <cell r="AI377">
            <v>0</v>
          </cell>
          <cell r="AJ377">
            <v>0</v>
          </cell>
          <cell r="AK377">
            <v>0</v>
          </cell>
          <cell r="AL377">
            <v>0</v>
          </cell>
          <cell r="AM377">
            <v>0</v>
          </cell>
          <cell r="AN377">
            <v>0</v>
          </cell>
          <cell r="AO377">
            <v>0</v>
          </cell>
          <cell r="AP377">
            <v>0</v>
          </cell>
          <cell r="AQ377">
            <v>0</v>
          </cell>
          <cell r="AR377">
            <v>0</v>
          </cell>
          <cell r="AS377">
            <v>0</v>
          </cell>
          <cell r="AT377">
            <v>0</v>
          </cell>
          <cell r="AU377">
            <v>0</v>
          </cell>
          <cell r="AV377">
            <v>0</v>
          </cell>
          <cell r="AW377">
            <v>0</v>
          </cell>
          <cell r="AX377">
            <v>0</v>
          </cell>
          <cell r="AY377">
            <v>0</v>
          </cell>
          <cell r="AZ377">
            <v>0</v>
          </cell>
          <cell r="BA377">
            <v>0</v>
          </cell>
          <cell r="BB377">
            <v>0</v>
          </cell>
          <cell r="BC377">
            <v>0</v>
          </cell>
          <cell r="BD377">
            <v>0</v>
          </cell>
          <cell r="BE377">
            <v>0</v>
          </cell>
          <cell r="BF377">
            <v>0</v>
          </cell>
          <cell r="BG377">
            <v>0</v>
          </cell>
          <cell r="BH377">
            <v>0</v>
          </cell>
          <cell r="BI377">
            <v>0</v>
          </cell>
          <cell r="BJ377">
            <v>0</v>
          </cell>
          <cell r="BK377">
            <v>0</v>
          </cell>
          <cell r="BL377">
            <v>0</v>
          </cell>
          <cell r="BM377">
            <v>0</v>
          </cell>
          <cell r="BN377">
            <v>0</v>
          </cell>
          <cell r="BO377">
            <v>0</v>
          </cell>
          <cell r="BP377">
            <v>0</v>
          </cell>
          <cell r="BQ377">
            <v>0</v>
          </cell>
          <cell r="BR377">
            <v>0</v>
          </cell>
          <cell r="BS377">
            <v>0</v>
          </cell>
          <cell r="BT377">
            <v>0</v>
          </cell>
          <cell r="BU377">
            <v>0</v>
          </cell>
          <cell r="BV377">
            <v>0</v>
          </cell>
          <cell r="BW377">
            <v>0</v>
          </cell>
          <cell r="BX377">
            <v>0</v>
          </cell>
          <cell r="BY377">
            <v>0</v>
          </cell>
          <cell r="BZ377">
            <v>0</v>
          </cell>
          <cell r="CA377">
            <v>0</v>
          </cell>
          <cell r="CB377">
            <v>0</v>
          </cell>
          <cell r="CC377">
            <v>0</v>
          </cell>
          <cell r="CD377">
            <v>0</v>
          </cell>
          <cell r="CE377">
            <v>0</v>
          </cell>
          <cell r="CF377">
            <v>0</v>
          </cell>
          <cell r="CG377">
            <v>0</v>
          </cell>
          <cell r="CH377">
            <v>0</v>
          </cell>
          <cell r="CI377">
            <v>0</v>
          </cell>
          <cell r="CJ377">
            <v>0</v>
          </cell>
          <cell r="CK377">
            <v>0</v>
          </cell>
          <cell r="CL377">
            <v>0</v>
          </cell>
          <cell r="CM377">
            <v>0</v>
          </cell>
          <cell r="CN377">
            <v>0</v>
          </cell>
          <cell r="CO377">
            <v>0</v>
          </cell>
          <cell r="CP377">
            <v>0</v>
          </cell>
          <cell r="CQ377">
            <v>0</v>
          </cell>
          <cell r="CR377">
            <v>0</v>
          </cell>
          <cell r="CS377">
            <v>0</v>
          </cell>
          <cell r="CT377">
            <v>0</v>
          </cell>
          <cell r="CU377">
            <v>0</v>
          </cell>
          <cell r="CV377">
            <v>0</v>
          </cell>
          <cell r="CW377">
            <v>0</v>
          </cell>
          <cell r="CX377">
            <v>0</v>
          </cell>
          <cell r="CY377">
            <v>0</v>
          </cell>
          <cell r="CZ377">
            <v>0</v>
          </cell>
          <cell r="DA377">
            <v>0</v>
          </cell>
          <cell r="DB377">
            <v>0</v>
          </cell>
          <cell r="DC377">
            <v>0</v>
          </cell>
          <cell r="DD377">
            <v>0</v>
          </cell>
          <cell r="DE377">
            <v>0</v>
          </cell>
          <cell r="DF377">
            <v>0</v>
          </cell>
          <cell r="DG377">
            <v>0</v>
          </cell>
          <cell r="DH377">
            <v>0</v>
          </cell>
          <cell r="DI377">
            <v>0</v>
          </cell>
          <cell r="DJ377">
            <v>0</v>
          </cell>
          <cell r="DK377">
            <v>0</v>
          </cell>
          <cell r="DL377">
            <v>0</v>
          </cell>
          <cell r="DM377">
            <v>0</v>
          </cell>
          <cell r="DN377">
            <v>0</v>
          </cell>
          <cell r="DO377">
            <v>0</v>
          </cell>
          <cell r="DP377">
            <v>0</v>
          </cell>
          <cell r="DQ377">
            <v>0</v>
          </cell>
          <cell r="DR377">
            <v>0</v>
          </cell>
          <cell r="DS377">
            <v>0</v>
          </cell>
          <cell r="DT377">
            <v>0</v>
          </cell>
          <cell r="DU377">
            <v>0</v>
          </cell>
          <cell r="DV377">
            <v>0</v>
          </cell>
          <cell r="DW377">
            <v>0</v>
          </cell>
          <cell r="DX377">
            <v>0</v>
          </cell>
          <cell r="DY377">
            <v>0</v>
          </cell>
          <cell r="DZ377">
            <v>0</v>
          </cell>
          <cell r="EA377">
            <v>0</v>
          </cell>
          <cell r="EB377">
            <v>0</v>
          </cell>
          <cell r="EC377">
            <v>0</v>
          </cell>
          <cell r="ED377">
            <v>0</v>
          </cell>
          <cell r="EE377">
            <v>0</v>
          </cell>
          <cell r="EF377">
            <v>0</v>
          </cell>
          <cell r="EG377">
            <v>0</v>
          </cell>
          <cell r="EH377">
            <v>0</v>
          </cell>
          <cell r="EI377">
            <v>0</v>
          </cell>
          <cell r="EJ377">
            <v>0</v>
          </cell>
          <cell r="EK377">
            <v>0</v>
          </cell>
          <cell r="EL377">
            <v>0</v>
          </cell>
          <cell r="EM377">
            <v>0</v>
          </cell>
          <cell r="EN377">
            <v>0</v>
          </cell>
          <cell r="EO377">
            <v>0</v>
          </cell>
          <cell r="EP377">
            <v>0</v>
          </cell>
          <cell r="EQ377">
            <v>0</v>
          </cell>
          <cell r="ER377">
            <v>0</v>
          </cell>
          <cell r="ES377">
            <v>0</v>
          </cell>
          <cell r="ET377">
            <v>0</v>
          </cell>
          <cell r="EU377">
            <v>0</v>
          </cell>
          <cell r="EV377">
            <v>0</v>
          </cell>
          <cell r="EW377">
            <v>0</v>
          </cell>
          <cell r="EX377">
            <v>0</v>
          </cell>
          <cell r="EY377">
            <v>0</v>
          </cell>
          <cell r="EZ377">
            <v>0</v>
          </cell>
          <cell r="FA377">
            <v>0</v>
          </cell>
          <cell r="FB377">
            <v>0</v>
          </cell>
          <cell r="FC377">
            <v>0</v>
          </cell>
          <cell r="FD377">
            <v>0</v>
          </cell>
          <cell r="FE377">
            <v>0</v>
          </cell>
          <cell r="FF377">
            <v>0</v>
          </cell>
          <cell r="FG377">
            <v>0</v>
          </cell>
          <cell r="FH377">
            <v>0</v>
          </cell>
          <cell r="FI377">
            <v>0</v>
          </cell>
          <cell r="FJ377">
            <v>0</v>
          </cell>
          <cell r="FK377">
            <v>0</v>
          </cell>
          <cell r="FL377">
            <v>0</v>
          </cell>
          <cell r="FM377">
            <v>0</v>
          </cell>
          <cell r="FN377">
            <v>0</v>
          </cell>
          <cell r="FO377">
            <v>0</v>
          </cell>
          <cell r="FP377">
            <v>0</v>
          </cell>
          <cell r="FQ377">
            <v>0</v>
          </cell>
          <cell r="FR377">
            <v>0</v>
          </cell>
          <cell r="FS377">
            <v>0</v>
          </cell>
          <cell r="FT377">
            <v>0</v>
          </cell>
          <cell r="FU377">
            <v>0</v>
          </cell>
          <cell r="FV377">
            <v>0</v>
          </cell>
          <cell r="FW377">
            <v>0</v>
          </cell>
          <cell r="FX377">
            <v>0</v>
          </cell>
          <cell r="FY377">
            <v>0</v>
          </cell>
          <cell r="FZ377">
            <v>0</v>
          </cell>
          <cell r="GA377">
            <v>0</v>
          </cell>
          <cell r="GB377">
            <v>0</v>
          </cell>
          <cell r="GC377">
            <v>0</v>
          </cell>
          <cell r="GD377">
            <v>0</v>
          </cell>
          <cell r="GE377">
            <v>0</v>
          </cell>
          <cell r="GF377">
            <v>0</v>
          </cell>
          <cell r="GG377">
            <v>0</v>
          </cell>
          <cell r="GH377">
            <v>0</v>
          </cell>
          <cell r="GI377">
            <v>0</v>
          </cell>
          <cell r="GJ377">
            <v>0</v>
          </cell>
          <cell r="GK377">
            <v>0</v>
          </cell>
          <cell r="GL377">
            <v>0</v>
          </cell>
          <cell r="GM377">
            <v>0</v>
          </cell>
          <cell r="GN377">
            <v>0</v>
          </cell>
          <cell r="GO377">
            <v>0</v>
          </cell>
          <cell r="GP377">
            <v>0</v>
          </cell>
          <cell r="GQ377">
            <v>0</v>
          </cell>
          <cell r="GR377">
            <v>0</v>
          </cell>
          <cell r="GS377">
            <v>0</v>
          </cell>
          <cell r="GW377">
            <v>901041</v>
          </cell>
          <cell r="GX377" t="e">
            <v>#DIV/0!</v>
          </cell>
          <cell r="GY377" t="e">
            <v>#DIV/0!</v>
          </cell>
          <cell r="GZ377" t="e">
            <v>#DIV/0!</v>
          </cell>
        </row>
        <row r="378">
          <cell r="A378">
            <v>901093</v>
          </cell>
          <cell r="B378">
            <v>1</v>
          </cell>
          <cell r="C378" t="str">
            <v>MGSLP @ MARSHALL</v>
          </cell>
          <cell r="D378">
            <v>3651</v>
          </cell>
          <cell r="E378" t="str">
            <v>R</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cell r="AO378">
            <v>0</v>
          </cell>
          <cell r="AP378">
            <v>0</v>
          </cell>
          <cell r="AQ378">
            <v>0</v>
          </cell>
          <cell r="AR378">
            <v>0</v>
          </cell>
          <cell r="AS378">
            <v>0</v>
          </cell>
          <cell r="AT378">
            <v>0</v>
          </cell>
          <cell r="AU378">
            <v>0</v>
          </cell>
          <cell r="AV378">
            <v>0</v>
          </cell>
          <cell r="AW378">
            <v>0</v>
          </cell>
          <cell r="AX378">
            <v>0</v>
          </cell>
          <cell r="AY378">
            <v>0</v>
          </cell>
          <cell r="AZ378">
            <v>0</v>
          </cell>
          <cell r="BA378">
            <v>0</v>
          </cell>
          <cell r="BB378">
            <v>0</v>
          </cell>
          <cell r="BC378">
            <v>0</v>
          </cell>
          <cell r="BD378">
            <v>0</v>
          </cell>
          <cell r="BE378">
            <v>0</v>
          </cell>
          <cell r="BF378">
            <v>0</v>
          </cell>
          <cell r="BG378">
            <v>0</v>
          </cell>
          <cell r="BH378">
            <v>0</v>
          </cell>
          <cell r="BI378">
            <v>0</v>
          </cell>
          <cell r="BJ378">
            <v>0</v>
          </cell>
          <cell r="BK378">
            <v>0</v>
          </cell>
          <cell r="BL378">
            <v>0</v>
          </cell>
          <cell r="BM378">
            <v>0</v>
          </cell>
          <cell r="BN378">
            <v>0</v>
          </cell>
          <cell r="BO378">
            <v>0</v>
          </cell>
          <cell r="BP378">
            <v>0</v>
          </cell>
          <cell r="BQ378">
            <v>0</v>
          </cell>
          <cell r="BR378">
            <v>0</v>
          </cell>
          <cell r="BS378">
            <v>0</v>
          </cell>
          <cell r="BT378">
            <v>0</v>
          </cell>
          <cell r="BU378">
            <v>0</v>
          </cell>
          <cell r="BV378">
            <v>0</v>
          </cell>
          <cell r="BW378">
            <v>0</v>
          </cell>
          <cell r="BX378">
            <v>0</v>
          </cell>
          <cell r="BY378">
            <v>0</v>
          </cell>
          <cell r="BZ378">
            <v>0</v>
          </cell>
          <cell r="CA378">
            <v>0</v>
          </cell>
          <cell r="CB378">
            <v>0</v>
          </cell>
          <cell r="CC378">
            <v>0</v>
          </cell>
          <cell r="CD378">
            <v>0</v>
          </cell>
          <cell r="CE378">
            <v>0</v>
          </cell>
          <cell r="CF378">
            <v>0</v>
          </cell>
          <cell r="CG378">
            <v>0</v>
          </cell>
          <cell r="CH378">
            <v>0</v>
          </cell>
          <cell r="CI378">
            <v>0</v>
          </cell>
          <cell r="CJ378">
            <v>0</v>
          </cell>
          <cell r="CK378">
            <v>0</v>
          </cell>
          <cell r="CL378">
            <v>0</v>
          </cell>
          <cell r="CM378">
            <v>0</v>
          </cell>
          <cell r="CN378">
            <v>0</v>
          </cell>
          <cell r="CO378">
            <v>0</v>
          </cell>
          <cell r="CP378">
            <v>0</v>
          </cell>
          <cell r="CQ378">
            <v>0</v>
          </cell>
          <cell r="CR378">
            <v>0</v>
          </cell>
          <cell r="CS378">
            <v>0</v>
          </cell>
          <cell r="CT378">
            <v>0</v>
          </cell>
          <cell r="CU378">
            <v>0</v>
          </cell>
          <cell r="CV378">
            <v>0</v>
          </cell>
          <cell r="CW378">
            <v>0</v>
          </cell>
          <cell r="CX378">
            <v>0</v>
          </cell>
          <cell r="CY378">
            <v>0</v>
          </cell>
          <cell r="CZ378">
            <v>0</v>
          </cell>
          <cell r="DA378">
            <v>0</v>
          </cell>
          <cell r="DB378">
            <v>0</v>
          </cell>
          <cell r="DC378">
            <v>0</v>
          </cell>
          <cell r="DD378">
            <v>0</v>
          </cell>
          <cell r="DE378">
            <v>0</v>
          </cell>
          <cell r="DF378">
            <v>0</v>
          </cell>
          <cell r="DG378">
            <v>0</v>
          </cell>
          <cell r="DH378">
            <v>0</v>
          </cell>
          <cell r="DI378">
            <v>0</v>
          </cell>
          <cell r="DJ378">
            <v>0</v>
          </cell>
          <cell r="DK378">
            <v>0</v>
          </cell>
          <cell r="DL378">
            <v>0</v>
          </cell>
          <cell r="DM378">
            <v>0</v>
          </cell>
          <cell r="DN378">
            <v>0</v>
          </cell>
          <cell r="DO378">
            <v>0</v>
          </cell>
          <cell r="DP378">
            <v>0</v>
          </cell>
          <cell r="DQ378">
            <v>0</v>
          </cell>
          <cell r="DR378">
            <v>0</v>
          </cell>
          <cell r="DS378">
            <v>0</v>
          </cell>
          <cell r="DT378">
            <v>0</v>
          </cell>
          <cell r="DU378">
            <v>0</v>
          </cell>
          <cell r="DV378">
            <v>0</v>
          </cell>
          <cell r="DW378">
            <v>0</v>
          </cell>
          <cell r="DX378">
            <v>0</v>
          </cell>
          <cell r="DY378">
            <v>0</v>
          </cell>
          <cell r="DZ378">
            <v>0</v>
          </cell>
          <cell r="EA378">
            <v>0</v>
          </cell>
          <cell r="EB378">
            <v>0</v>
          </cell>
          <cell r="EC378">
            <v>0</v>
          </cell>
          <cell r="ED378">
            <v>0</v>
          </cell>
          <cell r="EE378">
            <v>0</v>
          </cell>
          <cell r="EF378">
            <v>0</v>
          </cell>
          <cell r="EG378">
            <v>0</v>
          </cell>
          <cell r="EH378">
            <v>0</v>
          </cell>
          <cell r="EI378">
            <v>0</v>
          </cell>
          <cell r="EJ378">
            <v>0</v>
          </cell>
          <cell r="EK378">
            <v>0</v>
          </cell>
          <cell r="EL378">
            <v>0</v>
          </cell>
          <cell r="EM378">
            <v>0</v>
          </cell>
          <cell r="EN378">
            <v>0</v>
          </cell>
          <cell r="EO378">
            <v>0</v>
          </cell>
          <cell r="EP378">
            <v>0</v>
          </cell>
          <cell r="EQ378">
            <v>0</v>
          </cell>
          <cell r="ER378">
            <v>0</v>
          </cell>
          <cell r="ES378">
            <v>0</v>
          </cell>
          <cell r="ET378">
            <v>0</v>
          </cell>
          <cell r="EU378">
            <v>0</v>
          </cell>
          <cell r="EV378">
            <v>0</v>
          </cell>
          <cell r="EW378">
            <v>0</v>
          </cell>
          <cell r="EX378">
            <v>0</v>
          </cell>
          <cell r="EY378">
            <v>0</v>
          </cell>
          <cell r="EZ378">
            <v>0</v>
          </cell>
          <cell r="FA378">
            <v>0</v>
          </cell>
          <cell r="FB378">
            <v>0</v>
          </cell>
          <cell r="FC378">
            <v>0</v>
          </cell>
          <cell r="FD378">
            <v>0</v>
          </cell>
          <cell r="FE378">
            <v>0</v>
          </cell>
          <cell r="FF378">
            <v>0</v>
          </cell>
          <cell r="FG378">
            <v>0</v>
          </cell>
          <cell r="FH378">
            <v>0</v>
          </cell>
          <cell r="FI378">
            <v>0</v>
          </cell>
          <cell r="FJ378">
            <v>0</v>
          </cell>
          <cell r="FK378">
            <v>0</v>
          </cell>
          <cell r="FL378">
            <v>0</v>
          </cell>
          <cell r="FM378">
            <v>0</v>
          </cell>
          <cell r="FN378">
            <v>0</v>
          </cell>
          <cell r="FO378">
            <v>0</v>
          </cell>
          <cell r="FP378">
            <v>0</v>
          </cell>
          <cell r="FQ378">
            <v>0</v>
          </cell>
          <cell r="FR378">
            <v>0</v>
          </cell>
          <cell r="FS378">
            <v>0</v>
          </cell>
          <cell r="FT378">
            <v>0</v>
          </cell>
          <cell r="FU378">
            <v>0</v>
          </cell>
          <cell r="FV378">
            <v>0</v>
          </cell>
          <cell r="FW378">
            <v>0</v>
          </cell>
          <cell r="FX378">
            <v>0</v>
          </cell>
          <cell r="FY378">
            <v>0</v>
          </cell>
          <cell r="FZ378">
            <v>0</v>
          </cell>
          <cell r="GA378">
            <v>0</v>
          </cell>
          <cell r="GB378">
            <v>0</v>
          </cell>
          <cell r="GC378">
            <v>0</v>
          </cell>
          <cell r="GD378">
            <v>0</v>
          </cell>
          <cell r="GE378">
            <v>0</v>
          </cell>
          <cell r="GF378">
            <v>0</v>
          </cell>
          <cell r="GG378">
            <v>0</v>
          </cell>
          <cell r="GH378">
            <v>0</v>
          </cell>
          <cell r="GI378">
            <v>0</v>
          </cell>
          <cell r="GJ378">
            <v>0</v>
          </cell>
          <cell r="GK378">
            <v>0</v>
          </cell>
          <cell r="GL378">
            <v>0</v>
          </cell>
          <cell r="GM378">
            <v>0</v>
          </cell>
          <cell r="GN378">
            <v>0</v>
          </cell>
          <cell r="GO378">
            <v>0</v>
          </cell>
          <cell r="GP378">
            <v>0</v>
          </cell>
          <cell r="GQ378">
            <v>0</v>
          </cell>
          <cell r="GR378">
            <v>0</v>
          </cell>
          <cell r="GS378">
            <v>0</v>
          </cell>
          <cell r="GW378">
            <v>901093</v>
          </cell>
          <cell r="GX378" t="e">
            <v>#DIV/0!</v>
          </cell>
          <cell r="GY378" t="e">
            <v>#DIV/0!</v>
          </cell>
          <cell r="GZ378" t="e">
            <v>#DIV/0!</v>
          </cell>
        </row>
        <row r="379">
          <cell r="A379">
            <v>901099</v>
          </cell>
          <cell r="B379">
            <v>22</v>
          </cell>
          <cell r="C379" t="str">
            <v>TRANSCO @ REFUGIO</v>
          </cell>
          <cell r="D379">
            <v>221450</v>
          </cell>
          <cell r="E379" t="str">
            <v>R</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cell r="AF379">
            <v>0</v>
          </cell>
          <cell r="AG379">
            <v>0</v>
          </cell>
          <cell r="AH379">
            <v>0</v>
          </cell>
          <cell r="AI379">
            <v>0</v>
          </cell>
          <cell r="AJ379">
            <v>0</v>
          </cell>
          <cell r="AK379">
            <v>0</v>
          </cell>
          <cell r="AL379">
            <v>0</v>
          </cell>
          <cell r="AM379">
            <v>0</v>
          </cell>
          <cell r="AN379">
            <v>0</v>
          </cell>
          <cell r="AO379">
            <v>0</v>
          </cell>
          <cell r="AP379">
            <v>0</v>
          </cell>
          <cell r="AQ379">
            <v>0</v>
          </cell>
          <cell r="AR379">
            <v>0</v>
          </cell>
          <cell r="AS379">
            <v>0</v>
          </cell>
          <cell r="AT379">
            <v>0</v>
          </cell>
          <cell r="AU379">
            <v>0</v>
          </cell>
          <cell r="AV379">
            <v>0</v>
          </cell>
          <cell r="AW379">
            <v>0</v>
          </cell>
          <cell r="AX379">
            <v>0</v>
          </cell>
          <cell r="AY379">
            <v>0</v>
          </cell>
          <cell r="AZ379">
            <v>0</v>
          </cell>
          <cell r="BA379">
            <v>0</v>
          </cell>
          <cell r="BB379">
            <v>0</v>
          </cell>
          <cell r="BC379">
            <v>0</v>
          </cell>
          <cell r="BD379">
            <v>0</v>
          </cell>
          <cell r="BE379">
            <v>0</v>
          </cell>
          <cell r="BF379">
            <v>0</v>
          </cell>
          <cell r="BG379">
            <v>0</v>
          </cell>
          <cell r="BH379">
            <v>0</v>
          </cell>
          <cell r="BI379">
            <v>0</v>
          </cell>
          <cell r="BJ379">
            <v>0</v>
          </cell>
          <cell r="BK379">
            <v>0</v>
          </cell>
          <cell r="BL379">
            <v>0</v>
          </cell>
          <cell r="BM379">
            <v>0</v>
          </cell>
          <cell r="BN379">
            <v>0</v>
          </cell>
          <cell r="BO379">
            <v>0</v>
          </cell>
          <cell r="BP379">
            <v>0</v>
          </cell>
          <cell r="BQ379">
            <v>0</v>
          </cell>
          <cell r="BR379">
            <v>0</v>
          </cell>
          <cell r="BS379">
            <v>0</v>
          </cell>
          <cell r="BT379">
            <v>0</v>
          </cell>
          <cell r="BU379">
            <v>0</v>
          </cell>
          <cell r="BV379">
            <v>0</v>
          </cell>
          <cell r="BW379">
            <v>0</v>
          </cell>
          <cell r="BX379">
            <v>0</v>
          </cell>
          <cell r="BY379">
            <v>0</v>
          </cell>
          <cell r="BZ379">
            <v>0</v>
          </cell>
          <cell r="CA379">
            <v>0</v>
          </cell>
          <cell r="CB379">
            <v>0</v>
          </cell>
          <cell r="CC379">
            <v>0</v>
          </cell>
          <cell r="CD379">
            <v>0</v>
          </cell>
          <cell r="CE379">
            <v>0</v>
          </cell>
          <cell r="CF379">
            <v>0</v>
          </cell>
          <cell r="CG379">
            <v>0</v>
          </cell>
          <cell r="CH379">
            <v>0</v>
          </cell>
          <cell r="CI379">
            <v>0</v>
          </cell>
          <cell r="CJ379">
            <v>0</v>
          </cell>
          <cell r="CK379">
            <v>0</v>
          </cell>
          <cell r="CL379">
            <v>0</v>
          </cell>
          <cell r="CM379">
            <v>0</v>
          </cell>
          <cell r="CN379">
            <v>0</v>
          </cell>
          <cell r="CO379">
            <v>0</v>
          </cell>
          <cell r="CP379">
            <v>0</v>
          </cell>
          <cell r="CQ379">
            <v>0</v>
          </cell>
          <cell r="CR379">
            <v>0</v>
          </cell>
          <cell r="CS379">
            <v>0</v>
          </cell>
          <cell r="CT379">
            <v>0</v>
          </cell>
          <cell r="CU379">
            <v>0</v>
          </cell>
          <cell r="CV379">
            <v>0</v>
          </cell>
          <cell r="CW379">
            <v>0</v>
          </cell>
          <cell r="CX379">
            <v>0</v>
          </cell>
          <cell r="CY379">
            <v>0</v>
          </cell>
          <cell r="CZ379">
            <v>0</v>
          </cell>
          <cell r="DA379">
            <v>0</v>
          </cell>
          <cell r="DB379">
            <v>0</v>
          </cell>
          <cell r="DC379">
            <v>0</v>
          </cell>
          <cell r="DD379">
            <v>0</v>
          </cell>
          <cell r="DE379">
            <v>0</v>
          </cell>
          <cell r="DF379">
            <v>0</v>
          </cell>
          <cell r="DG379">
            <v>0</v>
          </cell>
          <cell r="DH379">
            <v>0</v>
          </cell>
          <cell r="DI379">
            <v>0</v>
          </cell>
          <cell r="DJ379">
            <v>0</v>
          </cell>
          <cell r="DK379">
            <v>0</v>
          </cell>
          <cell r="DL379">
            <v>0</v>
          </cell>
          <cell r="DM379">
            <v>0</v>
          </cell>
          <cell r="DN379">
            <v>0</v>
          </cell>
          <cell r="DO379">
            <v>0</v>
          </cell>
          <cell r="DP379">
            <v>0</v>
          </cell>
          <cell r="DQ379">
            <v>0</v>
          </cell>
          <cell r="DR379">
            <v>0</v>
          </cell>
          <cell r="DS379">
            <v>0</v>
          </cell>
          <cell r="DT379">
            <v>0</v>
          </cell>
          <cell r="DU379">
            <v>0</v>
          </cell>
          <cell r="DV379">
            <v>0</v>
          </cell>
          <cell r="DW379">
            <v>0</v>
          </cell>
          <cell r="DX379">
            <v>0</v>
          </cell>
          <cell r="DY379">
            <v>0</v>
          </cell>
          <cell r="DZ379">
            <v>0</v>
          </cell>
          <cell r="EA379">
            <v>0</v>
          </cell>
          <cell r="EB379">
            <v>0</v>
          </cell>
          <cell r="EC379">
            <v>0</v>
          </cell>
          <cell r="ED379">
            <v>0</v>
          </cell>
          <cell r="EE379">
            <v>0</v>
          </cell>
          <cell r="EF379">
            <v>0</v>
          </cell>
          <cell r="EG379">
            <v>0</v>
          </cell>
          <cell r="EH379">
            <v>0</v>
          </cell>
          <cell r="EI379">
            <v>0</v>
          </cell>
          <cell r="EJ379">
            <v>0</v>
          </cell>
          <cell r="EK379">
            <v>0</v>
          </cell>
          <cell r="EL379">
            <v>0</v>
          </cell>
          <cell r="EM379">
            <v>0</v>
          </cell>
          <cell r="EN379">
            <v>0</v>
          </cell>
          <cell r="EO379">
            <v>0</v>
          </cell>
          <cell r="EP379">
            <v>0</v>
          </cell>
          <cell r="EQ379">
            <v>0</v>
          </cell>
          <cell r="ER379">
            <v>0</v>
          </cell>
          <cell r="ES379">
            <v>0</v>
          </cell>
          <cell r="ET379">
            <v>0</v>
          </cell>
          <cell r="EU379">
            <v>0</v>
          </cell>
          <cell r="EV379">
            <v>0</v>
          </cell>
          <cell r="EW379">
            <v>0</v>
          </cell>
          <cell r="EX379">
            <v>0</v>
          </cell>
          <cell r="EY379">
            <v>0</v>
          </cell>
          <cell r="EZ379">
            <v>0</v>
          </cell>
          <cell r="FA379">
            <v>0</v>
          </cell>
          <cell r="FB379">
            <v>0</v>
          </cell>
          <cell r="FC379">
            <v>0</v>
          </cell>
          <cell r="FD379">
            <v>0</v>
          </cell>
          <cell r="FE379">
            <v>0</v>
          </cell>
          <cell r="FF379">
            <v>0</v>
          </cell>
          <cell r="FG379">
            <v>0</v>
          </cell>
          <cell r="FH379">
            <v>0</v>
          </cell>
          <cell r="FI379">
            <v>0</v>
          </cell>
          <cell r="FJ379">
            <v>0</v>
          </cell>
          <cell r="FK379">
            <v>0</v>
          </cell>
          <cell r="FL379">
            <v>0</v>
          </cell>
          <cell r="FM379">
            <v>0</v>
          </cell>
          <cell r="FN379">
            <v>0</v>
          </cell>
          <cell r="FO379">
            <v>0</v>
          </cell>
          <cell r="FP379">
            <v>0</v>
          </cell>
          <cell r="FQ379">
            <v>0</v>
          </cell>
          <cell r="FR379">
            <v>0</v>
          </cell>
          <cell r="FS379">
            <v>0</v>
          </cell>
          <cell r="FT379">
            <v>0</v>
          </cell>
          <cell r="FU379">
            <v>0</v>
          </cell>
          <cell r="FV379">
            <v>0</v>
          </cell>
          <cell r="FW379">
            <v>0</v>
          </cell>
          <cell r="FX379">
            <v>0</v>
          </cell>
          <cell r="FY379">
            <v>0</v>
          </cell>
          <cell r="FZ379">
            <v>0</v>
          </cell>
          <cell r="GA379">
            <v>0</v>
          </cell>
          <cell r="GB379">
            <v>0</v>
          </cell>
          <cell r="GC379">
            <v>0</v>
          </cell>
          <cell r="GD379">
            <v>0</v>
          </cell>
          <cell r="GE379">
            <v>0</v>
          </cell>
          <cell r="GF379">
            <v>0</v>
          </cell>
          <cell r="GG379">
            <v>0</v>
          </cell>
          <cell r="GH379">
            <v>0</v>
          </cell>
          <cell r="GI379">
            <v>0</v>
          </cell>
          <cell r="GJ379">
            <v>0</v>
          </cell>
          <cell r="GK379">
            <v>0</v>
          </cell>
          <cell r="GL379">
            <v>0</v>
          </cell>
          <cell r="GM379">
            <v>0</v>
          </cell>
          <cell r="GN379">
            <v>0</v>
          </cell>
          <cell r="GO379">
            <v>0</v>
          </cell>
          <cell r="GP379">
            <v>0</v>
          </cell>
          <cell r="GQ379">
            <v>0</v>
          </cell>
          <cell r="GR379">
            <v>0</v>
          </cell>
          <cell r="GS379">
            <v>0</v>
          </cell>
          <cell r="GW379">
            <v>901099</v>
          </cell>
          <cell r="GX379" t="e">
            <v>#DIV/0!</v>
          </cell>
          <cell r="GY379" t="e">
            <v>#DIV/0!</v>
          </cell>
          <cell r="GZ379" t="e">
            <v>#DIV/0!</v>
          </cell>
        </row>
        <row r="380">
          <cell r="A380">
            <v>901100</v>
          </cell>
          <cell r="B380">
            <v>24</v>
          </cell>
          <cell r="C380" t="str">
            <v>ACADIAN @ VERMILION</v>
          </cell>
          <cell r="D380">
            <v>110929</v>
          </cell>
          <cell r="E380" t="str">
            <v>D</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cell r="AF380">
            <v>0</v>
          </cell>
          <cell r="AG380">
            <v>0</v>
          </cell>
          <cell r="AH380">
            <v>0</v>
          </cell>
          <cell r="AI380">
            <v>0</v>
          </cell>
          <cell r="AJ380">
            <v>0</v>
          </cell>
          <cell r="AK380">
            <v>0</v>
          </cell>
          <cell r="AL380">
            <v>0</v>
          </cell>
          <cell r="AM380">
            <v>0</v>
          </cell>
          <cell r="AN380">
            <v>0</v>
          </cell>
          <cell r="AO380">
            <v>0</v>
          </cell>
          <cell r="AP380">
            <v>0</v>
          </cell>
          <cell r="AQ380">
            <v>0</v>
          </cell>
          <cell r="AR380">
            <v>0</v>
          </cell>
          <cell r="AS380">
            <v>0</v>
          </cell>
          <cell r="AT380">
            <v>0</v>
          </cell>
          <cell r="AU380">
            <v>0</v>
          </cell>
          <cell r="AV380">
            <v>0</v>
          </cell>
          <cell r="AW380">
            <v>0</v>
          </cell>
          <cell r="AX380">
            <v>0</v>
          </cell>
          <cell r="AY380">
            <v>0</v>
          </cell>
          <cell r="AZ380">
            <v>0</v>
          </cell>
          <cell r="BA380">
            <v>0</v>
          </cell>
          <cell r="BB380">
            <v>0</v>
          </cell>
          <cell r="BC380">
            <v>0</v>
          </cell>
          <cell r="BD380">
            <v>0</v>
          </cell>
          <cell r="BE380">
            <v>0</v>
          </cell>
          <cell r="BF380">
            <v>0</v>
          </cell>
          <cell r="BG380">
            <v>0</v>
          </cell>
          <cell r="BH380">
            <v>0</v>
          </cell>
          <cell r="BI380">
            <v>0</v>
          </cell>
          <cell r="BJ380">
            <v>0</v>
          </cell>
          <cell r="BK380">
            <v>0</v>
          </cell>
          <cell r="BL380">
            <v>0</v>
          </cell>
          <cell r="BM380">
            <v>0</v>
          </cell>
          <cell r="BN380">
            <v>0</v>
          </cell>
          <cell r="BO380">
            <v>0</v>
          </cell>
          <cell r="BP380">
            <v>0</v>
          </cell>
          <cell r="BQ380">
            <v>0</v>
          </cell>
          <cell r="BR380">
            <v>0</v>
          </cell>
          <cell r="BS380">
            <v>0</v>
          </cell>
          <cell r="BT380">
            <v>0</v>
          </cell>
          <cell r="BU380">
            <v>0</v>
          </cell>
          <cell r="BV380">
            <v>0</v>
          </cell>
          <cell r="BW380">
            <v>0</v>
          </cell>
          <cell r="BX380">
            <v>0</v>
          </cell>
          <cell r="BY380">
            <v>0</v>
          </cell>
          <cell r="BZ380">
            <v>0</v>
          </cell>
          <cell r="CA380">
            <v>0</v>
          </cell>
          <cell r="CB380">
            <v>0</v>
          </cell>
          <cell r="CC380">
            <v>20000</v>
          </cell>
          <cell r="CD380">
            <v>20000</v>
          </cell>
          <cell r="CE380">
            <v>20000</v>
          </cell>
          <cell r="CF380">
            <v>20000</v>
          </cell>
          <cell r="CG380">
            <v>20000</v>
          </cell>
          <cell r="CH380">
            <v>30000</v>
          </cell>
          <cell r="CI380">
            <v>30000</v>
          </cell>
          <cell r="CJ380">
            <v>30000</v>
          </cell>
          <cell r="CK380">
            <v>31000</v>
          </cell>
          <cell r="CL380">
            <v>30000</v>
          </cell>
          <cell r="CM380">
            <v>20000</v>
          </cell>
          <cell r="CN380">
            <v>20000</v>
          </cell>
          <cell r="CO380">
            <v>20000</v>
          </cell>
          <cell r="CP380">
            <v>20000</v>
          </cell>
          <cell r="CQ380">
            <v>20000</v>
          </cell>
          <cell r="CR380">
            <v>20000</v>
          </cell>
          <cell r="CS380">
            <v>20000</v>
          </cell>
          <cell r="CT380">
            <v>20000</v>
          </cell>
          <cell r="CU380">
            <v>20000</v>
          </cell>
          <cell r="CV380">
            <v>20000</v>
          </cell>
          <cell r="CW380">
            <v>20000</v>
          </cell>
          <cell r="CX380">
            <v>20000</v>
          </cell>
          <cell r="CY380">
            <v>20000</v>
          </cell>
          <cell r="CZ380">
            <v>20000</v>
          </cell>
          <cell r="DA380">
            <v>20000</v>
          </cell>
          <cell r="DB380">
            <v>10000</v>
          </cell>
          <cell r="DC380">
            <v>10000</v>
          </cell>
          <cell r="DD380">
            <v>10000</v>
          </cell>
          <cell r="DE380">
            <v>10000</v>
          </cell>
          <cell r="DF380">
            <v>10000</v>
          </cell>
          <cell r="DG380">
            <v>10000</v>
          </cell>
          <cell r="DH380">
            <v>0</v>
          </cell>
          <cell r="DI380">
            <v>0</v>
          </cell>
          <cell r="DJ380">
            <v>0</v>
          </cell>
          <cell r="DK380">
            <v>0</v>
          </cell>
          <cell r="DL380">
            <v>0</v>
          </cell>
          <cell r="DM380">
            <v>0</v>
          </cell>
          <cell r="DN380">
            <v>0</v>
          </cell>
          <cell r="DO380">
            <v>10000</v>
          </cell>
          <cell r="DP380">
            <v>0</v>
          </cell>
          <cell r="DQ380">
            <v>0</v>
          </cell>
          <cell r="DR380">
            <v>15000</v>
          </cell>
          <cell r="DS380">
            <v>15000</v>
          </cell>
          <cell r="DT380">
            <v>0</v>
          </cell>
          <cell r="DU380">
            <v>0</v>
          </cell>
          <cell r="DV380">
            <v>0</v>
          </cell>
          <cell r="DW380">
            <v>10000</v>
          </cell>
          <cell r="DX380">
            <v>0</v>
          </cell>
          <cell r="DY380">
            <v>10000</v>
          </cell>
          <cell r="DZ380">
            <v>10000</v>
          </cell>
          <cell r="EA380">
            <v>0</v>
          </cell>
          <cell r="EB380">
            <v>0</v>
          </cell>
          <cell r="EC380">
            <v>0</v>
          </cell>
          <cell r="ED380">
            <v>0</v>
          </cell>
          <cell r="EE380">
            <v>10000</v>
          </cell>
          <cell r="EF380">
            <v>10000</v>
          </cell>
          <cell r="EG380">
            <v>10000</v>
          </cell>
          <cell r="EH380">
            <v>0</v>
          </cell>
          <cell r="EI380">
            <v>0</v>
          </cell>
          <cell r="EJ380">
            <v>0</v>
          </cell>
          <cell r="EK380">
            <v>0</v>
          </cell>
          <cell r="EL380">
            <v>0</v>
          </cell>
          <cell r="EM380">
            <v>0</v>
          </cell>
          <cell r="EN380">
            <v>0</v>
          </cell>
          <cell r="EO380">
            <v>0</v>
          </cell>
          <cell r="EP380">
            <v>0</v>
          </cell>
          <cell r="EQ380">
            <v>3000</v>
          </cell>
          <cell r="ER380">
            <v>5000</v>
          </cell>
          <cell r="ES380">
            <v>0</v>
          </cell>
          <cell r="ET380">
            <v>0</v>
          </cell>
          <cell r="EU380">
            <v>0</v>
          </cell>
          <cell r="EV380">
            <v>0</v>
          </cell>
          <cell r="EW380">
            <v>0</v>
          </cell>
          <cell r="EX380">
            <v>10000</v>
          </cell>
          <cell r="EY380">
            <v>0</v>
          </cell>
          <cell r="EZ380">
            <v>0</v>
          </cell>
          <cell r="FA380">
            <v>0</v>
          </cell>
          <cell r="FB380">
            <v>0</v>
          </cell>
          <cell r="FC380">
            <v>20000</v>
          </cell>
          <cell r="FD380">
            <v>30000</v>
          </cell>
          <cell r="FE380">
            <v>0</v>
          </cell>
          <cell r="FF380">
            <v>20000</v>
          </cell>
          <cell r="FG380">
            <v>0</v>
          </cell>
          <cell r="FH380">
            <v>0</v>
          </cell>
          <cell r="FI380">
            <v>0</v>
          </cell>
          <cell r="FJ380">
            <v>0</v>
          </cell>
          <cell r="FK380">
            <v>10000</v>
          </cell>
          <cell r="FL380">
            <v>0</v>
          </cell>
          <cell r="FM380">
            <v>21000</v>
          </cell>
          <cell r="FN380">
            <v>21000</v>
          </cell>
          <cell r="FO380">
            <v>7000</v>
          </cell>
          <cell r="FP380">
            <v>7000</v>
          </cell>
          <cell r="FQ380">
            <v>7000</v>
          </cell>
          <cell r="FR380">
            <v>7000</v>
          </cell>
          <cell r="FS380">
            <v>7000</v>
          </cell>
          <cell r="FT380">
            <v>18000</v>
          </cell>
          <cell r="FU380">
            <v>18000</v>
          </cell>
          <cell r="FV380">
            <v>18000</v>
          </cell>
          <cell r="FW380">
            <v>7000</v>
          </cell>
          <cell r="FX380">
            <v>7000</v>
          </cell>
          <cell r="FY380">
            <v>7000</v>
          </cell>
          <cell r="FZ380">
            <v>7000</v>
          </cell>
          <cell r="GA380">
            <v>7000</v>
          </cell>
          <cell r="GB380">
            <v>7000</v>
          </cell>
          <cell r="GC380">
            <v>7000</v>
          </cell>
          <cell r="GD380">
            <v>7000</v>
          </cell>
          <cell r="GE380">
            <v>7000</v>
          </cell>
          <cell r="GF380">
            <v>12500</v>
          </cell>
          <cell r="GG380">
            <v>7000</v>
          </cell>
          <cell r="GH380">
            <v>7000</v>
          </cell>
          <cell r="GI380">
            <v>7000</v>
          </cell>
          <cell r="GJ380">
            <v>7000</v>
          </cell>
          <cell r="GK380">
            <v>7000</v>
          </cell>
          <cell r="GL380">
            <v>7000</v>
          </cell>
          <cell r="GM380">
            <v>12000</v>
          </cell>
          <cell r="GN380">
            <v>12000</v>
          </cell>
          <cell r="GO380">
            <v>22000</v>
          </cell>
          <cell r="GP380">
            <v>12000</v>
          </cell>
          <cell r="GQ380">
            <v>12000</v>
          </cell>
          <cell r="GR380">
            <v>12000</v>
          </cell>
          <cell r="GS380">
            <v>12000</v>
          </cell>
          <cell r="GW380">
            <v>901100</v>
          </cell>
          <cell r="GX380" t="e">
            <v>#DIV/0!</v>
          </cell>
          <cell r="GY380" t="e">
            <v>#DIV/0!</v>
          </cell>
          <cell r="GZ380" t="e">
            <v>#DIV/0!</v>
          </cell>
        </row>
        <row r="381">
          <cell r="A381">
            <v>901102</v>
          </cell>
          <cell r="B381">
            <v>6</v>
          </cell>
          <cell r="C381" t="str">
            <v>UPLAND @ WHEELER</v>
          </cell>
          <cell r="D381">
            <v>8201</v>
          </cell>
          <cell r="E381" t="str">
            <v>R</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cell r="AF381">
            <v>0</v>
          </cell>
          <cell r="AG381">
            <v>0</v>
          </cell>
          <cell r="AH381">
            <v>0</v>
          </cell>
          <cell r="AI381">
            <v>0</v>
          </cell>
          <cell r="AJ381">
            <v>0</v>
          </cell>
          <cell r="AK381">
            <v>0</v>
          </cell>
          <cell r="AL381">
            <v>0</v>
          </cell>
          <cell r="AM381">
            <v>0</v>
          </cell>
          <cell r="AN381">
            <v>0</v>
          </cell>
          <cell r="AO381">
            <v>0</v>
          </cell>
          <cell r="AP381">
            <v>0</v>
          </cell>
          <cell r="AQ381">
            <v>0</v>
          </cell>
          <cell r="AR381">
            <v>0</v>
          </cell>
          <cell r="AS381">
            <v>0</v>
          </cell>
          <cell r="AT381">
            <v>0</v>
          </cell>
          <cell r="AU381">
            <v>0</v>
          </cell>
          <cell r="AV381">
            <v>0</v>
          </cell>
          <cell r="AW381">
            <v>0</v>
          </cell>
          <cell r="AX381">
            <v>0</v>
          </cell>
          <cell r="AY381">
            <v>0</v>
          </cell>
          <cell r="AZ381">
            <v>0</v>
          </cell>
          <cell r="BA381">
            <v>0</v>
          </cell>
          <cell r="BB381">
            <v>0</v>
          </cell>
          <cell r="BC381">
            <v>0</v>
          </cell>
          <cell r="BD381">
            <v>0</v>
          </cell>
          <cell r="BE381">
            <v>0</v>
          </cell>
          <cell r="BF381">
            <v>0</v>
          </cell>
          <cell r="BG381">
            <v>0</v>
          </cell>
          <cell r="BH381">
            <v>0</v>
          </cell>
          <cell r="BI381">
            <v>0</v>
          </cell>
          <cell r="BJ381">
            <v>0</v>
          </cell>
          <cell r="BK381">
            <v>0</v>
          </cell>
          <cell r="BL381">
            <v>0</v>
          </cell>
          <cell r="BM381">
            <v>0</v>
          </cell>
          <cell r="BN381">
            <v>0</v>
          </cell>
          <cell r="BO381">
            <v>0</v>
          </cell>
          <cell r="BP381">
            <v>0</v>
          </cell>
          <cell r="BQ381">
            <v>0</v>
          </cell>
          <cell r="BR381">
            <v>0</v>
          </cell>
          <cell r="BS381">
            <v>0</v>
          </cell>
          <cell r="BT381">
            <v>0</v>
          </cell>
          <cell r="BU381">
            <v>0</v>
          </cell>
          <cell r="BV381">
            <v>0</v>
          </cell>
          <cell r="BW381">
            <v>0</v>
          </cell>
          <cell r="BX381">
            <v>0</v>
          </cell>
          <cell r="BY381">
            <v>0</v>
          </cell>
          <cell r="BZ381">
            <v>0</v>
          </cell>
          <cell r="CA381">
            <v>0</v>
          </cell>
          <cell r="CB381">
            <v>0</v>
          </cell>
          <cell r="CC381">
            <v>0</v>
          </cell>
          <cell r="CD381">
            <v>0</v>
          </cell>
          <cell r="CE381">
            <v>0</v>
          </cell>
          <cell r="CF381">
            <v>0</v>
          </cell>
          <cell r="CG381">
            <v>0</v>
          </cell>
          <cell r="CH381">
            <v>0</v>
          </cell>
          <cell r="CI381">
            <v>0</v>
          </cell>
          <cell r="CJ381">
            <v>0</v>
          </cell>
          <cell r="CK381">
            <v>0</v>
          </cell>
          <cell r="CL381">
            <v>0</v>
          </cell>
          <cell r="CM381">
            <v>0</v>
          </cell>
          <cell r="CN381">
            <v>0</v>
          </cell>
          <cell r="CO381">
            <v>0</v>
          </cell>
          <cell r="CP381">
            <v>0</v>
          </cell>
          <cell r="CQ381">
            <v>0</v>
          </cell>
          <cell r="CR381">
            <v>0</v>
          </cell>
          <cell r="CS381">
            <v>0</v>
          </cell>
          <cell r="CT381">
            <v>0</v>
          </cell>
          <cell r="CU381">
            <v>0</v>
          </cell>
          <cell r="CV381">
            <v>0</v>
          </cell>
          <cell r="CW381">
            <v>0</v>
          </cell>
          <cell r="CX381">
            <v>0</v>
          </cell>
          <cell r="CY381">
            <v>0</v>
          </cell>
          <cell r="CZ381">
            <v>0</v>
          </cell>
          <cell r="DA381">
            <v>0</v>
          </cell>
          <cell r="DB381">
            <v>0</v>
          </cell>
          <cell r="DC381">
            <v>0</v>
          </cell>
          <cell r="DD381">
            <v>0</v>
          </cell>
          <cell r="DE381">
            <v>0</v>
          </cell>
          <cell r="DF381">
            <v>0</v>
          </cell>
          <cell r="DG381">
            <v>0</v>
          </cell>
          <cell r="DH381">
            <v>0</v>
          </cell>
          <cell r="DI381">
            <v>0</v>
          </cell>
          <cell r="DJ381">
            <v>0</v>
          </cell>
          <cell r="DK381">
            <v>0</v>
          </cell>
          <cell r="DL381">
            <v>0</v>
          </cell>
          <cell r="DM381">
            <v>0</v>
          </cell>
          <cell r="DN381">
            <v>0</v>
          </cell>
          <cell r="DO381">
            <v>0</v>
          </cell>
          <cell r="DP381">
            <v>0</v>
          </cell>
          <cell r="DQ381">
            <v>0</v>
          </cell>
          <cell r="DR381">
            <v>0</v>
          </cell>
          <cell r="DS381">
            <v>0</v>
          </cell>
          <cell r="DT381">
            <v>0</v>
          </cell>
          <cell r="DU381">
            <v>0</v>
          </cell>
          <cell r="DV381">
            <v>0</v>
          </cell>
          <cell r="DW381">
            <v>0</v>
          </cell>
          <cell r="DX381">
            <v>0</v>
          </cell>
          <cell r="DY381">
            <v>0</v>
          </cell>
          <cell r="DZ381">
            <v>0</v>
          </cell>
          <cell r="EA381">
            <v>0</v>
          </cell>
          <cell r="EB381">
            <v>0</v>
          </cell>
          <cell r="EC381">
            <v>0</v>
          </cell>
          <cell r="ED381">
            <v>0</v>
          </cell>
          <cell r="EE381">
            <v>0</v>
          </cell>
          <cell r="EF381">
            <v>0</v>
          </cell>
          <cell r="EG381">
            <v>0</v>
          </cell>
          <cell r="EH381">
            <v>0</v>
          </cell>
          <cell r="EI381">
            <v>0</v>
          </cell>
          <cell r="EJ381">
            <v>0</v>
          </cell>
          <cell r="EK381">
            <v>0</v>
          </cell>
          <cell r="EL381">
            <v>0</v>
          </cell>
          <cell r="EM381">
            <v>0</v>
          </cell>
          <cell r="EN381">
            <v>0</v>
          </cell>
          <cell r="EO381">
            <v>0</v>
          </cell>
          <cell r="EP381">
            <v>0</v>
          </cell>
          <cell r="EQ381">
            <v>0</v>
          </cell>
          <cell r="ER381">
            <v>0</v>
          </cell>
          <cell r="ES381">
            <v>0</v>
          </cell>
          <cell r="ET381">
            <v>0</v>
          </cell>
          <cell r="EU381">
            <v>0</v>
          </cell>
          <cell r="EV381">
            <v>0</v>
          </cell>
          <cell r="EW381">
            <v>0</v>
          </cell>
          <cell r="EX381">
            <v>0</v>
          </cell>
          <cell r="EY381">
            <v>0</v>
          </cell>
          <cell r="EZ381">
            <v>0</v>
          </cell>
          <cell r="FA381">
            <v>0</v>
          </cell>
          <cell r="FB381">
            <v>0</v>
          </cell>
          <cell r="FC381">
            <v>0</v>
          </cell>
          <cell r="FD381">
            <v>0</v>
          </cell>
          <cell r="FE381">
            <v>0</v>
          </cell>
          <cell r="FF381">
            <v>0</v>
          </cell>
          <cell r="FG381">
            <v>0</v>
          </cell>
          <cell r="FH381">
            <v>0</v>
          </cell>
          <cell r="FI381">
            <v>0</v>
          </cell>
          <cell r="FJ381">
            <v>0</v>
          </cell>
          <cell r="FK381">
            <v>0</v>
          </cell>
          <cell r="FL381">
            <v>0</v>
          </cell>
          <cell r="FM381">
            <v>0</v>
          </cell>
          <cell r="FN381">
            <v>0</v>
          </cell>
          <cell r="FO381">
            <v>4</v>
          </cell>
          <cell r="FP381">
            <v>4</v>
          </cell>
          <cell r="FQ381">
            <v>4</v>
          </cell>
          <cell r="FR381">
            <v>4</v>
          </cell>
          <cell r="FS381">
            <v>4</v>
          </cell>
          <cell r="FT381">
            <v>4</v>
          </cell>
          <cell r="FU381">
            <v>4</v>
          </cell>
          <cell r="FV381">
            <v>4</v>
          </cell>
          <cell r="FW381">
            <v>4</v>
          </cell>
          <cell r="FX381">
            <v>4</v>
          </cell>
          <cell r="FY381">
            <v>4</v>
          </cell>
          <cell r="FZ381">
            <v>4</v>
          </cell>
          <cell r="GA381">
            <v>4</v>
          </cell>
          <cell r="GB381">
            <v>4</v>
          </cell>
          <cell r="GC381">
            <v>4</v>
          </cell>
          <cell r="GD381">
            <v>4</v>
          </cell>
          <cell r="GE381">
            <v>4</v>
          </cell>
          <cell r="GF381">
            <v>4</v>
          </cell>
          <cell r="GG381">
            <v>4</v>
          </cell>
          <cell r="GH381">
            <v>4</v>
          </cell>
          <cell r="GI381">
            <v>4</v>
          </cell>
          <cell r="GJ381">
            <v>4</v>
          </cell>
          <cell r="GK381">
            <v>4</v>
          </cell>
          <cell r="GL381">
            <v>4</v>
          </cell>
          <cell r="GM381">
            <v>4</v>
          </cell>
          <cell r="GN381">
            <v>4</v>
          </cell>
          <cell r="GO381">
            <v>4</v>
          </cell>
          <cell r="GP381">
            <v>4</v>
          </cell>
          <cell r="GQ381">
            <v>4</v>
          </cell>
          <cell r="GR381">
            <v>4</v>
          </cell>
          <cell r="GS381">
            <v>4</v>
          </cell>
          <cell r="GW381">
            <v>901102</v>
          </cell>
          <cell r="GX381" t="e">
            <v>#DIV/0!</v>
          </cell>
          <cell r="GY381" t="e">
            <v>#DIV/0!</v>
          </cell>
          <cell r="GZ381" t="e">
            <v>#DIV/0!</v>
          </cell>
        </row>
        <row r="382">
          <cell r="A382">
            <v>901109</v>
          </cell>
          <cell r="B382">
            <v>6</v>
          </cell>
          <cell r="C382" t="str">
            <v>NGT @ WHEELER</v>
          </cell>
          <cell r="D382">
            <v>32051</v>
          </cell>
          <cell r="E382" t="str">
            <v>R</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cell r="AF382">
            <v>0</v>
          </cell>
          <cell r="AG382">
            <v>0</v>
          </cell>
          <cell r="AH382">
            <v>0</v>
          </cell>
          <cell r="AI382">
            <v>0</v>
          </cell>
          <cell r="AJ382">
            <v>0</v>
          </cell>
          <cell r="AK382">
            <v>0</v>
          </cell>
          <cell r="AL382">
            <v>0</v>
          </cell>
          <cell r="AM382">
            <v>0</v>
          </cell>
          <cell r="AN382">
            <v>0</v>
          </cell>
          <cell r="AO382">
            <v>0</v>
          </cell>
          <cell r="AP382">
            <v>0</v>
          </cell>
          <cell r="AQ382">
            <v>0</v>
          </cell>
          <cell r="AR382">
            <v>0</v>
          </cell>
          <cell r="AS382">
            <v>0</v>
          </cell>
          <cell r="AT382">
            <v>0</v>
          </cell>
          <cell r="AU382">
            <v>0</v>
          </cell>
          <cell r="AV382">
            <v>0</v>
          </cell>
          <cell r="AW382">
            <v>0</v>
          </cell>
          <cell r="AX382">
            <v>0</v>
          </cell>
          <cell r="AY382">
            <v>0</v>
          </cell>
          <cell r="AZ382">
            <v>0</v>
          </cell>
          <cell r="BA382">
            <v>0</v>
          </cell>
          <cell r="BB382">
            <v>0</v>
          </cell>
          <cell r="BC382">
            <v>0</v>
          </cell>
          <cell r="BD382">
            <v>0</v>
          </cell>
          <cell r="BE382">
            <v>0</v>
          </cell>
          <cell r="BF382">
            <v>0</v>
          </cell>
          <cell r="BG382">
            <v>0</v>
          </cell>
          <cell r="BH382">
            <v>0</v>
          </cell>
          <cell r="BI382">
            <v>0</v>
          </cell>
          <cell r="BJ382">
            <v>0</v>
          </cell>
          <cell r="BK382">
            <v>0</v>
          </cell>
          <cell r="BL382">
            <v>0</v>
          </cell>
          <cell r="BM382">
            <v>0</v>
          </cell>
          <cell r="BN382">
            <v>0</v>
          </cell>
          <cell r="BO382">
            <v>0</v>
          </cell>
          <cell r="BP382">
            <v>0</v>
          </cell>
          <cell r="BQ382">
            <v>0</v>
          </cell>
          <cell r="BR382">
            <v>0</v>
          </cell>
          <cell r="BS382">
            <v>0</v>
          </cell>
          <cell r="BT382">
            <v>0</v>
          </cell>
          <cell r="BU382">
            <v>0</v>
          </cell>
          <cell r="BV382">
            <v>0</v>
          </cell>
          <cell r="BW382">
            <v>0</v>
          </cell>
          <cell r="BX382">
            <v>0</v>
          </cell>
          <cell r="BY382">
            <v>0</v>
          </cell>
          <cell r="BZ382">
            <v>0</v>
          </cell>
          <cell r="CA382">
            <v>0</v>
          </cell>
          <cell r="CB382">
            <v>0</v>
          </cell>
          <cell r="CC382">
            <v>0</v>
          </cell>
          <cell r="CD382">
            <v>0</v>
          </cell>
          <cell r="CE382">
            <v>0</v>
          </cell>
          <cell r="CF382">
            <v>0</v>
          </cell>
          <cell r="CG382">
            <v>0</v>
          </cell>
          <cell r="CH382">
            <v>0</v>
          </cell>
          <cell r="CI382">
            <v>0</v>
          </cell>
          <cell r="CJ382">
            <v>0</v>
          </cell>
          <cell r="CK382">
            <v>0</v>
          </cell>
          <cell r="CL382">
            <v>0</v>
          </cell>
          <cell r="CM382">
            <v>0</v>
          </cell>
          <cell r="CN382">
            <v>0</v>
          </cell>
          <cell r="CO382">
            <v>0</v>
          </cell>
          <cell r="CP382">
            <v>0</v>
          </cell>
          <cell r="CQ382">
            <v>0</v>
          </cell>
          <cell r="CR382">
            <v>0</v>
          </cell>
          <cell r="CS382">
            <v>0</v>
          </cell>
          <cell r="CT382">
            <v>0</v>
          </cell>
          <cell r="CU382">
            <v>0</v>
          </cell>
          <cell r="CV382">
            <v>0</v>
          </cell>
          <cell r="CW382">
            <v>0</v>
          </cell>
          <cell r="CX382">
            <v>0</v>
          </cell>
          <cell r="CY382">
            <v>0</v>
          </cell>
          <cell r="CZ382">
            <v>0</v>
          </cell>
          <cell r="DA382">
            <v>0</v>
          </cell>
          <cell r="DB382">
            <v>0</v>
          </cell>
          <cell r="DC382">
            <v>0</v>
          </cell>
          <cell r="DD382">
            <v>0</v>
          </cell>
          <cell r="DE382">
            <v>0</v>
          </cell>
          <cell r="DF382">
            <v>0</v>
          </cell>
          <cell r="DG382">
            <v>0</v>
          </cell>
          <cell r="DH382">
            <v>0</v>
          </cell>
          <cell r="DI382">
            <v>0</v>
          </cell>
          <cell r="DJ382">
            <v>0</v>
          </cell>
          <cell r="DK382">
            <v>0</v>
          </cell>
          <cell r="DL382">
            <v>0</v>
          </cell>
          <cell r="DM382">
            <v>0</v>
          </cell>
          <cell r="DN382">
            <v>0</v>
          </cell>
          <cell r="DO382">
            <v>0</v>
          </cell>
          <cell r="DP382">
            <v>0</v>
          </cell>
          <cell r="DQ382">
            <v>0</v>
          </cell>
          <cell r="DR382">
            <v>0</v>
          </cell>
          <cell r="DS382">
            <v>0</v>
          </cell>
          <cell r="DT382">
            <v>0</v>
          </cell>
          <cell r="DU382">
            <v>0</v>
          </cell>
          <cell r="DV382">
            <v>0</v>
          </cell>
          <cell r="DW382">
            <v>0</v>
          </cell>
          <cell r="DX382">
            <v>0</v>
          </cell>
          <cell r="DY382">
            <v>0</v>
          </cell>
          <cell r="DZ382">
            <v>0</v>
          </cell>
          <cell r="EA382">
            <v>0</v>
          </cell>
          <cell r="EB382">
            <v>0</v>
          </cell>
          <cell r="EC382">
            <v>0</v>
          </cell>
          <cell r="ED382">
            <v>0</v>
          </cell>
          <cell r="EE382">
            <v>0</v>
          </cell>
          <cell r="EF382">
            <v>0</v>
          </cell>
          <cell r="EG382">
            <v>0</v>
          </cell>
          <cell r="EH382">
            <v>0</v>
          </cell>
          <cell r="EI382">
            <v>0</v>
          </cell>
          <cell r="EJ382">
            <v>0</v>
          </cell>
          <cell r="EK382">
            <v>0</v>
          </cell>
          <cell r="EL382">
            <v>0</v>
          </cell>
          <cell r="EM382">
            <v>0</v>
          </cell>
          <cell r="EN382">
            <v>0</v>
          </cell>
          <cell r="EO382">
            <v>0</v>
          </cell>
          <cell r="EP382">
            <v>0</v>
          </cell>
          <cell r="EQ382">
            <v>0</v>
          </cell>
          <cell r="ER382">
            <v>0</v>
          </cell>
          <cell r="ES382">
            <v>0</v>
          </cell>
          <cell r="ET382">
            <v>0</v>
          </cell>
          <cell r="EU382">
            <v>0</v>
          </cell>
          <cell r="EV382">
            <v>0</v>
          </cell>
          <cell r="EW382">
            <v>0</v>
          </cell>
          <cell r="EX382">
            <v>0</v>
          </cell>
          <cell r="EY382">
            <v>0</v>
          </cell>
          <cell r="EZ382">
            <v>0</v>
          </cell>
          <cell r="FA382">
            <v>0</v>
          </cell>
          <cell r="FB382">
            <v>0</v>
          </cell>
          <cell r="FC382">
            <v>0</v>
          </cell>
          <cell r="FD382">
            <v>0</v>
          </cell>
          <cell r="FE382">
            <v>0</v>
          </cell>
          <cell r="FF382">
            <v>0</v>
          </cell>
          <cell r="FG382">
            <v>0</v>
          </cell>
          <cell r="FH382">
            <v>0</v>
          </cell>
          <cell r="FI382">
            <v>0</v>
          </cell>
          <cell r="FJ382">
            <v>0</v>
          </cell>
          <cell r="FK382">
            <v>0</v>
          </cell>
          <cell r="FL382">
            <v>0</v>
          </cell>
          <cell r="FM382">
            <v>0</v>
          </cell>
          <cell r="FN382">
            <v>0</v>
          </cell>
          <cell r="FO382">
            <v>0</v>
          </cell>
          <cell r="FP382">
            <v>0</v>
          </cell>
          <cell r="FQ382">
            <v>0</v>
          </cell>
          <cell r="FR382">
            <v>0</v>
          </cell>
          <cell r="FS382">
            <v>0</v>
          </cell>
          <cell r="FT382">
            <v>0</v>
          </cell>
          <cell r="FU382">
            <v>0</v>
          </cell>
          <cell r="FV382">
            <v>0</v>
          </cell>
          <cell r="FW382">
            <v>0</v>
          </cell>
          <cell r="FX382">
            <v>0</v>
          </cell>
          <cell r="FY382">
            <v>0</v>
          </cell>
          <cell r="FZ382">
            <v>0</v>
          </cell>
          <cell r="GA382">
            <v>0</v>
          </cell>
          <cell r="GB382">
            <v>0</v>
          </cell>
          <cell r="GC382">
            <v>0</v>
          </cell>
          <cell r="GD382">
            <v>0</v>
          </cell>
          <cell r="GE382">
            <v>0</v>
          </cell>
          <cell r="GF382">
            <v>0</v>
          </cell>
          <cell r="GG382">
            <v>0</v>
          </cell>
          <cell r="GH382">
            <v>0</v>
          </cell>
          <cell r="GI382">
            <v>0</v>
          </cell>
          <cell r="GJ382">
            <v>0</v>
          </cell>
          <cell r="GK382">
            <v>0</v>
          </cell>
          <cell r="GL382">
            <v>0</v>
          </cell>
          <cell r="GM382">
            <v>0</v>
          </cell>
          <cell r="GN382">
            <v>0</v>
          </cell>
          <cell r="GO382">
            <v>0</v>
          </cell>
          <cell r="GP382">
            <v>0</v>
          </cell>
          <cell r="GQ382">
            <v>0</v>
          </cell>
          <cell r="GR382">
            <v>0</v>
          </cell>
          <cell r="GS382">
            <v>0</v>
          </cell>
          <cell r="GW382">
            <v>901109</v>
          </cell>
          <cell r="GX382" t="e">
            <v>#DIV/0!</v>
          </cell>
          <cell r="GY382" t="e">
            <v>#DIV/0!</v>
          </cell>
          <cell r="GZ382" t="e">
            <v>#DIV/0!</v>
          </cell>
        </row>
        <row r="383">
          <cell r="A383">
            <v>901126</v>
          </cell>
          <cell r="B383">
            <v>22</v>
          </cell>
          <cell r="C383" t="str">
            <v>ESENJAY @ BEE</v>
          </cell>
          <cell r="D383">
            <v>3611</v>
          </cell>
          <cell r="E383" t="str">
            <v>R</v>
          </cell>
          <cell r="F383">
            <v>260</v>
          </cell>
          <cell r="G383">
            <v>260</v>
          </cell>
          <cell r="H383">
            <v>160</v>
          </cell>
          <cell r="I383">
            <v>160</v>
          </cell>
          <cell r="J383">
            <v>160</v>
          </cell>
          <cell r="K383">
            <v>160</v>
          </cell>
          <cell r="L383">
            <v>160</v>
          </cell>
          <cell r="M383">
            <v>160</v>
          </cell>
          <cell r="N383">
            <v>101</v>
          </cell>
          <cell r="O383">
            <v>100</v>
          </cell>
          <cell r="P383">
            <v>100</v>
          </cell>
          <cell r="Q383">
            <v>100</v>
          </cell>
          <cell r="R383">
            <v>100</v>
          </cell>
          <cell r="S383">
            <v>100</v>
          </cell>
          <cell r="T383">
            <v>267</v>
          </cell>
          <cell r="U383">
            <v>267</v>
          </cell>
          <cell r="V383">
            <v>267</v>
          </cell>
          <cell r="W383">
            <v>267</v>
          </cell>
          <cell r="X383">
            <v>267</v>
          </cell>
          <cell r="Y383">
            <v>267</v>
          </cell>
          <cell r="Z383">
            <v>267</v>
          </cell>
          <cell r="AA383">
            <v>267</v>
          </cell>
          <cell r="AB383">
            <v>267</v>
          </cell>
          <cell r="AC383">
            <v>267</v>
          </cell>
          <cell r="AD383">
            <v>267</v>
          </cell>
          <cell r="AE383">
            <v>267</v>
          </cell>
          <cell r="AF383">
            <v>267</v>
          </cell>
          <cell r="AG383">
            <v>267</v>
          </cell>
          <cell r="AH383">
            <v>267</v>
          </cell>
          <cell r="AI383">
            <v>267</v>
          </cell>
          <cell r="AJ383">
            <v>267</v>
          </cell>
          <cell r="AK383">
            <v>267</v>
          </cell>
          <cell r="AL383">
            <v>267</v>
          </cell>
          <cell r="AM383">
            <v>267</v>
          </cell>
          <cell r="AN383">
            <v>267</v>
          </cell>
          <cell r="AO383">
            <v>267</v>
          </cell>
          <cell r="AP383">
            <v>267</v>
          </cell>
          <cell r="AQ383">
            <v>267</v>
          </cell>
          <cell r="AR383">
            <v>267</v>
          </cell>
          <cell r="AS383">
            <v>267</v>
          </cell>
          <cell r="AT383">
            <v>267</v>
          </cell>
          <cell r="AU383">
            <v>267</v>
          </cell>
          <cell r="AV383">
            <v>267</v>
          </cell>
          <cell r="AW383">
            <v>267</v>
          </cell>
          <cell r="AX383">
            <v>267</v>
          </cell>
          <cell r="AY383">
            <v>192</v>
          </cell>
          <cell r="AZ383">
            <v>192</v>
          </cell>
          <cell r="BA383">
            <v>192</v>
          </cell>
          <cell r="BB383">
            <v>192</v>
          </cell>
          <cell r="BC383">
            <v>192</v>
          </cell>
          <cell r="BD383">
            <v>192</v>
          </cell>
          <cell r="BE383">
            <v>192</v>
          </cell>
          <cell r="BF383">
            <v>192</v>
          </cell>
          <cell r="BG383">
            <v>192</v>
          </cell>
          <cell r="BH383">
            <v>192</v>
          </cell>
          <cell r="BI383">
            <v>192</v>
          </cell>
          <cell r="BJ383">
            <v>192</v>
          </cell>
          <cell r="BK383">
            <v>192</v>
          </cell>
          <cell r="BL383">
            <v>192</v>
          </cell>
          <cell r="BM383">
            <v>242</v>
          </cell>
          <cell r="BN383">
            <v>242</v>
          </cell>
          <cell r="BO383">
            <v>242</v>
          </cell>
          <cell r="BP383">
            <v>242</v>
          </cell>
          <cell r="BQ383">
            <v>292</v>
          </cell>
          <cell r="BR383">
            <v>292</v>
          </cell>
          <cell r="BS383">
            <v>292</v>
          </cell>
          <cell r="BT383">
            <v>361</v>
          </cell>
          <cell r="BU383">
            <v>361</v>
          </cell>
          <cell r="BV383">
            <v>361</v>
          </cell>
          <cell r="BW383">
            <v>361</v>
          </cell>
          <cell r="BX383">
            <v>361</v>
          </cell>
          <cell r="BY383">
            <v>361</v>
          </cell>
          <cell r="BZ383">
            <v>361</v>
          </cell>
          <cell r="CA383">
            <v>361</v>
          </cell>
          <cell r="CB383">
            <v>361</v>
          </cell>
          <cell r="CC383">
            <v>282</v>
          </cell>
          <cell r="CD383">
            <v>282</v>
          </cell>
          <cell r="CE383">
            <v>282</v>
          </cell>
          <cell r="CF383">
            <v>282</v>
          </cell>
          <cell r="CG383">
            <v>282</v>
          </cell>
          <cell r="CH383">
            <v>282</v>
          </cell>
          <cell r="CI383">
            <v>282</v>
          </cell>
          <cell r="CJ383">
            <v>282</v>
          </cell>
          <cell r="CK383">
            <v>282</v>
          </cell>
          <cell r="CL383">
            <v>282</v>
          </cell>
          <cell r="CM383">
            <v>282</v>
          </cell>
          <cell r="CN383">
            <v>282</v>
          </cell>
          <cell r="CO383">
            <v>282</v>
          </cell>
          <cell r="CP383">
            <v>282</v>
          </cell>
          <cell r="CQ383">
            <v>282</v>
          </cell>
          <cell r="CR383">
            <v>282</v>
          </cell>
          <cell r="CS383">
            <v>361</v>
          </cell>
          <cell r="CT383">
            <v>361</v>
          </cell>
          <cell r="CU383">
            <v>361</v>
          </cell>
          <cell r="CV383">
            <v>361</v>
          </cell>
          <cell r="CW383">
            <v>361</v>
          </cell>
          <cell r="CX383">
            <v>361</v>
          </cell>
          <cell r="CY383">
            <v>361</v>
          </cell>
          <cell r="CZ383">
            <v>361</v>
          </cell>
          <cell r="DA383">
            <v>361</v>
          </cell>
          <cell r="DB383">
            <v>361</v>
          </cell>
          <cell r="DC383">
            <v>361</v>
          </cell>
          <cell r="DD383">
            <v>361</v>
          </cell>
          <cell r="DE383">
            <v>361</v>
          </cell>
          <cell r="DF383">
            <v>361</v>
          </cell>
          <cell r="DG383">
            <v>361</v>
          </cell>
          <cell r="DH383">
            <v>292</v>
          </cell>
          <cell r="DI383">
            <v>292</v>
          </cell>
          <cell r="DJ383">
            <v>292</v>
          </cell>
          <cell r="DK383">
            <v>292</v>
          </cell>
          <cell r="DL383">
            <v>292</v>
          </cell>
          <cell r="DM383">
            <v>292</v>
          </cell>
          <cell r="DN383">
            <v>342</v>
          </cell>
          <cell r="DO383">
            <v>342</v>
          </cell>
          <cell r="DP383">
            <v>342</v>
          </cell>
          <cell r="DQ383">
            <v>342</v>
          </cell>
          <cell r="DR383">
            <v>342</v>
          </cell>
          <cell r="DS383">
            <v>342</v>
          </cell>
          <cell r="DT383">
            <v>342</v>
          </cell>
          <cell r="DU383">
            <v>342</v>
          </cell>
          <cell r="DV383">
            <v>367</v>
          </cell>
          <cell r="DW383">
            <v>367</v>
          </cell>
          <cell r="DX383">
            <v>367</v>
          </cell>
          <cell r="DY383">
            <v>367</v>
          </cell>
          <cell r="DZ383">
            <v>367</v>
          </cell>
          <cell r="EA383">
            <v>477</v>
          </cell>
          <cell r="EB383">
            <v>477</v>
          </cell>
          <cell r="EC383">
            <v>477</v>
          </cell>
          <cell r="ED383">
            <v>477</v>
          </cell>
          <cell r="EE383">
            <v>477</v>
          </cell>
          <cell r="EF383">
            <v>477</v>
          </cell>
          <cell r="EG383">
            <v>477</v>
          </cell>
          <cell r="EH383">
            <v>477</v>
          </cell>
          <cell r="EI383">
            <v>477</v>
          </cell>
          <cell r="EJ383">
            <v>417</v>
          </cell>
          <cell r="EK383">
            <v>417</v>
          </cell>
          <cell r="EL383">
            <v>417</v>
          </cell>
          <cell r="EM383">
            <v>417</v>
          </cell>
          <cell r="EN383">
            <v>417</v>
          </cell>
          <cell r="EO383">
            <v>417</v>
          </cell>
          <cell r="EP383">
            <v>417</v>
          </cell>
          <cell r="EQ383">
            <v>417</v>
          </cell>
          <cell r="ER383">
            <v>417</v>
          </cell>
          <cell r="ES383">
            <v>467</v>
          </cell>
          <cell r="ET383">
            <v>467</v>
          </cell>
          <cell r="EU383">
            <v>467</v>
          </cell>
          <cell r="EV383">
            <v>467</v>
          </cell>
          <cell r="EW383">
            <v>467</v>
          </cell>
          <cell r="EX383">
            <v>517</v>
          </cell>
          <cell r="EY383">
            <v>517</v>
          </cell>
          <cell r="EZ383">
            <v>517</v>
          </cell>
          <cell r="FA383">
            <v>517</v>
          </cell>
          <cell r="FB383">
            <v>517</v>
          </cell>
          <cell r="FC383">
            <v>517</v>
          </cell>
          <cell r="FD383">
            <v>517</v>
          </cell>
          <cell r="FE383">
            <v>517</v>
          </cell>
          <cell r="FF383">
            <v>567</v>
          </cell>
          <cell r="FG383">
            <v>567</v>
          </cell>
          <cell r="FH383">
            <v>567</v>
          </cell>
          <cell r="FI383">
            <v>567</v>
          </cell>
          <cell r="FJ383">
            <v>567</v>
          </cell>
          <cell r="FK383">
            <v>567</v>
          </cell>
          <cell r="FL383">
            <v>567</v>
          </cell>
          <cell r="FM383">
            <v>567</v>
          </cell>
          <cell r="FN383">
            <v>567</v>
          </cell>
          <cell r="FO383">
            <v>567</v>
          </cell>
          <cell r="FP383">
            <v>567</v>
          </cell>
          <cell r="FQ383">
            <v>567</v>
          </cell>
          <cell r="FR383">
            <v>567</v>
          </cell>
          <cell r="FS383">
            <v>567</v>
          </cell>
          <cell r="FT383">
            <v>567</v>
          </cell>
          <cell r="FU383">
            <v>567</v>
          </cell>
          <cell r="FV383">
            <v>567</v>
          </cell>
          <cell r="FW383">
            <v>567</v>
          </cell>
          <cell r="FX383">
            <v>567</v>
          </cell>
          <cell r="FY383">
            <v>567</v>
          </cell>
          <cell r="FZ383">
            <v>567</v>
          </cell>
          <cell r="GA383">
            <v>567</v>
          </cell>
          <cell r="GB383">
            <v>567</v>
          </cell>
          <cell r="GC383">
            <v>567</v>
          </cell>
          <cell r="GD383">
            <v>567</v>
          </cell>
          <cell r="GE383">
            <v>567</v>
          </cell>
          <cell r="GF383">
            <v>567</v>
          </cell>
          <cell r="GG383">
            <v>567</v>
          </cell>
          <cell r="GH383">
            <v>567</v>
          </cell>
          <cell r="GI383">
            <v>367</v>
          </cell>
          <cell r="GJ383">
            <v>367</v>
          </cell>
          <cell r="GK383">
            <v>367</v>
          </cell>
          <cell r="GL383">
            <v>367</v>
          </cell>
          <cell r="GM383">
            <v>167</v>
          </cell>
          <cell r="GN383">
            <v>167</v>
          </cell>
          <cell r="GO383">
            <v>167</v>
          </cell>
          <cell r="GP383">
            <v>167</v>
          </cell>
          <cell r="GQ383">
            <v>167</v>
          </cell>
          <cell r="GR383">
            <v>167</v>
          </cell>
          <cell r="GS383">
            <v>167</v>
          </cell>
          <cell r="GW383">
            <v>901126</v>
          </cell>
          <cell r="GX383" t="e">
            <v>#DIV/0!</v>
          </cell>
          <cell r="GY383" t="e">
            <v>#DIV/0!</v>
          </cell>
          <cell r="GZ383" t="e">
            <v>#DIV/0!</v>
          </cell>
        </row>
        <row r="384">
          <cell r="A384">
            <v>901150</v>
          </cell>
          <cell r="B384">
            <v>22</v>
          </cell>
          <cell r="C384" t="str">
            <v>ENTEX @ BRAZORIA</v>
          </cell>
          <cell r="D384">
            <v>94458</v>
          </cell>
          <cell r="E384" t="str">
            <v>D</v>
          </cell>
          <cell r="F384">
            <v>0</v>
          </cell>
          <cell r="G384">
            <v>0</v>
          </cell>
          <cell r="H384">
            <v>0</v>
          </cell>
          <cell r="I384">
            <v>0</v>
          </cell>
          <cell r="J384">
            <v>0</v>
          </cell>
          <cell r="K384">
            <v>0</v>
          </cell>
          <cell r="L384">
            <v>0</v>
          </cell>
          <cell r="M384">
            <v>0</v>
          </cell>
          <cell r="N384">
            <v>0</v>
          </cell>
          <cell r="O384">
            <v>0</v>
          </cell>
          <cell r="P384">
            <v>0</v>
          </cell>
          <cell r="Q384">
            <v>0</v>
          </cell>
          <cell r="R384">
            <v>0</v>
          </cell>
          <cell r="S384">
            <v>0</v>
          </cell>
          <cell r="T384">
            <v>0</v>
          </cell>
          <cell r="U384">
            <v>0</v>
          </cell>
          <cell r="V384">
            <v>0</v>
          </cell>
          <cell r="W384">
            <v>0</v>
          </cell>
          <cell r="X384">
            <v>0</v>
          </cell>
          <cell r="Y384">
            <v>0</v>
          </cell>
          <cell r="Z384">
            <v>0</v>
          </cell>
          <cell r="AA384">
            <v>0</v>
          </cell>
          <cell r="AB384">
            <v>0</v>
          </cell>
          <cell r="AC384">
            <v>0</v>
          </cell>
          <cell r="AD384">
            <v>0</v>
          </cell>
          <cell r="AE384">
            <v>0</v>
          </cell>
          <cell r="AF384">
            <v>0</v>
          </cell>
          <cell r="AG384">
            <v>0</v>
          </cell>
          <cell r="AH384">
            <v>0</v>
          </cell>
          <cell r="AI384">
            <v>0</v>
          </cell>
          <cell r="AJ384">
            <v>0</v>
          </cell>
          <cell r="AK384">
            <v>0</v>
          </cell>
          <cell r="AL384">
            <v>0</v>
          </cell>
          <cell r="AM384">
            <v>0</v>
          </cell>
          <cell r="AN384">
            <v>0</v>
          </cell>
          <cell r="AO384">
            <v>0</v>
          </cell>
          <cell r="AP384">
            <v>0</v>
          </cell>
          <cell r="AQ384">
            <v>0</v>
          </cell>
          <cell r="AR384">
            <v>0</v>
          </cell>
          <cell r="AS384">
            <v>0</v>
          </cell>
          <cell r="AT384">
            <v>0</v>
          </cell>
          <cell r="AU384">
            <v>0</v>
          </cell>
          <cell r="AV384">
            <v>0</v>
          </cell>
          <cell r="AW384">
            <v>0</v>
          </cell>
          <cell r="AX384">
            <v>0</v>
          </cell>
          <cell r="AY384">
            <v>0</v>
          </cell>
          <cell r="AZ384">
            <v>0</v>
          </cell>
          <cell r="BA384">
            <v>0</v>
          </cell>
          <cell r="BB384">
            <v>0</v>
          </cell>
          <cell r="BC384">
            <v>0</v>
          </cell>
          <cell r="BD384">
            <v>0</v>
          </cell>
          <cell r="BE384">
            <v>0</v>
          </cell>
          <cell r="BF384">
            <v>0</v>
          </cell>
          <cell r="BG384">
            <v>0</v>
          </cell>
          <cell r="BH384">
            <v>0</v>
          </cell>
          <cell r="BI384">
            <v>0</v>
          </cell>
          <cell r="BJ384">
            <v>0</v>
          </cell>
          <cell r="BK384">
            <v>0</v>
          </cell>
          <cell r="BL384">
            <v>0</v>
          </cell>
          <cell r="BM384">
            <v>0</v>
          </cell>
          <cell r="BN384">
            <v>0</v>
          </cell>
          <cell r="BO384">
            <v>0</v>
          </cell>
          <cell r="BP384">
            <v>0</v>
          </cell>
          <cell r="BQ384">
            <v>0</v>
          </cell>
          <cell r="BR384">
            <v>0</v>
          </cell>
          <cell r="BS384">
            <v>0</v>
          </cell>
          <cell r="BT384">
            <v>0</v>
          </cell>
          <cell r="BU384">
            <v>0</v>
          </cell>
          <cell r="BV384">
            <v>0</v>
          </cell>
          <cell r="BW384">
            <v>0</v>
          </cell>
          <cell r="BX384">
            <v>0</v>
          </cell>
          <cell r="BY384">
            <v>0</v>
          </cell>
          <cell r="BZ384">
            <v>0</v>
          </cell>
          <cell r="CA384">
            <v>0</v>
          </cell>
          <cell r="CB384">
            <v>0</v>
          </cell>
          <cell r="CC384">
            <v>0</v>
          </cell>
          <cell r="CD384">
            <v>0</v>
          </cell>
          <cell r="CE384">
            <v>0</v>
          </cell>
          <cell r="CF384">
            <v>0</v>
          </cell>
          <cell r="CG384">
            <v>0</v>
          </cell>
          <cell r="CH384">
            <v>0</v>
          </cell>
          <cell r="CI384">
            <v>0</v>
          </cell>
          <cell r="CJ384">
            <v>0</v>
          </cell>
          <cell r="CK384">
            <v>0</v>
          </cell>
          <cell r="CL384">
            <v>0</v>
          </cell>
          <cell r="CM384">
            <v>0</v>
          </cell>
          <cell r="CN384">
            <v>0</v>
          </cell>
          <cell r="CO384">
            <v>0</v>
          </cell>
          <cell r="CP384">
            <v>0</v>
          </cell>
          <cell r="CQ384">
            <v>0</v>
          </cell>
          <cell r="CR384">
            <v>0</v>
          </cell>
          <cell r="CS384">
            <v>0</v>
          </cell>
          <cell r="CT384">
            <v>0</v>
          </cell>
          <cell r="CU384">
            <v>0</v>
          </cell>
          <cell r="CV384">
            <v>0</v>
          </cell>
          <cell r="CW384">
            <v>0</v>
          </cell>
          <cell r="CX384">
            <v>0</v>
          </cell>
          <cell r="CY384">
            <v>0</v>
          </cell>
          <cell r="CZ384">
            <v>0</v>
          </cell>
          <cell r="DA384">
            <v>0</v>
          </cell>
          <cell r="DB384">
            <v>0</v>
          </cell>
          <cell r="DC384">
            <v>0</v>
          </cell>
          <cell r="DD384">
            <v>0</v>
          </cell>
          <cell r="DE384">
            <v>0</v>
          </cell>
          <cell r="DF384">
            <v>0</v>
          </cell>
          <cell r="DG384">
            <v>0</v>
          </cell>
          <cell r="DH384">
            <v>0</v>
          </cell>
          <cell r="DI384">
            <v>0</v>
          </cell>
          <cell r="DJ384">
            <v>0</v>
          </cell>
          <cell r="DK384">
            <v>0</v>
          </cell>
          <cell r="DL384">
            <v>0</v>
          </cell>
          <cell r="DM384">
            <v>0</v>
          </cell>
          <cell r="DN384">
            <v>0</v>
          </cell>
          <cell r="DO384">
            <v>0</v>
          </cell>
          <cell r="DP384">
            <v>0</v>
          </cell>
          <cell r="DQ384">
            <v>0</v>
          </cell>
          <cell r="DR384">
            <v>0</v>
          </cell>
          <cell r="DS384">
            <v>0</v>
          </cell>
          <cell r="DT384">
            <v>0</v>
          </cell>
          <cell r="DU384">
            <v>0</v>
          </cell>
          <cell r="DV384">
            <v>0</v>
          </cell>
          <cell r="DW384">
            <v>0</v>
          </cell>
          <cell r="DX384">
            <v>0</v>
          </cell>
          <cell r="DY384">
            <v>0</v>
          </cell>
          <cell r="DZ384">
            <v>0</v>
          </cell>
          <cell r="EA384">
            <v>0</v>
          </cell>
          <cell r="EB384">
            <v>0</v>
          </cell>
          <cell r="EC384">
            <v>0</v>
          </cell>
          <cell r="ED384">
            <v>0</v>
          </cell>
          <cell r="EE384">
            <v>0</v>
          </cell>
          <cell r="EF384">
            <v>0</v>
          </cell>
          <cell r="EG384">
            <v>0</v>
          </cell>
          <cell r="EH384">
            <v>0</v>
          </cell>
          <cell r="EI384">
            <v>0</v>
          </cell>
          <cell r="EJ384">
            <v>0</v>
          </cell>
          <cell r="EK384">
            <v>0</v>
          </cell>
          <cell r="EL384">
            <v>0</v>
          </cell>
          <cell r="EM384">
            <v>0</v>
          </cell>
          <cell r="EN384">
            <v>0</v>
          </cell>
          <cell r="EO384">
            <v>0</v>
          </cell>
          <cell r="EP384">
            <v>0</v>
          </cell>
          <cell r="EQ384">
            <v>0</v>
          </cell>
          <cell r="ER384">
            <v>0</v>
          </cell>
          <cell r="ES384">
            <v>0</v>
          </cell>
          <cell r="ET384">
            <v>0</v>
          </cell>
          <cell r="EU384">
            <v>0</v>
          </cell>
          <cell r="EV384">
            <v>0</v>
          </cell>
          <cell r="EW384">
            <v>0</v>
          </cell>
          <cell r="EX384">
            <v>0</v>
          </cell>
          <cell r="EY384">
            <v>0</v>
          </cell>
          <cell r="EZ384">
            <v>0</v>
          </cell>
          <cell r="FA384">
            <v>0</v>
          </cell>
          <cell r="FB384">
            <v>0</v>
          </cell>
          <cell r="FC384">
            <v>0</v>
          </cell>
          <cell r="FD384">
            <v>0</v>
          </cell>
          <cell r="FE384">
            <v>0</v>
          </cell>
          <cell r="FF384">
            <v>0</v>
          </cell>
          <cell r="FG384">
            <v>0</v>
          </cell>
          <cell r="FH384">
            <v>0</v>
          </cell>
          <cell r="FI384">
            <v>0</v>
          </cell>
          <cell r="FJ384">
            <v>0</v>
          </cell>
          <cell r="FK384">
            <v>0</v>
          </cell>
          <cell r="FL384">
            <v>0</v>
          </cell>
          <cell r="FM384">
            <v>0</v>
          </cell>
          <cell r="FN384">
            <v>0</v>
          </cell>
          <cell r="FO384">
            <v>0</v>
          </cell>
          <cell r="FP384">
            <v>0</v>
          </cell>
          <cell r="FQ384">
            <v>0</v>
          </cell>
          <cell r="FR384">
            <v>0</v>
          </cell>
          <cell r="FS384">
            <v>0</v>
          </cell>
          <cell r="FT384">
            <v>0</v>
          </cell>
          <cell r="FU384">
            <v>0</v>
          </cell>
          <cell r="FV384">
            <v>0</v>
          </cell>
          <cell r="FW384">
            <v>0</v>
          </cell>
          <cell r="FX384">
            <v>0</v>
          </cell>
          <cell r="FY384">
            <v>0</v>
          </cell>
          <cell r="FZ384">
            <v>0</v>
          </cell>
          <cell r="GA384">
            <v>0</v>
          </cell>
          <cell r="GB384">
            <v>0</v>
          </cell>
          <cell r="GC384">
            <v>0</v>
          </cell>
          <cell r="GD384">
            <v>0</v>
          </cell>
          <cell r="GE384">
            <v>0</v>
          </cell>
          <cell r="GF384">
            <v>0</v>
          </cell>
          <cell r="GG384">
            <v>0</v>
          </cell>
          <cell r="GH384">
            <v>0</v>
          </cell>
          <cell r="GI384">
            <v>0</v>
          </cell>
          <cell r="GJ384">
            <v>0</v>
          </cell>
          <cell r="GK384">
            <v>0</v>
          </cell>
          <cell r="GL384">
            <v>0</v>
          </cell>
          <cell r="GM384">
            <v>0</v>
          </cell>
          <cell r="GN384">
            <v>0</v>
          </cell>
          <cell r="GO384">
            <v>0</v>
          </cell>
          <cell r="GP384">
            <v>0</v>
          </cell>
          <cell r="GQ384">
            <v>0</v>
          </cell>
          <cell r="GR384">
            <v>0</v>
          </cell>
          <cell r="GS384">
            <v>0</v>
          </cell>
          <cell r="GW384">
            <v>901150</v>
          </cell>
          <cell r="GX384" t="e">
            <v>#DIV/0!</v>
          </cell>
          <cell r="GY384" t="e">
            <v>#DIV/0!</v>
          </cell>
          <cell r="GZ384" t="e">
            <v>#DIV/0!</v>
          </cell>
        </row>
        <row r="385">
          <cell r="A385">
            <v>901151</v>
          </cell>
          <cell r="B385">
            <v>22</v>
          </cell>
          <cell r="C385" t="str">
            <v>ENTEX @ WHARTON</v>
          </cell>
          <cell r="D385">
            <v>94458</v>
          </cell>
          <cell r="E385" t="str">
            <v>D</v>
          </cell>
          <cell r="F385">
            <v>40</v>
          </cell>
          <cell r="G385">
            <v>40</v>
          </cell>
          <cell r="H385">
            <v>40</v>
          </cell>
          <cell r="I385">
            <v>40</v>
          </cell>
          <cell r="J385">
            <v>40</v>
          </cell>
          <cell r="K385">
            <v>40</v>
          </cell>
          <cell r="L385">
            <v>40</v>
          </cell>
          <cell r="M385">
            <v>40</v>
          </cell>
          <cell r="N385">
            <v>40</v>
          </cell>
          <cell r="O385">
            <v>40</v>
          </cell>
          <cell r="P385">
            <v>40</v>
          </cell>
          <cell r="Q385">
            <v>40</v>
          </cell>
          <cell r="R385">
            <v>40</v>
          </cell>
          <cell r="S385">
            <v>40</v>
          </cell>
          <cell r="T385">
            <v>40</v>
          </cell>
          <cell r="U385">
            <v>40</v>
          </cell>
          <cell r="V385">
            <v>40</v>
          </cell>
          <cell r="W385">
            <v>40</v>
          </cell>
          <cell r="X385">
            <v>40</v>
          </cell>
          <cell r="Y385">
            <v>40</v>
          </cell>
          <cell r="Z385">
            <v>40</v>
          </cell>
          <cell r="AA385">
            <v>40</v>
          </cell>
          <cell r="AB385">
            <v>40</v>
          </cell>
          <cell r="AC385">
            <v>40</v>
          </cell>
          <cell r="AD385">
            <v>40</v>
          </cell>
          <cell r="AE385">
            <v>40</v>
          </cell>
          <cell r="AF385">
            <v>40</v>
          </cell>
          <cell r="AG385">
            <v>40</v>
          </cell>
          <cell r="AH385">
            <v>40</v>
          </cell>
          <cell r="AI385">
            <v>40</v>
          </cell>
          <cell r="AJ385">
            <v>40</v>
          </cell>
          <cell r="AK385">
            <v>40</v>
          </cell>
          <cell r="AL385">
            <v>40</v>
          </cell>
          <cell r="AM385">
            <v>40</v>
          </cell>
          <cell r="AN385">
            <v>40</v>
          </cell>
          <cell r="AO385">
            <v>40</v>
          </cell>
          <cell r="AP385">
            <v>40</v>
          </cell>
          <cell r="AQ385">
            <v>40</v>
          </cell>
          <cell r="AR385">
            <v>40</v>
          </cell>
          <cell r="AS385">
            <v>40</v>
          </cell>
          <cell r="AT385">
            <v>40</v>
          </cell>
          <cell r="AU385">
            <v>40</v>
          </cell>
          <cell r="AV385">
            <v>40</v>
          </cell>
          <cell r="AW385">
            <v>40</v>
          </cell>
          <cell r="AX385">
            <v>40</v>
          </cell>
          <cell r="AY385">
            <v>40</v>
          </cell>
          <cell r="AZ385">
            <v>40</v>
          </cell>
          <cell r="BA385">
            <v>40</v>
          </cell>
          <cell r="BB385">
            <v>40</v>
          </cell>
          <cell r="BC385">
            <v>40</v>
          </cell>
          <cell r="BD385">
            <v>40</v>
          </cell>
          <cell r="BE385">
            <v>40</v>
          </cell>
          <cell r="BF385">
            <v>40</v>
          </cell>
          <cell r="BG385">
            <v>40</v>
          </cell>
          <cell r="BH385">
            <v>40</v>
          </cell>
          <cell r="BI385">
            <v>40</v>
          </cell>
          <cell r="BJ385">
            <v>40</v>
          </cell>
          <cell r="BK385">
            <v>40</v>
          </cell>
          <cell r="BL385">
            <v>40</v>
          </cell>
          <cell r="BM385">
            <v>40</v>
          </cell>
          <cell r="BN385">
            <v>40</v>
          </cell>
          <cell r="BO385">
            <v>40</v>
          </cell>
          <cell r="BP385">
            <v>40</v>
          </cell>
          <cell r="BQ385">
            <v>40</v>
          </cell>
          <cell r="BR385">
            <v>40</v>
          </cell>
          <cell r="BS385">
            <v>40</v>
          </cell>
          <cell r="BT385">
            <v>40</v>
          </cell>
          <cell r="BU385">
            <v>40</v>
          </cell>
          <cell r="BV385">
            <v>40</v>
          </cell>
          <cell r="BW385">
            <v>40</v>
          </cell>
          <cell r="BX385">
            <v>40</v>
          </cell>
          <cell r="BY385">
            <v>40</v>
          </cell>
          <cell r="BZ385">
            <v>40</v>
          </cell>
          <cell r="CA385">
            <v>40</v>
          </cell>
          <cell r="CB385">
            <v>40</v>
          </cell>
          <cell r="CC385">
            <v>45</v>
          </cell>
          <cell r="CD385">
            <v>45</v>
          </cell>
          <cell r="CE385">
            <v>45</v>
          </cell>
          <cell r="CF385">
            <v>45</v>
          </cell>
          <cell r="CG385">
            <v>45</v>
          </cell>
          <cell r="CH385">
            <v>45</v>
          </cell>
          <cell r="CI385">
            <v>45</v>
          </cell>
          <cell r="CJ385">
            <v>45</v>
          </cell>
          <cell r="CK385">
            <v>45</v>
          </cell>
          <cell r="CL385">
            <v>45</v>
          </cell>
          <cell r="CM385">
            <v>45</v>
          </cell>
          <cell r="CN385">
            <v>45</v>
          </cell>
          <cell r="CO385">
            <v>45</v>
          </cell>
          <cell r="CP385">
            <v>45</v>
          </cell>
          <cell r="CQ385">
            <v>45</v>
          </cell>
          <cell r="CR385">
            <v>45</v>
          </cell>
          <cell r="CS385">
            <v>45</v>
          </cell>
          <cell r="CT385">
            <v>45</v>
          </cell>
          <cell r="CU385">
            <v>45</v>
          </cell>
          <cell r="CV385">
            <v>45</v>
          </cell>
          <cell r="CW385">
            <v>45</v>
          </cell>
          <cell r="CX385">
            <v>45</v>
          </cell>
          <cell r="CY385">
            <v>45</v>
          </cell>
          <cell r="CZ385">
            <v>45</v>
          </cell>
          <cell r="DA385">
            <v>45</v>
          </cell>
          <cell r="DB385">
            <v>45</v>
          </cell>
          <cell r="DC385">
            <v>45</v>
          </cell>
          <cell r="DD385">
            <v>45</v>
          </cell>
          <cell r="DE385">
            <v>45</v>
          </cell>
          <cell r="DF385">
            <v>45</v>
          </cell>
          <cell r="DG385">
            <v>45</v>
          </cell>
          <cell r="DH385">
            <v>120</v>
          </cell>
          <cell r="DI385">
            <v>120</v>
          </cell>
          <cell r="DJ385">
            <v>120</v>
          </cell>
          <cell r="DK385">
            <v>120</v>
          </cell>
          <cell r="DL385">
            <v>120</v>
          </cell>
          <cell r="DM385">
            <v>120</v>
          </cell>
          <cell r="DN385">
            <v>120</v>
          </cell>
          <cell r="DO385">
            <v>120</v>
          </cell>
          <cell r="DP385">
            <v>120</v>
          </cell>
          <cell r="DQ385">
            <v>120</v>
          </cell>
          <cell r="DR385">
            <v>120</v>
          </cell>
          <cell r="DS385">
            <v>120</v>
          </cell>
          <cell r="DT385">
            <v>120</v>
          </cell>
          <cell r="DU385">
            <v>120</v>
          </cell>
          <cell r="DV385">
            <v>120</v>
          </cell>
          <cell r="DW385">
            <v>120</v>
          </cell>
          <cell r="DX385">
            <v>120</v>
          </cell>
          <cell r="DY385">
            <v>120</v>
          </cell>
          <cell r="DZ385">
            <v>120</v>
          </cell>
          <cell r="EA385">
            <v>120</v>
          </cell>
          <cell r="EB385">
            <v>120</v>
          </cell>
          <cell r="EC385">
            <v>120</v>
          </cell>
          <cell r="ED385">
            <v>120</v>
          </cell>
          <cell r="EE385">
            <v>120</v>
          </cell>
          <cell r="EF385">
            <v>120</v>
          </cell>
          <cell r="EG385">
            <v>120</v>
          </cell>
          <cell r="EH385">
            <v>120</v>
          </cell>
          <cell r="EI385">
            <v>120</v>
          </cell>
          <cell r="EJ385">
            <v>60</v>
          </cell>
          <cell r="EK385">
            <v>60</v>
          </cell>
          <cell r="EL385">
            <v>60</v>
          </cell>
          <cell r="EM385">
            <v>60</v>
          </cell>
          <cell r="EN385">
            <v>60</v>
          </cell>
          <cell r="EO385">
            <v>60</v>
          </cell>
          <cell r="EP385">
            <v>60</v>
          </cell>
          <cell r="EQ385">
            <v>60</v>
          </cell>
          <cell r="ER385">
            <v>60</v>
          </cell>
          <cell r="ES385">
            <v>60</v>
          </cell>
          <cell r="ET385">
            <v>60</v>
          </cell>
          <cell r="EU385">
            <v>60</v>
          </cell>
          <cell r="EV385">
            <v>60</v>
          </cell>
          <cell r="EW385">
            <v>60</v>
          </cell>
          <cell r="EX385">
            <v>60</v>
          </cell>
          <cell r="EY385">
            <v>60</v>
          </cell>
          <cell r="EZ385">
            <v>60</v>
          </cell>
          <cell r="FA385">
            <v>60</v>
          </cell>
          <cell r="FB385">
            <v>60</v>
          </cell>
          <cell r="FC385">
            <v>60</v>
          </cell>
          <cell r="FD385">
            <v>60</v>
          </cell>
          <cell r="FE385">
            <v>60</v>
          </cell>
          <cell r="FF385">
            <v>60</v>
          </cell>
          <cell r="FG385">
            <v>60</v>
          </cell>
          <cell r="FH385">
            <v>60</v>
          </cell>
          <cell r="FI385">
            <v>60</v>
          </cell>
          <cell r="FJ385">
            <v>60</v>
          </cell>
          <cell r="FK385">
            <v>60</v>
          </cell>
          <cell r="FL385">
            <v>60</v>
          </cell>
          <cell r="FM385">
            <v>60</v>
          </cell>
          <cell r="FN385">
            <v>60</v>
          </cell>
          <cell r="FO385">
            <v>34</v>
          </cell>
          <cell r="FP385">
            <v>34</v>
          </cell>
          <cell r="FQ385">
            <v>34</v>
          </cell>
          <cell r="FR385">
            <v>34</v>
          </cell>
          <cell r="FS385">
            <v>34</v>
          </cell>
          <cell r="FT385">
            <v>34</v>
          </cell>
          <cell r="FU385">
            <v>34</v>
          </cell>
          <cell r="FV385">
            <v>34</v>
          </cell>
          <cell r="FW385">
            <v>34</v>
          </cell>
          <cell r="FX385">
            <v>34</v>
          </cell>
          <cell r="FY385">
            <v>34</v>
          </cell>
          <cell r="FZ385">
            <v>34</v>
          </cell>
          <cell r="GA385">
            <v>34</v>
          </cell>
          <cell r="GB385">
            <v>34</v>
          </cell>
          <cell r="GC385">
            <v>34</v>
          </cell>
          <cell r="GD385">
            <v>34</v>
          </cell>
          <cell r="GE385">
            <v>34</v>
          </cell>
          <cell r="GF385">
            <v>34</v>
          </cell>
          <cell r="GG385">
            <v>34</v>
          </cell>
          <cell r="GH385">
            <v>34</v>
          </cell>
          <cell r="GI385">
            <v>34</v>
          </cell>
          <cell r="GJ385">
            <v>34</v>
          </cell>
          <cell r="GK385">
            <v>34</v>
          </cell>
          <cell r="GL385">
            <v>34</v>
          </cell>
          <cell r="GM385">
            <v>34</v>
          </cell>
          <cell r="GN385">
            <v>34</v>
          </cell>
          <cell r="GO385">
            <v>34</v>
          </cell>
          <cell r="GP385">
            <v>34</v>
          </cell>
          <cell r="GQ385">
            <v>34</v>
          </cell>
          <cell r="GR385">
            <v>34</v>
          </cell>
          <cell r="GS385">
            <v>34</v>
          </cell>
          <cell r="GW385">
            <v>901151</v>
          </cell>
          <cell r="GX385" t="e">
            <v>#DIV/0!</v>
          </cell>
          <cell r="GY385" t="e">
            <v>#DIV/0!</v>
          </cell>
          <cell r="GZ385" t="e">
            <v>#DIV/0!</v>
          </cell>
        </row>
        <row r="386">
          <cell r="A386">
            <v>901152</v>
          </cell>
          <cell r="B386">
            <v>22</v>
          </cell>
          <cell r="C386" t="str">
            <v>ENTEX @ HARRIS</v>
          </cell>
          <cell r="D386">
            <v>23500</v>
          </cell>
          <cell r="E386" t="str">
            <v>D</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cell r="AF386">
            <v>0</v>
          </cell>
          <cell r="AG386">
            <v>0</v>
          </cell>
          <cell r="AH386">
            <v>0</v>
          </cell>
          <cell r="AI386">
            <v>0</v>
          </cell>
          <cell r="AJ386">
            <v>0</v>
          </cell>
          <cell r="AK386">
            <v>0</v>
          </cell>
          <cell r="AL386">
            <v>0</v>
          </cell>
          <cell r="AM386">
            <v>0</v>
          </cell>
          <cell r="AN386">
            <v>0</v>
          </cell>
          <cell r="AO386">
            <v>0</v>
          </cell>
          <cell r="AP386">
            <v>0</v>
          </cell>
          <cell r="AQ386">
            <v>0</v>
          </cell>
          <cell r="AR386">
            <v>0</v>
          </cell>
          <cell r="AS386">
            <v>0</v>
          </cell>
          <cell r="AT386">
            <v>0</v>
          </cell>
          <cell r="AU386">
            <v>0</v>
          </cell>
          <cell r="AV386">
            <v>0</v>
          </cell>
          <cell r="AW386">
            <v>0</v>
          </cell>
          <cell r="AX386">
            <v>0</v>
          </cell>
          <cell r="AY386">
            <v>0</v>
          </cell>
          <cell r="AZ386">
            <v>0</v>
          </cell>
          <cell r="BA386">
            <v>0</v>
          </cell>
          <cell r="BB386">
            <v>0</v>
          </cell>
          <cell r="BC386">
            <v>0</v>
          </cell>
          <cell r="BD386">
            <v>0</v>
          </cell>
          <cell r="BE386">
            <v>0</v>
          </cell>
          <cell r="BF386">
            <v>0</v>
          </cell>
          <cell r="BG386">
            <v>0</v>
          </cell>
          <cell r="BH386">
            <v>0</v>
          </cell>
          <cell r="BI386">
            <v>0</v>
          </cell>
          <cell r="BJ386">
            <v>0</v>
          </cell>
          <cell r="BK386">
            <v>0</v>
          </cell>
          <cell r="BL386">
            <v>0</v>
          </cell>
          <cell r="BM386">
            <v>0</v>
          </cell>
          <cell r="BN386">
            <v>0</v>
          </cell>
          <cell r="BO386">
            <v>0</v>
          </cell>
          <cell r="BP386">
            <v>0</v>
          </cell>
          <cell r="BQ386">
            <v>0</v>
          </cell>
          <cell r="BR386">
            <v>0</v>
          </cell>
          <cell r="BS386">
            <v>0</v>
          </cell>
          <cell r="BT386">
            <v>0</v>
          </cell>
          <cell r="BU386">
            <v>0</v>
          </cell>
          <cell r="BV386">
            <v>0</v>
          </cell>
          <cell r="BW386">
            <v>0</v>
          </cell>
          <cell r="BX386">
            <v>0</v>
          </cell>
          <cell r="BY386">
            <v>0</v>
          </cell>
          <cell r="BZ386">
            <v>0</v>
          </cell>
          <cell r="CA386">
            <v>0</v>
          </cell>
          <cell r="CB386">
            <v>0</v>
          </cell>
          <cell r="CC386">
            <v>0</v>
          </cell>
          <cell r="CD386">
            <v>0</v>
          </cell>
          <cell r="CE386">
            <v>0</v>
          </cell>
          <cell r="CF386">
            <v>0</v>
          </cell>
          <cell r="CG386">
            <v>0</v>
          </cell>
          <cell r="CH386">
            <v>0</v>
          </cell>
          <cell r="CI386">
            <v>0</v>
          </cell>
          <cell r="CJ386">
            <v>0</v>
          </cell>
          <cell r="CK386">
            <v>0</v>
          </cell>
          <cell r="CL386">
            <v>0</v>
          </cell>
          <cell r="CM386">
            <v>0</v>
          </cell>
          <cell r="CN386">
            <v>0</v>
          </cell>
          <cell r="CO386">
            <v>0</v>
          </cell>
          <cell r="CP386">
            <v>0</v>
          </cell>
          <cell r="CQ386">
            <v>0</v>
          </cell>
          <cell r="CR386">
            <v>0</v>
          </cell>
          <cell r="CS386">
            <v>0</v>
          </cell>
          <cell r="CT386">
            <v>0</v>
          </cell>
          <cell r="CU386">
            <v>0</v>
          </cell>
          <cell r="CV386">
            <v>0</v>
          </cell>
          <cell r="CW386">
            <v>0</v>
          </cell>
          <cell r="CX386">
            <v>0</v>
          </cell>
          <cell r="CY386">
            <v>0</v>
          </cell>
          <cell r="CZ386">
            <v>0</v>
          </cell>
          <cell r="DA386">
            <v>0</v>
          </cell>
          <cell r="DB386">
            <v>0</v>
          </cell>
          <cell r="DC386">
            <v>0</v>
          </cell>
          <cell r="DD386">
            <v>0</v>
          </cell>
          <cell r="DE386">
            <v>0</v>
          </cell>
          <cell r="DF386">
            <v>0</v>
          </cell>
          <cell r="DG386">
            <v>0</v>
          </cell>
          <cell r="DH386">
            <v>0</v>
          </cell>
          <cell r="DI386">
            <v>0</v>
          </cell>
          <cell r="DJ386">
            <v>0</v>
          </cell>
          <cell r="DK386">
            <v>0</v>
          </cell>
          <cell r="DL386">
            <v>0</v>
          </cell>
          <cell r="DM386">
            <v>0</v>
          </cell>
          <cell r="DN386">
            <v>0</v>
          </cell>
          <cell r="DO386">
            <v>0</v>
          </cell>
          <cell r="DP386">
            <v>0</v>
          </cell>
          <cell r="DQ386">
            <v>0</v>
          </cell>
          <cell r="DR386">
            <v>0</v>
          </cell>
          <cell r="DS386">
            <v>0</v>
          </cell>
          <cell r="DT386">
            <v>0</v>
          </cell>
          <cell r="DU386">
            <v>0</v>
          </cell>
          <cell r="DV386">
            <v>0</v>
          </cell>
          <cell r="DW386">
            <v>0</v>
          </cell>
          <cell r="DX386">
            <v>0</v>
          </cell>
          <cell r="DY386">
            <v>0</v>
          </cell>
          <cell r="DZ386">
            <v>0</v>
          </cell>
          <cell r="EA386">
            <v>0</v>
          </cell>
          <cell r="EB386">
            <v>0</v>
          </cell>
          <cell r="EC386">
            <v>0</v>
          </cell>
          <cell r="ED386">
            <v>0</v>
          </cell>
          <cell r="EE386">
            <v>0</v>
          </cell>
          <cell r="EF386">
            <v>0</v>
          </cell>
          <cell r="EG386">
            <v>0</v>
          </cell>
          <cell r="EH386">
            <v>0</v>
          </cell>
          <cell r="EI386">
            <v>0</v>
          </cell>
          <cell r="EJ386">
            <v>0</v>
          </cell>
          <cell r="EK386">
            <v>0</v>
          </cell>
          <cell r="EL386">
            <v>0</v>
          </cell>
          <cell r="EM386">
            <v>0</v>
          </cell>
          <cell r="EN386">
            <v>0</v>
          </cell>
          <cell r="EO386">
            <v>0</v>
          </cell>
          <cell r="EP386">
            <v>0</v>
          </cell>
          <cell r="EQ386">
            <v>0</v>
          </cell>
          <cell r="ER386">
            <v>0</v>
          </cell>
          <cell r="ES386">
            <v>0</v>
          </cell>
          <cell r="ET386">
            <v>0</v>
          </cell>
          <cell r="EU386">
            <v>0</v>
          </cell>
          <cell r="EV386">
            <v>0</v>
          </cell>
          <cell r="EW386">
            <v>0</v>
          </cell>
          <cell r="EX386">
            <v>0</v>
          </cell>
          <cell r="EY386">
            <v>0</v>
          </cell>
          <cell r="EZ386">
            <v>0</v>
          </cell>
          <cell r="FA386">
            <v>0</v>
          </cell>
          <cell r="FB386">
            <v>0</v>
          </cell>
          <cell r="FC386">
            <v>0</v>
          </cell>
          <cell r="FD386">
            <v>0</v>
          </cell>
          <cell r="FE386">
            <v>0</v>
          </cell>
          <cell r="FF386">
            <v>0</v>
          </cell>
          <cell r="FG386">
            <v>0</v>
          </cell>
          <cell r="FH386">
            <v>0</v>
          </cell>
          <cell r="FI386">
            <v>0</v>
          </cell>
          <cell r="FJ386">
            <v>0</v>
          </cell>
          <cell r="FK386">
            <v>0</v>
          </cell>
          <cell r="FL386">
            <v>0</v>
          </cell>
          <cell r="FM386">
            <v>0</v>
          </cell>
          <cell r="FN386">
            <v>0</v>
          </cell>
          <cell r="FO386">
            <v>0</v>
          </cell>
          <cell r="FP386">
            <v>0</v>
          </cell>
          <cell r="FQ386">
            <v>0</v>
          </cell>
          <cell r="FR386">
            <v>0</v>
          </cell>
          <cell r="FS386">
            <v>0</v>
          </cell>
          <cell r="FT386">
            <v>0</v>
          </cell>
          <cell r="FU386">
            <v>0</v>
          </cell>
          <cell r="FV386">
            <v>0</v>
          </cell>
          <cell r="FW386">
            <v>0</v>
          </cell>
          <cell r="FX386">
            <v>0</v>
          </cell>
          <cell r="FY386">
            <v>0</v>
          </cell>
          <cell r="FZ386">
            <v>0</v>
          </cell>
          <cell r="GA386">
            <v>0</v>
          </cell>
          <cell r="GB386">
            <v>0</v>
          </cell>
          <cell r="GC386">
            <v>0</v>
          </cell>
          <cell r="GD386">
            <v>0</v>
          </cell>
          <cell r="GE386">
            <v>0</v>
          </cell>
          <cell r="GF386">
            <v>0</v>
          </cell>
          <cell r="GG386">
            <v>0</v>
          </cell>
          <cell r="GH386">
            <v>0</v>
          </cell>
          <cell r="GI386">
            <v>0</v>
          </cell>
          <cell r="GJ386">
            <v>0</v>
          </cell>
          <cell r="GK386">
            <v>0</v>
          </cell>
          <cell r="GL386">
            <v>0</v>
          </cell>
          <cell r="GM386">
            <v>0</v>
          </cell>
          <cell r="GN386">
            <v>0</v>
          </cell>
          <cell r="GO386">
            <v>0</v>
          </cell>
          <cell r="GP386">
            <v>0</v>
          </cell>
          <cell r="GQ386">
            <v>0</v>
          </cell>
          <cell r="GR386">
            <v>0</v>
          </cell>
          <cell r="GS386">
            <v>0</v>
          </cell>
          <cell r="GW386">
            <v>901152</v>
          </cell>
          <cell r="GX386" t="e">
            <v>#DIV/0!</v>
          </cell>
          <cell r="GY386" t="e">
            <v>#DIV/0!</v>
          </cell>
          <cell r="GZ386" t="e">
            <v>#DIV/0!</v>
          </cell>
        </row>
        <row r="387">
          <cell r="A387">
            <v>901153</v>
          </cell>
          <cell r="B387">
            <v>22</v>
          </cell>
          <cell r="C387" t="str">
            <v>ENTEX @ HARRIS</v>
          </cell>
          <cell r="D387">
            <v>23500</v>
          </cell>
          <cell r="E387" t="str">
            <v>D</v>
          </cell>
          <cell r="F387">
            <v>984</v>
          </cell>
          <cell r="G387">
            <v>984</v>
          </cell>
          <cell r="H387">
            <v>984</v>
          </cell>
          <cell r="I387">
            <v>984</v>
          </cell>
          <cell r="J387">
            <v>984</v>
          </cell>
          <cell r="K387">
            <v>984</v>
          </cell>
          <cell r="L387">
            <v>984</v>
          </cell>
          <cell r="M387">
            <v>984</v>
          </cell>
          <cell r="N387">
            <v>984</v>
          </cell>
          <cell r="O387">
            <v>984</v>
          </cell>
          <cell r="P387">
            <v>984</v>
          </cell>
          <cell r="Q387">
            <v>984</v>
          </cell>
          <cell r="R387">
            <v>984</v>
          </cell>
          <cell r="S387">
            <v>984</v>
          </cell>
          <cell r="T387">
            <v>984</v>
          </cell>
          <cell r="U387">
            <v>984</v>
          </cell>
          <cell r="V387">
            <v>984</v>
          </cell>
          <cell r="W387">
            <v>984</v>
          </cell>
          <cell r="X387">
            <v>984</v>
          </cell>
          <cell r="Y387">
            <v>984</v>
          </cell>
          <cell r="Z387">
            <v>984</v>
          </cell>
          <cell r="AA387">
            <v>984</v>
          </cell>
          <cell r="AB387">
            <v>984</v>
          </cell>
          <cell r="AC387">
            <v>984</v>
          </cell>
          <cell r="AD387">
            <v>984</v>
          </cell>
          <cell r="AE387">
            <v>984</v>
          </cell>
          <cell r="AF387">
            <v>984</v>
          </cell>
          <cell r="AG387">
            <v>984</v>
          </cell>
          <cell r="AH387">
            <v>984</v>
          </cell>
          <cell r="AI387">
            <v>984</v>
          </cell>
          <cell r="AJ387">
            <v>984</v>
          </cell>
          <cell r="AK387">
            <v>984</v>
          </cell>
          <cell r="AL387">
            <v>984</v>
          </cell>
          <cell r="AM387">
            <v>984</v>
          </cell>
          <cell r="AN387">
            <v>984</v>
          </cell>
          <cell r="AO387">
            <v>984</v>
          </cell>
          <cell r="AP387">
            <v>984</v>
          </cell>
          <cell r="AQ387">
            <v>984</v>
          </cell>
          <cell r="AR387">
            <v>984</v>
          </cell>
          <cell r="AS387">
            <v>984</v>
          </cell>
          <cell r="AT387">
            <v>984</v>
          </cell>
          <cell r="AU387">
            <v>984</v>
          </cell>
          <cell r="AV387">
            <v>984</v>
          </cell>
          <cell r="AW387">
            <v>984</v>
          </cell>
          <cell r="AX387">
            <v>984</v>
          </cell>
          <cell r="AY387">
            <v>984</v>
          </cell>
          <cell r="AZ387">
            <v>984</v>
          </cell>
          <cell r="BA387">
            <v>984</v>
          </cell>
          <cell r="BB387">
            <v>984</v>
          </cell>
          <cell r="BC387">
            <v>984</v>
          </cell>
          <cell r="BD387">
            <v>984</v>
          </cell>
          <cell r="BE387">
            <v>984</v>
          </cell>
          <cell r="BF387">
            <v>984</v>
          </cell>
          <cell r="BG387">
            <v>984</v>
          </cell>
          <cell r="BH387">
            <v>984</v>
          </cell>
          <cell r="BI387">
            <v>984</v>
          </cell>
          <cell r="BJ387">
            <v>984</v>
          </cell>
          <cell r="BK387">
            <v>984</v>
          </cell>
          <cell r="BL387">
            <v>984</v>
          </cell>
          <cell r="BM387">
            <v>984</v>
          </cell>
          <cell r="BN387">
            <v>984</v>
          </cell>
          <cell r="BO387">
            <v>984</v>
          </cell>
          <cell r="BP387">
            <v>984</v>
          </cell>
          <cell r="BQ387">
            <v>984</v>
          </cell>
          <cell r="BR387">
            <v>984</v>
          </cell>
          <cell r="BS387">
            <v>984</v>
          </cell>
          <cell r="BT387">
            <v>984</v>
          </cell>
          <cell r="BU387">
            <v>984</v>
          </cell>
          <cell r="BV387">
            <v>984</v>
          </cell>
          <cell r="BW387">
            <v>984</v>
          </cell>
          <cell r="BX387">
            <v>984</v>
          </cell>
          <cell r="BY387">
            <v>984</v>
          </cell>
          <cell r="BZ387">
            <v>984</v>
          </cell>
          <cell r="CA387">
            <v>984</v>
          </cell>
          <cell r="CB387">
            <v>984</v>
          </cell>
          <cell r="CC387">
            <v>984</v>
          </cell>
          <cell r="CD387">
            <v>984</v>
          </cell>
          <cell r="CE387">
            <v>984</v>
          </cell>
          <cell r="CF387">
            <v>984</v>
          </cell>
          <cell r="CG387">
            <v>984</v>
          </cell>
          <cell r="CH387">
            <v>984</v>
          </cell>
          <cell r="CI387">
            <v>984</v>
          </cell>
          <cell r="CJ387">
            <v>984</v>
          </cell>
          <cell r="CK387">
            <v>984</v>
          </cell>
          <cell r="CL387">
            <v>984</v>
          </cell>
          <cell r="CM387">
            <v>984</v>
          </cell>
          <cell r="CN387">
            <v>984</v>
          </cell>
          <cell r="CO387">
            <v>984</v>
          </cell>
          <cell r="CP387">
            <v>984</v>
          </cell>
          <cell r="CQ387">
            <v>984</v>
          </cell>
          <cell r="CR387">
            <v>984</v>
          </cell>
          <cell r="CS387">
            <v>984</v>
          </cell>
          <cell r="CT387">
            <v>984</v>
          </cell>
          <cell r="CU387">
            <v>984</v>
          </cell>
          <cell r="CV387">
            <v>984</v>
          </cell>
          <cell r="CW387">
            <v>984</v>
          </cell>
          <cell r="CX387">
            <v>984</v>
          </cell>
          <cell r="CY387">
            <v>984</v>
          </cell>
          <cell r="CZ387">
            <v>984</v>
          </cell>
          <cell r="DA387">
            <v>984</v>
          </cell>
          <cell r="DB387">
            <v>984</v>
          </cell>
          <cell r="DC387">
            <v>984</v>
          </cell>
          <cell r="DD387">
            <v>984</v>
          </cell>
          <cell r="DE387">
            <v>984</v>
          </cell>
          <cell r="DF387">
            <v>984</v>
          </cell>
          <cell r="DG387">
            <v>984</v>
          </cell>
          <cell r="DH387">
            <v>2460</v>
          </cell>
          <cell r="DI387">
            <v>2460</v>
          </cell>
          <cell r="DJ387">
            <v>2460</v>
          </cell>
          <cell r="DK387">
            <v>2460</v>
          </cell>
          <cell r="DL387">
            <v>2460</v>
          </cell>
          <cell r="DM387">
            <v>2460</v>
          </cell>
          <cell r="DN387">
            <v>2460</v>
          </cell>
          <cell r="DO387">
            <v>2460</v>
          </cell>
          <cell r="DP387">
            <v>2460</v>
          </cell>
          <cell r="DQ387">
            <v>2460</v>
          </cell>
          <cell r="DR387">
            <v>2460</v>
          </cell>
          <cell r="DS387">
            <v>2460</v>
          </cell>
          <cell r="DT387">
            <v>2460</v>
          </cell>
          <cell r="DU387">
            <v>2460</v>
          </cell>
          <cell r="DV387">
            <v>2460</v>
          </cell>
          <cell r="DW387">
            <v>2460</v>
          </cell>
          <cell r="DX387">
            <v>2460</v>
          </cell>
          <cell r="DY387">
            <v>2460</v>
          </cell>
          <cell r="DZ387">
            <v>2460</v>
          </cell>
          <cell r="EA387">
            <v>2460</v>
          </cell>
          <cell r="EB387">
            <v>2460</v>
          </cell>
          <cell r="EC387">
            <v>2460</v>
          </cell>
          <cell r="ED387">
            <v>2460</v>
          </cell>
          <cell r="EE387">
            <v>2460</v>
          </cell>
          <cell r="EF387">
            <v>2460</v>
          </cell>
          <cell r="EG387">
            <v>2460</v>
          </cell>
          <cell r="EH387">
            <v>2460</v>
          </cell>
          <cell r="EI387">
            <v>2460</v>
          </cell>
          <cell r="EJ387">
            <v>2460</v>
          </cell>
          <cell r="EK387">
            <v>2460</v>
          </cell>
          <cell r="EL387">
            <v>2460</v>
          </cell>
          <cell r="EM387">
            <v>2460</v>
          </cell>
          <cell r="EN387">
            <v>2460</v>
          </cell>
          <cell r="EO387">
            <v>2460</v>
          </cell>
          <cell r="EP387">
            <v>2460</v>
          </cell>
          <cell r="EQ387">
            <v>2460</v>
          </cell>
          <cell r="ER387">
            <v>2460</v>
          </cell>
          <cell r="ES387">
            <v>2460</v>
          </cell>
          <cell r="ET387">
            <v>2460</v>
          </cell>
          <cell r="EU387">
            <v>2460</v>
          </cell>
          <cell r="EV387">
            <v>2460</v>
          </cell>
          <cell r="EW387">
            <v>2460</v>
          </cell>
          <cell r="EX387">
            <v>2460</v>
          </cell>
          <cell r="EY387">
            <v>2460</v>
          </cell>
          <cell r="EZ387">
            <v>2460</v>
          </cell>
          <cell r="FA387">
            <v>2460</v>
          </cell>
          <cell r="FB387">
            <v>2460</v>
          </cell>
          <cell r="FC387">
            <v>2460</v>
          </cell>
          <cell r="FD387">
            <v>2460</v>
          </cell>
          <cell r="FE387">
            <v>2460</v>
          </cell>
          <cell r="FF387">
            <v>2460</v>
          </cell>
          <cell r="FG387">
            <v>2460</v>
          </cell>
          <cell r="FH387">
            <v>2460</v>
          </cell>
          <cell r="FI387">
            <v>2460</v>
          </cell>
          <cell r="FJ387">
            <v>2460</v>
          </cell>
          <cell r="FK387">
            <v>2460</v>
          </cell>
          <cell r="FL387">
            <v>2460</v>
          </cell>
          <cell r="FM387">
            <v>2460</v>
          </cell>
          <cell r="FN387">
            <v>2460</v>
          </cell>
          <cell r="FO387">
            <v>1291</v>
          </cell>
          <cell r="FP387">
            <v>1291</v>
          </cell>
          <cell r="FQ387">
            <v>1291</v>
          </cell>
          <cell r="FR387">
            <v>1291</v>
          </cell>
          <cell r="FS387">
            <v>1291</v>
          </cell>
          <cell r="FT387">
            <v>1291</v>
          </cell>
          <cell r="FU387">
            <v>1291</v>
          </cell>
          <cell r="FV387">
            <v>1291</v>
          </cell>
          <cell r="FW387">
            <v>1291</v>
          </cell>
          <cell r="FX387">
            <v>1291</v>
          </cell>
          <cell r="FY387">
            <v>1291</v>
          </cell>
          <cell r="FZ387">
            <v>1291</v>
          </cell>
          <cell r="GA387">
            <v>1291</v>
          </cell>
          <cell r="GB387">
            <v>1291</v>
          </cell>
          <cell r="GC387">
            <v>1291</v>
          </cell>
          <cell r="GD387">
            <v>1291</v>
          </cell>
          <cell r="GE387">
            <v>1291</v>
          </cell>
          <cell r="GF387">
            <v>1291</v>
          </cell>
          <cell r="GG387">
            <v>1291</v>
          </cell>
          <cell r="GH387">
            <v>1291</v>
          </cell>
          <cell r="GI387">
            <v>1291</v>
          </cell>
          <cell r="GJ387">
            <v>1291</v>
          </cell>
          <cell r="GK387">
            <v>1291</v>
          </cell>
          <cell r="GL387">
            <v>1291</v>
          </cell>
          <cell r="GM387">
            <v>1291</v>
          </cell>
          <cell r="GN387">
            <v>1291</v>
          </cell>
          <cell r="GO387">
            <v>1291</v>
          </cell>
          <cell r="GP387">
            <v>1291</v>
          </cell>
          <cell r="GQ387">
            <v>1291</v>
          </cell>
          <cell r="GR387">
            <v>1291</v>
          </cell>
          <cell r="GS387">
            <v>1291</v>
          </cell>
          <cell r="GW387">
            <v>901153</v>
          </cell>
          <cell r="GX387" t="e">
            <v>#DIV/0!</v>
          </cell>
          <cell r="GY387" t="e">
            <v>#DIV/0!</v>
          </cell>
          <cell r="GZ387" t="e">
            <v>#DIV/0!</v>
          </cell>
        </row>
        <row r="388">
          <cell r="A388">
            <v>901154</v>
          </cell>
          <cell r="B388">
            <v>22</v>
          </cell>
          <cell r="C388" t="str">
            <v>ENTEX @ WHARTON</v>
          </cell>
          <cell r="D388">
            <v>94458</v>
          </cell>
          <cell r="E388" t="str">
            <v>D</v>
          </cell>
          <cell r="F388">
            <v>40</v>
          </cell>
          <cell r="G388">
            <v>40</v>
          </cell>
          <cell r="H388">
            <v>40</v>
          </cell>
          <cell r="I388">
            <v>40</v>
          </cell>
          <cell r="J388">
            <v>40</v>
          </cell>
          <cell r="K388">
            <v>40</v>
          </cell>
          <cell r="L388">
            <v>40</v>
          </cell>
          <cell r="M388">
            <v>40</v>
          </cell>
          <cell r="N388">
            <v>40</v>
          </cell>
          <cell r="O388">
            <v>40</v>
          </cell>
          <cell r="P388">
            <v>40</v>
          </cell>
          <cell r="Q388">
            <v>40</v>
          </cell>
          <cell r="R388">
            <v>40</v>
          </cell>
          <cell r="S388">
            <v>40</v>
          </cell>
          <cell r="T388">
            <v>40</v>
          </cell>
          <cell r="U388">
            <v>40</v>
          </cell>
          <cell r="V388">
            <v>40</v>
          </cell>
          <cell r="W388">
            <v>40</v>
          </cell>
          <cell r="X388">
            <v>40</v>
          </cell>
          <cell r="Y388">
            <v>40</v>
          </cell>
          <cell r="Z388">
            <v>40</v>
          </cell>
          <cell r="AA388">
            <v>40</v>
          </cell>
          <cell r="AB388">
            <v>40</v>
          </cell>
          <cell r="AC388">
            <v>40</v>
          </cell>
          <cell r="AD388">
            <v>40</v>
          </cell>
          <cell r="AE388">
            <v>40</v>
          </cell>
          <cell r="AF388">
            <v>40</v>
          </cell>
          <cell r="AG388">
            <v>40</v>
          </cell>
          <cell r="AH388">
            <v>40</v>
          </cell>
          <cell r="AI388">
            <v>40</v>
          </cell>
          <cell r="AJ388">
            <v>40</v>
          </cell>
          <cell r="AK388">
            <v>40</v>
          </cell>
          <cell r="AL388">
            <v>40</v>
          </cell>
          <cell r="AM388">
            <v>40</v>
          </cell>
          <cell r="AN388">
            <v>40</v>
          </cell>
          <cell r="AO388">
            <v>40</v>
          </cell>
          <cell r="AP388">
            <v>40</v>
          </cell>
          <cell r="AQ388">
            <v>40</v>
          </cell>
          <cell r="AR388">
            <v>40</v>
          </cell>
          <cell r="AS388">
            <v>40</v>
          </cell>
          <cell r="AT388">
            <v>40</v>
          </cell>
          <cell r="AU388">
            <v>40</v>
          </cell>
          <cell r="AV388">
            <v>40</v>
          </cell>
          <cell r="AW388">
            <v>40</v>
          </cell>
          <cell r="AX388">
            <v>40</v>
          </cell>
          <cell r="AY388">
            <v>40</v>
          </cell>
          <cell r="AZ388">
            <v>40</v>
          </cell>
          <cell r="BA388">
            <v>40</v>
          </cell>
          <cell r="BB388">
            <v>40</v>
          </cell>
          <cell r="BC388">
            <v>40</v>
          </cell>
          <cell r="BD388">
            <v>40</v>
          </cell>
          <cell r="BE388">
            <v>40</v>
          </cell>
          <cell r="BF388">
            <v>40</v>
          </cell>
          <cell r="BG388">
            <v>40</v>
          </cell>
          <cell r="BH388">
            <v>40</v>
          </cell>
          <cell r="BI388">
            <v>40</v>
          </cell>
          <cell r="BJ388">
            <v>40</v>
          </cell>
          <cell r="BK388">
            <v>40</v>
          </cell>
          <cell r="BL388">
            <v>40</v>
          </cell>
          <cell r="BM388">
            <v>40</v>
          </cell>
          <cell r="BN388">
            <v>40</v>
          </cell>
          <cell r="BO388">
            <v>40</v>
          </cell>
          <cell r="BP388">
            <v>40</v>
          </cell>
          <cell r="BQ388">
            <v>40</v>
          </cell>
          <cell r="BR388">
            <v>40</v>
          </cell>
          <cell r="BS388">
            <v>40</v>
          </cell>
          <cell r="BT388">
            <v>40</v>
          </cell>
          <cell r="BU388">
            <v>40</v>
          </cell>
          <cell r="BV388">
            <v>40</v>
          </cell>
          <cell r="BW388">
            <v>40</v>
          </cell>
          <cell r="BX388">
            <v>40</v>
          </cell>
          <cell r="BY388">
            <v>40</v>
          </cell>
          <cell r="BZ388">
            <v>40</v>
          </cell>
          <cell r="CA388">
            <v>40</v>
          </cell>
          <cell r="CB388">
            <v>40</v>
          </cell>
          <cell r="CC388">
            <v>50</v>
          </cell>
          <cell r="CD388">
            <v>50</v>
          </cell>
          <cell r="CE388">
            <v>50</v>
          </cell>
          <cell r="CF388">
            <v>50</v>
          </cell>
          <cell r="CG388">
            <v>50</v>
          </cell>
          <cell r="CH388">
            <v>50</v>
          </cell>
          <cell r="CI388">
            <v>50</v>
          </cell>
          <cell r="CJ388">
            <v>50</v>
          </cell>
          <cell r="CK388">
            <v>50</v>
          </cell>
          <cell r="CL388">
            <v>50</v>
          </cell>
          <cell r="CM388">
            <v>50</v>
          </cell>
          <cell r="CN388">
            <v>50</v>
          </cell>
          <cell r="CO388">
            <v>50</v>
          </cell>
          <cell r="CP388">
            <v>50</v>
          </cell>
          <cell r="CQ388">
            <v>50</v>
          </cell>
          <cell r="CR388">
            <v>50</v>
          </cell>
          <cell r="CS388">
            <v>50</v>
          </cell>
          <cell r="CT388">
            <v>50</v>
          </cell>
          <cell r="CU388">
            <v>50</v>
          </cell>
          <cell r="CV388">
            <v>50</v>
          </cell>
          <cell r="CW388">
            <v>50</v>
          </cell>
          <cell r="CX388">
            <v>50</v>
          </cell>
          <cell r="CY388">
            <v>50</v>
          </cell>
          <cell r="CZ388">
            <v>50</v>
          </cell>
          <cell r="DA388">
            <v>50</v>
          </cell>
          <cell r="DB388">
            <v>50</v>
          </cell>
          <cell r="DC388">
            <v>50</v>
          </cell>
          <cell r="DD388">
            <v>50</v>
          </cell>
          <cell r="DE388">
            <v>50</v>
          </cell>
          <cell r="DF388">
            <v>50</v>
          </cell>
          <cell r="DG388">
            <v>50</v>
          </cell>
          <cell r="DH388">
            <v>108</v>
          </cell>
          <cell r="DI388">
            <v>108</v>
          </cell>
          <cell r="DJ388">
            <v>108</v>
          </cell>
          <cell r="DK388">
            <v>108</v>
          </cell>
          <cell r="DL388">
            <v>108</v>
          </cell>
          <cell r="DM388">
            <v>108</v>
          </cell>
          <cell r="DN388">
            <v>108</v>
          </cell>
          <cell r="DO388">
            <v>108</v>
          </cell>
          <cell r="DP388">
            <v>108</v>
          </cell>
          <cell r="DQ388">
            <v>108</v>
          </cell>
          <cell r="DR388">
            <v>108</v>
          </cell>
          <cell r="DS388">
            <v>108</v>
          </cell>
          <cell r="DT388">
            <v>108</v>
          </cell>
          <cell r="DU388">
            <v>108</v>
          </cell>
          <cell r="DV388">
            <v>108</v>
          </cell>
          <cell r="DW388">
            <v>108</v>
          </cell>
          <cell r="DX388">
            <v>108</v>
          </cell>
          <cell r="DY388">
            <v>108</v>
          </cell>
          <cell r="DZ388">
            <v>108</v>
          </cell>
          <cell r="EA388">
            <v>108</v>
          </cell>
          <cell r="EB388">
            <v>108</v>
          </cell>
          <cell r="EC388">
            <v>108</v>
          </cell>
          <cell r="ED388">
            <v>108</v>
          </cell>
          <cell r="EE388">
            <v>108</v>
          </cell>
          <cell r="EF388">
            <v>108</v>
          </cell>
          <cell r="EG388">
            <v>108</v>
          </cell>
          <cell r="EH388">
            <v>108</v>
          </cell>
          <cell r="EI388">
            <v>108</v>
          </cell>
          <cell r="EJ388">
            <v>54</v>
          </cell>
          <cell r="EK388">
            <v>54</v>
          </cell>
          <cell r="EL388">
            <v>54</v>
          </cell>
          <cell r="EM388">
            <v>54</v>
          </cell>
          <cell r="EN388">
            <v>54</v>
          </cell>
          <cell r="EO388">
            <v>54</v>
          </cell>
          <cell r="EP388">
            <v>54</v>
          </cell>
          <cell r="EQ388">
            <v>54</v>
          </cell>
          <cell r="ER388">
            <v>54</v>
          </cell>
          <cell r="ES388">
            <v>54</v>
          </cell>
          <cell r="ET388">
            <v>54</v>
          </cell>
          <cell r="EU388">
            <v>54</v>
          </cell>
          <cell r="EV388">
            <v>54</v>
          </cell>
          <cell r="EW388">
            <v>54</v>
          </cell>
          <cell r="EX388">
            <v>54</v>
          </cell>
          <cell r="EY388">
            <v>54</v>
          </cell>
          <cell r="EZ388">
            <v>54</v>
          </cell>
          <cell r="FA388">
            <v>54</v>
          </cell>
          <cell r="FB388">
            <v>54</v>
          </cell>
          <cell r="FC388">
            <v>54</v>
          </cell>
          <cell r="FD388">
            <v>54</v>
          </cell>
          <cell r="FE388">
            <v>54</v>
          </cell>
          <cell r="FF388">
            <v>54</v>
          </cell>
          <cell r="FG388">
            <v>54</v>
          </cell>
          <cell r="FH388">
            <v>54</v>
          </cell>
          <cell r="FI388">
            <v>54</v>
          </cell>
          <cell r="FJ388">
            <v>54</v>
          </cell>
          <cell r="FK388">
            <v>54</v>
          </cell>
          <cell r="FL388">
            <v>54</v>
          </cell>
          <cell r="FM388">
            <v>54</v>
          </cell>
          <cell r="FN388">
            <v>54</v>
          </cell>
          <cell r="FO388">
            <v>34</v>
          </cell>
          <cell r="FP388">
            <v>34</v>
          </cell>
          <cell r="FQ388">
            <v>34</v>
          </cell>
          <cell r="FR388">
            <v>34</v>
          </cell>
          <cell r="FS388">
            <v>34</v>
          </cell>
          <cell r="FT388">
            <v>34</v>
          </cell>
          <cell r="FU388">
            <v>34</v>
          </cell>
          <cell r="FV388">
            <v>34</v>
          </cell>
          <cell r="FW388">
            <v>34</v>
          </cell>
          <cell r="FX388">
            <v>34</v>
          </cell>
          <cell r="FY388">
            <v>34</v>
          </cell>
          <cell r="FZ388">
            <v>34</v>
          </cell>
          <cell r="GA388">
            <v>34</v>
          </cell>
          <cell r="GB388">
            <v>34</v>
          </cell>
          <cell r="GC388">
            <v>34</v>
          </cell>
          <cell r="GD388">
            <v>34</v>
          </cell>
          <cell r="GE388">
            <v>34</v>
          </cell>
          <cell r="GF388">
            <v>34</v>
          </cell>
          <cell r="GG388">
            <v>34</v>
          </cell>
          <cell r="GH388">
            <v>34</v>
          </cell>
          <cell r="GI388">
            <v>34</v>
          </cell>
          <cell r="GJ388">
            <v>34</v>
          </cell>
          <cell r="GK388">
            <v>34</v>
          </cell>
          <cell r="GL388">
            <v>34</v>
          </cell>
          <cell r="GM388">
            <v>34</v>
          </cell>
          <cell r="GN388">
            <v>34</v>
          </cell>
          <cell r="GO388">
            <v>34</v>
          </cell>
          <cell r="GP388">
            <v>34</v>
          </cell>
          <cell r="GQ388">
            <v>34</v>
          </cell>
          <cell r="GR388">
            <v>34</v>
          </cell>
          <cell r="GS388">
            <v>34</v>
          </cell>
          <cell r="GW388">
            <v>901154</v>
          </cell>
          <cell r="GX388" t="e">
            <v>#DIV/0!</v>
          </cell>
          <cell r="GY388" t="e">
            <v>#DIV/0!</v>
          </cell>
          <cell r="GZ388" t="e">
            <v>#DIV/0!</v>
          </cell>
        </row>
        <row r="389">
          <cell r="A389">
            <v>901188</v>
          </cell>
          <cell r="B389">
            <v>23</v>
          </cell>
          <cell r="C389" t="str">
            <v>LOWRY @ CAMERON</v>
          </cell>
          <cell r="D389">
            <v>237930</v>
          </cell>
          <cell r="E389" t="str">
            <v>R</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cell r="AF389">
            <v>0</v>
          </cell>
          <cell r="AG389">
            <v>0</v>
          </cell>
          <cell r="AH389">
            <v>0</v>
          </cell>
          <cell r="AI389">
            <v>0</v>
          </cell>
          <cell r="AJ389">
            <v>0</v>
          </cell>
          <cell r="AK389">
            <v>0</v>
          </cell>
          <cell r="AL389">
            <v>0</v>
          </cell>
          <cell r="AM389">
            <v>0</v>
          </cell>
          <cell r="AN389">
            <v>0</v>
          </cell>
          <cell r="AO389">
            <v>0</v>
          </cell>
          <cell r="AP389">
            <v>0</v>
          </cell>
          <cell r="AQ389">
            <v>0</v>
          </cell>
          <cell r="AR389">
            <v>0</v>
          </cell>
          <cell r="AS389">
            <v>0</v>
          </cell>
          <cell r="AT389">
            <v>0</v>
          </cell>
          <cell r="AU389">
            <v>0</v>
          </cell>
          <cell r="AV389">
            <v>0</v>
          </cell>
          <cell r="AW389">
            <v>0</v>
          </cell>
          <cell r="AX389">
            <v>0</v>
          </cell>
          <cell r="AY389">
            <v>0</v>
          </cell>
          <cell r="AZ389">
            <v>0</v>
          </cell>
          <cell r="BA389">
            <v>0</v>
          </cell>
          <cell r="BB389">
            <v>0</v>
          </cell>
          <cell r="BC389">
            <v>0</v>
          </cell>
          <cell r="BD389">
            <v>0</v>
          </cell>
          <cell r="BE389">
            <v>0</v>
          </cell>
          <cell r="BF389">
            <v>0</v>
          </cell>
          <cell r="BG389">
            <v>0</v>
          </cell>
          <cell r="BH389">
            <v>0</v>
          </cell>
          <cell r="BI389">
            <v>0</v>
          </cell>
          <cell r="BJ389">
            <v>0</v>
          </cell>
          <cell r="BK389">
            <v>0</v>
          </cell>
          <cell r="BL389">
            <v>0</v>
          </cell>
          <cell r="BM389">
            <v>0</v>
          </cell>
          <cell r="BN389">
            <v>0</v>
          </cell>
          <cell r="BO389">
            <v>0</v>
          </cell>
          <cell r="BP389">
            <v>0</v>
          </cell>
          <cell r="BQ389">
            <v>0</v>
          </cell>
          <cell r="BR389">
            <v>0</v>
          </cell>
          <cell r="BS389">
            <v>0</v>
          </cell>
          <cell r="BT389">
            <v>0</v>
          </cell>
          <cell r="BU389">
            <v>0</v>
          </cell>
          <cell r="BV389">
            <v>0</v>
          </cell>
          <cell r="BW389">
            <v>0</v>
          </cell>
          <cell r="BX389">
            <v>0</v>
          </cell>
          <cell r="BY389">
            <v>0</v>
          </cell>
          <cell r="BZ389">
            <v>0</v>
          </cell>
          <cell r="CA389">
            <v>0</v>
          </cell>
          <cell r="CB389">
            <v>0</v>
          </cell>
          <cell r="CC389">
            <v>0</v>
          </cell>
          <cell r="CD389">
            <v>0</v>
          </cell>
          <cell r="CE389">
            <v>0</v>
          </cell>
          <cell r="CF389">
            <v>0</v>
          </cell>
          <cell r="CG389">
            <v>0</v>
          </cell>
          <cell r="CH389">
            <v>0</v>
          </cell>
          <cell r="CI389">
            <v>0</v>
          </cell>
          <cell r="CJ389">
            <v>0</v>
          </cell>
          <cell r="CK389">
            <v>0</v>
          </cell>
          <cell r="CL389">
            <v>0</v>
          </cell>
          <cell r="CM389">
            <v>0</v>
          </cell>
          <cell r="CN389">
            <v>0</v>
          </cell>
          <cell r="CO389">
            <v>0</v>
          </cell>
          <cell r="CP389">
            <v>0</v>
          </cell>
          <cell r="CQ389">
            <v>0</v>
          </cell>
          <cell r="CR389">
            <v>0</v>
          </cell>
          <cell r="CS389">
            <v>0</v>
          </cell>
          <cell r="CT389">
            <v>0</v>
          </cell>
          <cell r="CU389">
            <v>0</v>
          </cell>
          <cell r="CV389">
            <v>0</v>
          </cell>
          <cell r="CW389">
            <v>0</v>
          </cell>
          <cell r="CX389">
            <v>0</v>
          </cell>
          <cell r="CY389">
            <v>0</v>
          </cell>
          <cell r="CZ389">
            <v>0</v>
          </cell>
          <cell r="DA389">
            <v>0</v>
          </cell>
          <cell r="DB389">
            <v>0</v>
          </cell>
          <cell r="DC389">
            <v>0</v>
          </cell>
          <cell r="DD389">
            <v>0</v>
          </cell>
          <cell r="DE389">
            <v>0</v>
          </cell>
          <cell r="DF389">
            <v>0</v>
          </cell>
          <cell r="DG389">
            <v>0</v>
          </cell>
          <cell r="DH389">
            <v>0</v>
          </cell>
          <cell r="DI389">
            <v>0</v>
          </cell>
          <cell r="DJ389">
            <v>0</v>
          </cell>
          <cell r="DK389">
            <v>0</v>
          </cell>
          <cell r="DL389">
            <v>0</v>
          </cell>
          <cell r="DM389">
            <v>0</v>
          </cell>
          <cell r="DN389">
            <v>0</v>
          </cell>
          <cell r="DO389">
            <v>0</v>
          </cell>
          <cell r="DP389">
            <v>0</v>
          </cell>
          <cell r="DQ389">
            <v>0</v>
          </cell>
          <cell r="DR389">
            <v>0</v>
          </cell>
          <cell r="DS389">
            <v>0</v>
          </cell>
          <cell r="DT389">
            <v>0</v>
          </cell>
          <cell r="DU389">
            <v>0</v>
          </cell>
          <cell r="DV389">
            <v>0</v>
          </cell>
          <cell r="DW389">
            <v>0</v>
          </cell>
          <cell r="DX389">
            <v>0</v>
          </cell>
          <cell r="DY389">
            <v>0</v>
          </cell>
          <cell r="DZ389">
            <v>0</v>
          </cell>
          <cell r="EA389">
            <v>0</v>
          </cell>
          <cell r="EB389">
            <v>0</v>
          </cell>
          <cell r="EC389">
            <v>0</v>
          </cell>
          <cell r="ED389">
            <v>0</v>
          </cell>
          <cell r="EE389">
            <v>0</v>
          </cell>
          <cell r="EF389">
            <v>0</v>
          </cell>
          <cell r="EG389">
            <v>0</v>
          </cell>
          <cell r="EH389">
            <v>0</v>
          </cell>
          <cell r="EI389">
            <v>0</v>
          </cell>
          <cell r="EJ389">
            <v>0</v>
          </cell>
          <cell r="EK389">
            <v>0</v>
          </cell>
          <cell r="EL389">
            <v>0</v>
          </cell>
          <cell r="EM389">
            <v>0</v>
          </cell>
          <cell r="EN389">
            <v>0</v>
          </cell>
          <cell r="EO389">
            <v>0</v>
          </cell>
          <cell r="EP389">
            <v>0</v>
          </cell>
          <cell r="EQ389">
            <v>0</v>
          </cell>
          <cell r="ER389">
            <v>0</v>
          </cell>
          <cell r="ES389">
            <v>0</v>
          </cell>
          <cell r="ET389">
            <v>0</v>
          </cell>
          <cell r="EU389">
            <v>0</v>
          </cell>
          <cell r="EV389">
            <v>0</v>
          </cell>
          <cell r="EW389">
            <v>0</v>
          </cell>
          <cell r="EX389">
            <v>0</v>
          </cell>
          <cell r="EY389">
            <v>0</v>
          </cell>
          <cell r="EZ389">
            <v>0</v>
          </cell>
          <cell r="FA389">
            <v>0</v>
          </cell>
          <cell r="FB389">
            <v>0</v>
          </cell>
          <cell r="FC389">
            <v>0</v>
          </cell>
          <cell r="FD389">
            <v>0</v>
          </cell>
          <cell r="FE389">
            <v>0</v>
          </cell>
          <cell r="FF389">
            <v>0</v>
          </cell>
          <cell r="FG389">
            <v>0</v>
          </cell>
          <cell r="FH389">
            <v>0</v>
          </cell>
          <cell r="FI389">
            <v>0</v>
          </cell>
          <cell r="FJ389">
            <v>0</v>
          </cell>
          <cell r="FK389">
            <v>0</v>
          </cell>
          <cell r="FL389">
            <v>0</v>
          </cell>
          <cell r="FM389">
            <v>0</v>
          </cell>
          <cell r="FN389">
            <v>0</v>
          </cell>
          <cell r="FO389">
            <v>0</v>
          </cell>
          <cell r="FP389">
            <v>0</v>
          </cell>
          <cell r="FQ389">
            <v>0</v>
          </cell>
          <cell r="FR389">
            <v>0</v>
          </cell>
          <cell r="FS389">
            <v>0</v>
          </cell>
          <cell r="FT389">
            <v>0</v>
          </cell>
          <cell r="FU389">
            <v>0</v>
          </cell>
          <cell r="FV389">
            <v>0</v>
          </cell>
          <cell r="FW389">
            <v>0</v>
          </cell>
          <cell r="FX389">
            <v>0</v>
          </cell>
          <cell r="FY389">
            <v>0</v>
          </cell>
          <cell r="FZ389">
            <v>0</v>
          </cell>
          <cell r="GA389">
            <v>0</v>
          </cell>
          <cell r="GB389">
            <v>0</v>
          </cell>
          <cell r="GC389">
            <v>0</v>
          </cell>
          <cell r="GD389">
            <v>0</v>
          </cell>
          <cell r="GE389">
            <v>0</v>
          </cell>
          <cell r="GF389">
            <v>0</v>
          </cell>
          <cell r="GG389">
            <v>0</v>
          </cell>
          <cell r="GH389">
            <v>0</v>
          </cell>
          <cell r="GI389">
            <v>0</v>
          </cell>
          <cell r="GJ389">
            <v>0</v>
          </cell>
          <cell r="GK389">
            <v>0</v>
          </cell>
          <cell r="GL389">
            <v>0</v>
          </cell>
          <cell r="GM389">
            <v>0</v>
          </cell>
          <cell r="GN389">
            <v>0</v>
          </cell>
          <cell r="GO389">
            <v>0</v>
          </cell>
          <cell r="GP389">
            <v>0</v>
          </cell>
          <cell r="GQ389">
            <v>0</v>
          </cell>
          <cell r="GR389">
            <v>0</v>
          </cell>
          <cell r="GS389">
            <v>0</v>
          </cell>
          <cell r="GW389">
            <v>901188</v>
          </cell>
          <cell r="GX389" t="e">
            <v>#DIV/0!</v>
          </cell>
          <cell r="GY389" t="e">
            <v>#DIV/0!</v>
          </cell>
          <cell r="GZ389" t="e">
            <v>#DIV/0!</v>
          </cell>
        </row>
        <row r="390">
          <cell r="A390">
            <v>901202</v>
          </cell>
          <cell r="B390">
            <v>10</v>
          </cell>
          <cell r="C390" t="str">
            <v>MC FARLAND @ BEAVER</v>
          </cell>
          <cell r="D390">
            <v>14120</v>
          </cell>
          <cell r="E390" t="str">
            <v>R</v>
          </cell>
          <cell r="F390">
            <v>35</v>
          </cell>
          <cell r="G390">
            <v>35</v>
          </cell>
          <cell r="H390">
            <v>35</v>
          </cell>
          <cell r="I390">
            <v>35</v>
          </cell>
          <cell r="J390">
            <v>35</v>
          </cell>
          <cell r="K390">
            <v>35</v>
          </cell>
          <cell r="L390">
            <v>35</v>
          </cell>
          <cell r="M390">
            <v>35</v>
          </cell>
          <cell r="N390">
            <v>35</v>
          </cell>
          <cell r="O390">
            <v>35</v>
          </cell>
          <cell r="P390">
            <v>35</v>
          </cell>
          <cell r="Q390">
            <v>35</v>
          </cell>
          <cell r="R390">
            <v>35</v>
          </cell>
          <cell r="S390">
            <v>35</v>
          </cell>
          <cell r="T390">
            <v>70</v>
          </cell>
          <cell r="U390">
            <v>70</v>
          </cell>
          <cell r="V390">
            <v>70</v>
          </cell>
          <cell r="W390">
            <v>70</v>
          </cell>
          <cell r="X390">
            <v>70</v>
          </cell>
          <cell r="Y390">
            <v>70</v>
          </cell>
          <cell r="Z390">
            <v>70</v>
          </cell>
          <cell r="AA390">
            <v>70</v>
          </cell>
          <cell r="AB390">
            <v>70</v>
          </cell>
          <cell r="AC390">
            <v>70</v>
          </cell>
          <cell r="AD390">
            <v>70</v>
          </cell>
          <cell r="AE390">
            <v>70</v>
          </cell>
          <cell r="AF390">
            <v>70</v>
          </cell>
          <cell r="AG390">
            <v>70</v>
          </cell>
          <cell r="AH390">
            <v>70</v>
          </cell>
          <cell r="AI390">
            <v>70</v>
          </cell>
          <cell r="AJ390">
            <v>70</v>
          </cell>
          <cell r="AK390">
            <v>70</v>
          </cell>
          <cell r="AL390">
            <v>70</v>
          </cell>
          <cell r="AM390">
            <v>70</v>
          </cell>
          <cell r="AN390">
            <v>70</v>
          </cell>
          <cell r="AO390">
            <v>70</v>
          </cell>
          <cell r="AP390">
            <v>70</v>
          </cell>
          <cell r="AQ390">
            <v>70</v>
          </cell>
          <cell r="AR390">
            <v>70</v>
          </cell>
          <cell r="AS390">
            <v>70</v>
          </cell>
          <cell r="AT390">
            <v>70</v>
          </cell>
          <cell r="AU390">
            <v>70</v>
          </cell>
          <cell r="AV390">
            <v>70</v>
          </cell>
          <cell r="AW390">
            <v>70</v>
          </cell>
          <cell r="AX390">
            <v>70</v>
          </cell>
          <cell r="AY390">
            <v>70</v>
          </cell>
          <cell r="AZ390">
            <v>70</v>
          </cell>
          <cell r="BA390">
            <v>70</v>
          </cell>
          <cell r="BB390">
            <v>70</v>
          </cell>
          <cell r="BC390">
            <v>70</v>
          </cell>
          <cell r="BD390">
            <v>70</v>
          </cell>
          <cell r="BE390">
            <v>70</v>
          </cell>
          <cell r="BF390">
            <v>70</v>
          </cell>
          <cell r="BG390">
            <v>70</v>
          </cell>
          <cell r="BH390">
            <v>70</v>
          </cell>
          <cell r="BI390">
            <v>70</v>
          </cell>
          <cell r="BJ390">
            <v>70</v>
          </cell>
          <cell r="BK390">
            <v>85</v>
          </cell>
          <cell r="BL390">
            <v>85</v>
          </cell>
          <cell r="BM390">
            <v>85</v>
          </cell>
          <cell r="BN390">
            <v>85</v>
          </cell>
          <cell r="BO390">
            <v>85</v>
          </cell>
          <cell r="BP390">
            <v>85</v>
          </cell>
          <cell r="BQ390">
            <v>85</v>
          </cell>
          <cell r="BR390">
            <v>85</v>
          </cell>
          <cell r="BS390">
            <v>85</v>
          </cell>
          <cell r="BT390">
            <v>85</v>
          </cell>
          <cell r="BU390">
            <v>85</v>
          </cell>
          <cell r="BV390">
            <v>85</v>
          </cell>
          <cell r="BW390">
            <v>85</v>
          </cell>
          <cell r="BX390">
            <v>85</v>
          </cell>
          <cell r="BY390">
            <v>85</v>
          </cell>
          <cell r="BZ390">
            <v>85</v>
          </cell>
          <cell r="CA390">
            <v>85</v>
          </cell>
          <cell r="CB390">
            <v>85</v>
          </cell>
          <cell r="CC390">
            <v>70</v>
          </cell>
          <cell r="CD390">
            <v>70</v>
          </cell>
          <cell r="CE390">
            <v>70</v>
          </cell>
          <cell r="CF390">
            <v>70</v>
          </cell>
          <cell r="CG390">
            <v>70</v>
          </cell>
          <cell r="CH390">
            <v>70</v>
          </cell>
          <cell r="CI390">
            <v>70</v>
          </cell>
          <cell r="CJ390">
            <v>70</v>
          </cell>
          <cell r="CK390">
            <v>70</v>
          </cell>
          <cell r="CL390">
            <v>70</v>
          </cell>
          <cell r="CM390">
            <v>70</v>
          </cell>
          <cell r="CN390">
            <v>70</v>
          </cell>
          <cell r="CO390">
            <v>70</v>
          </cell>
          <cell r="CP390">
            <v>70</v>
          </cell>
          <cell r="CQ390">
            <v>70</v>
          </cell>
          <cell r="CR390">
            <v>70</v>
          </cell>
          <cell r="CS390">
            <v>70</v>
          </cell>
          <cell r="CT390">
            <v>70</v>
          </cell>
          <cell r="CU390">
            <v>70</v>
          </cell>
          <cell r="CV390">
            <v>70</v>
          </cell>
          <cell r="CW390">
            <v>70</v>
          </cell>
          <cell r="CX390">
            <v>70</v>
          </cell>
          <cell r="CY390">
            <v>70</v>
          </cell>
          <cell r="CZ390">
            <v>70</v>
          </cell>
          <cell r="DA390">
            <v>70</v>
          </cell>
          <cell r="DB390">
            <v>70</v>
          </cell>
          <cell r="DC390">
            <v>70</v>
          </cell>
          <cell r="DD390">
            <v>70</v>
          </cell>
          <cell r="DE390">
            <v>70</v>
          </cell>
          <cell r="DF390">
            <v>70</v>
          </cell>
          <cell r="DG390">
            <v>70</v>
          </cell>
          <cell r="DH390">
            <v>36</v>
          </cell>
          <cell r="DI390">
            <v>36</v>
          </cell>
          <cell r="DJ390">
            <v>79</v>
          </cell>
          <cell r="DK390">
            <v>79</v>
          </cell>
          <cell r="DL390">
            <v>79</v>
          </cell>
          <cell r="DM390">
            <v>79</v>
          </cell>
          <cell r="DN390">
            <v>79</v>
          </cell>
          <cell r="DO390">
            <v>79</v>
          </cell>
          <cell r="DP390">
            <v>79</v>
          </cell>
          <cell r="DQ390">
            <v>79</v>
          </cell>
          <cell r="DR390">
            <v>79</v>
          </cell>
          <cell r="DS390">
            <v>79</v>
          </cell>
          <cell r="DT390">
            <v>79</v>
          </cell>
          <cell r="DU390">
            <v>70</v>
          </cell>
          <cell r="DV390">
            <v>70</v>
          </cell>
          <cell r="DW390">
            <v>70</v>
          </cell>
          <cell r="DX390">
            <v>70</v>
          </cell>
          <cell r="DY390">
            <v>70</v>
          </cell>
          <cell r="DZ390">
            <v>70</v>
          </cell>
          <cell r="EA390">
            <v>70</v>
          </cell>
          <cell r="EB390">
            <v>70</v>
          </cell>
          <cell r="EC390">
            <v>70</v>
          </cell>
          <cell r="ED390">
            <v>70</v>
          </cell>
          <cell r="EE390">
            <v>70</v>
          </cell>
          <cell r="EF390">
            <v>70</v>
          </cell>
          <cell r="EG390">
            <v>70</v>
          </cell>
          <cell r="EH390">
            <v>70</v>
          </cell>
          <cell r="EI390">
            <v>70</v>
          </cell>
          <cell r="EJ390">
            <v>46</v>
          </cell>
          <cell r="EK390">
            <v>46</v>
          </cell>
          <cell r="EL390">
            <v>46</v>
          </cell>
          <cell r="EM390">
            <v>46</v>
          </cell>
          <cell r="EN390">
            <v>46</v>
          </cell>
          <cell r="EO390">
            <v>46</v>
          </cell>
          <cell r="EP390">
            <v>46</v>
          </cell>
          <cell r="EQ390">
            <v>46</v>
          </cell>
          <cell r="ER390">
            <v>46</v>
          </cell>
          <cell r="ES390">
            <v>46</v>
          </cell>
          <cell r="ET390">
            <v>46</v>
          </cell>
          <cell r="EU390">
            <v>46</v>
          </cell>
          <cell r="EV390">
            <v>46</v>
          </cell>
          <cell r="EW390">
            <v>46</v>
          </cell>
          <cell r="EX390">
            <v>106</v>
          </cell>
          <cell r="EY390">
            <v>106</v>
          </cell>
          <cell r="EZ390">
            <v>106</v>
          </cell>
          <cell r="FA390">
            <v>106</v>
          </cell>
          <cell r="FB390">
            <v>106</v>
          </cell>
          <cell r="FC390">
            <v>106</v>
          </cell>
          <cell r="FD390">
            <v>106</v>
          </cell>
          <cell r="FE390">
            <v>106</v>
          </cell>
          <cell r="FF390">
            <v>106</v>
          </cell>
          <cell r="FG390">
            <v>106</v>
          </cell>
          <cell r="FH390">
            <v>106</v>
          </cell>
          <cell r="FI390">
            <v>106</v>
          </cell>
          <cell r="FJ390">
            <v>106</v>
          </cell>
          <cell r="FK390">
            <v>106</v>
          </cell>
          <cell r="FL390">
            <v>106</v>
          </cell>
          <cell r="FM390">
            <v>106</v>
          </cell>
          <cell r="FN390">
            <v>106</v>
          </cell>
          <cell r="FO390">
            <v>76</v>
          </cell>
          <cell r="FP390">
            <v>76</v>
          </cell>
          <cell r="FQ390">
            <v>76</v>
          </cell>
          <cell r="FR390">
            <v>76</v>
          </cell>
          <cell r="FS390">
            <v>76</v>
          </cell>
          <cell r="FT390">
            <v>76</v>
          </cell>
          <cell r="FU390">
            <v>76</v>
          </cell>
          <cell r="FV390">
            <v>76</v>
          </cell>
          <cell r="FW390">
            <v>76</v>
          </cell>
          <cell r="FX390">
            <v>76</v>
          </cell>
          <cell r="FY390">
            <v>76</v>
          </cell>
          <cell r="FZ390">
            <v>76</v>
          </cell>
          <cell r="GA390">
            <v>76</v>
          </cell>
          <cell r="GB390">
            <v>76</v>
          </cell>
          <cell r="GC390">
            <v>76</v>
          </cell>
          <cell r="GD390">
            <v>76</v>
          </cell>
          <cell r="GE390">
            <v>76</v>
          </cell>
          <cell r="GF390">
            <v>76</v>
          </cell>
          <cell r="GG390">
            <v>76</v>
          </cell>
          <cell r="GH390">
            <v>76</v>
          </cell>
          <cell r="GI390">
            <v>76</v>
          </cell>
          <cell r="GJ390">
            <v>76</v>
          </cell>
          <cell r="GK390">
            <v>76</v>
          </cell>
          <cell r="GL390">
            <v>76</v>
          </cell>
          <cell r="GM390">
            <v>76</v>
          </cell>
          <cell r="GN390">
            <v>76</v>
          </cell>
          <cell r="GO390">
            <v>76</v>
          </cell>
          <cell r="GP390">
            <v>76</v>
          </cell>
          <cell r="GQ390">
            <v>76</v>
          </cell>
          <cell r="GR390">
            <v>76</v>
          </cell>
          <cell r="GS390">
            <v>76</v>
          </cell>
          <cell r="GW390">
            <v>901202</v>
          </cell>
          <cell r="GX390" t="e">
            <v>#DIV/0!</v>
          </cell>
          <cell r="GY390" t="e">
            <v>#DIV/0!</v>
          </cell>
          <cell r="GZ390" t="e">
            <v>#DIV/0!</v>
          </cell>
        </row>
        <row r="391">
          <cell r="A391">
            <v>901206</v>
          </cell>
          <cell r="B391">
            <v>10</v>
          </cell>
          <cell r="C391" t="str">
            <v>FRANTZ @ BEAVER</v>
          </cell>
          <cell r="D391">
            <v>8210</v>
          </cell>
          <cell r="E391" t="str">
            <v>R</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cell r="AF391">
            <v>0</v>
          </cell>
          <cell r="AG391">
            <v>0</v>
          </cell>
          <cell r="AH391">
            <v>0</v>
          </cell>
          <cell r="AI391">
            <v>0</v>
          </cell>
          <cell r="AJ391">
            <v>0</v>
          </cell>
          <cell r="AK391">
            <v>0</v>
          </cell>
          <cell r="AL391">
            <v>0</v>
          </cell>
          <cell r="AM391">
            <v>0</v>
          </cell>
          <cell r="AN391">
            <v>0</v>
          </cell>
          <cell r="AO391">
            <v>0</v>
          </cell>
          <cell r="AP391">
            <v>0</v>
          </cell>
          <cell r="AQ391">
            <v>0</v>
          </cell>
          <cell r="AR391">
            <v>0</v>
          </cell>
          <cell r="AS391">
            <v>0</v>
          </cell>
          <cell r="AT391">
            <v>0</v>
          </cell>
          <cell r="AU391">
            <v>0</v>
          </cell>
          <cell r="AV391">
            <v>0</v>
          </cell>
          <cell r="AW391">
            <v>0</v>
          </cell>
          <cell r="AX391">
            <v>0</v>
          </cell>
          <cell r="AY391">
            <v>0</v>
          </cell>
          <cell r="AZ391">
            <v>0</v>
          </cell>
          <cell r="BA391">
            <v>0</v>
          </cell>
          <cell r="BB391">
            <v>0</v>
          </cell>
          <cell r="BC391">
            <v>0</v>
          </cell>
          <cell r="BD391">
            <v>0</v>
          </cell>
          <cell r="BE391">
            <v>0</v>
          </cell>
          <cell r="BF391">
            <v>0</v>
          </cell>
          <cell r="BG391">
            <v>0</v>
          </cell>
          <cell r="BH391">
            <v>0</v>
          </cell>
          <cell r="BI391">
            <v>0</v>
          </cell>
          <cell r="BJ391">
            <v>0</v>
          </cell>
          <cell r="BK391">
            <v>0</v>
          </cell>
          <cell r="BL391">
            <v>0</v>
          </cell>
          <cell r="BM391">
            <v>0</v>
          </cell>
          <cell r="BN391">
            <v>0</v>
          </cell>
          <cell r="BO391">
            <v>0</v>
          </cell>
          <cell r="BP391">
            <v>0</v>
          </cell>
          <cell r="BQ391">
            <v>0</v>
          </cell>
          <cell r="BR391">
            <v>0</v>
          </cell>
          <cell r="BS391">
            <v>0</v>
          </cell>
          <cell r="BT391">
            <v>0</v>
          </cell>
          <cell r="BU391">
            <v>0</v>
          </cell>
          <cell r="BV391">
            <v>0</v>
          </cell>
          <cell r="BW391">
            <v>0</v>
          </cell>
          <cell r="BX391">
            <v>0</v>
          </cell>
          <cell r="BY391">
            <v>0</v>
          </cell>
          <cell r="BZ391">
            <v>0</v>
          </cell>
          <cell r="CA391">
            <v>0</v>
          </cell>
          <cell r="CB391">
            <v>0</v>
          </cell>
          <cell r="CC391">
            <v>0</v>
          </cell>
          <cell r="CD391">
            <v>0</v>
          </cell>
          <cell r="CE391">
            <v>0</v>
          </cell>
          <cell r="CF391">
            <v>0</v>
          </cell>
          <cell r="CG391">
            <v>0</v>
          </cell>
          <cell r="CH391">
            <v>0</v>
          </cell>
          <cell r="CI391">
            <v>0</v>
          </cell>
          <cell r="CJ391">
            <v>0</v>
          </cell>
          <cell r="CK391">
            <v>0</v>
          </cell>
          <cell r="CL391">
            <v>0</v>
          </cell>
          <cell r="CM391">
            <v>0</v>
          </cell>
          <cell r="CN391">
            <v>0</v>
          </cell>
          <cell r="CO391">
            <v>0</v>
          </cell>
          <cell r="CP391">
            <v>0</v>
          </cell>
          <cell r="CQ391">
            <v>0</v>
          </cell>
          <cell r="CR391">
            <v>0</v>
          </cell>
          <cell r="CS391">
            <v>0</v>
          </cell>
          <cell r="CT391">
            <v>0</v>
          </cell>
          <cell r="CU391">
            <v>0</v>
          </cell>
          <cell r="CV391">
            <v>0</v>
          </cell>
          <cell r="CW391">
            <v>0</v>
          </cell>
          <cell r="CX391">
            <v>0</v>
          </cell>
          <cell r="CY391">
            <v>0</v>
          </cell>
          <cell r="CZ391">
            <v>0</v>
          </cell>
          <cell r="DA391">
            <v>0</v>
          </cell>
          <cell r="DB391">
            <v>0</v>
          </cell>
          <cell r="DC391">
            <v>0</v>
          </cell>
          <cell r="DD391">
            <v>0</v>
          </cell>
          <cell r="DE391">
            <v>0</v>
          </cell>
          <cell r="DF391">
            <v>0</v>
          </cell>
          <cell r="DG391">
            <v>0</v>
          </cell>
          <cell r="DH391">
            <v>0</v>
          </cell>
          <cell r="DI391">
            <v>0</v>
          </cell>
          <cell r="DJ391">
            <v>0</v>
          </cell>
          <cell r="DK391">
            <v>0</v>
          </cell>
          <cell r="DL391">
            <v>0</v>
          </cell>
          <cell r="DM391">
            <v>0</v>
          </cell>
          <cell r="DN391">
            <v>0</v>
          </cell>
          <cell r="DO391">
            <v>0</v>
          </cell>
          <cell r="DP391">
            <v>0</v>
          </cell>
          <cell r="DQ391">
            <v>0</v>
          </cell>
          <cell r="DR391">
            <v>0</v>
          </cell>
          <cell r="DS391">
            <v>0</v>
          </cell>
          <cell r="DT391">
            <v>0</v>
          </cell>
          <cell r="DU391">
            <v>0</v>
          </cell>
          <cell r="DV391">
            <v>0</v>
          </cell>
          <cell r="DW391">
            <v>0</v>
          </cell>
          <cell r="DX391">
            <v>0</v>
          </cell>
          <cell r="DY391">
            <v>0</v>
          </cell>
          <cell r="DZ391">
            <v>0</v>
          </cell>
          <cell r="EA391">
            <v>0</v>
          </cell>
          <cell r="EB391">
            <v>0</v>
          </cell>
          <cell r="EC391">
            <v>0</v>
          </cell>
          <cell r="ED391">
            <v>0</v>
          </cell>
          <cell r="EE391">
            <v>0</v>
          </cell>
          <cell r="EF391">
            <v>0</v>
          </cell>
          <cell r="EG391">
            <v>0</v>
          </cell>
          <cell r="EH391">
            <v>0</v>
          </cell>
          <cell r="EI391">
            <v>0</v>
          </cell>
          <cell r="EJ391">
            <v>0</v>
          </cell>
          <cell r="EK391">
            <v>0</v>
          </cell>
          <cell r="EL391">
            <v>0</v>
          </cell>
          <cell r="EM391">
            <v>0</v>
          </cell>
          <cell r="EN391">
            <v>0</v>
          </cell>
          <cell r="EO391">
            <v>0</v>
          </cell>
          <cell r="EP391">
            <v>0</v>
          </cell>
          <cell r="EQ391">
            <v>0</v>
          </cell>
          <cell r="ER391">
            <v>0</v>
          </cell>
          <cell r="ES391">
            <v>0</v>
          </cell>
          <cell r="ET391">
            <v>0</v>
          </cell>
          <cell r="EU391">
            <v>0</v>
          </cell>
          <cell r="EV391">
            <v>0</v>
          </cell>
          <cell r="EW391">
            <v>0</v>
          </cell>
          <cell r="EX391">
            <v>0</v>
          </cell>
          <cell r="EY391">
            <v>0</v>
          </cell>
          <cell r="EZ391">
            <v>0</v>
          </cell>
          <cell r="FA391">
            <v>0</v>
          </cell>
          <cell r="FB391">
            <v>0</v>
          </cell>
          <cell r="FC391">
            <v>0</v>
          </cell>
          <cell r="FD391">
            <v>0</v>
          </cell>
          <cell r="FE391">
            <v>0</v>
          </cell>
          <cell r="FF391">
            <v>0</v>
          </cell>
          <cell r="FG391">
            <v>5</v>
          </cell>
          <cell r="FH391">
            <v>5</v>
          </cell>
          <cell r="FI391">
            <v>5</v>
          </cell>
          <cell r="FJ391">
            <v>5</v>
          </cell>
          <cell r="FK391">
            <v>5</v>
          </cell>
          <cell r="FL391">
            <v>5</v>
          </cell>
          <cell r="FM391">
            <v>0</v>
          </cell>
          <cell r="FN391">
            <v>0</v>
          </cell>
          <cell r="FO391">
            <v>4</v>
          </cell>
          <cell r="FP391">
            <v>4</v>
          </cell>
          <cell r="FQ391">
            <v>4</v>
          </cell>
          <cell r="FR391">
            <v>4</v>
          </cell>
          <cell r="FS391">
            <v>4</v>
          </cell>
          <cell r="FT391">
            <v>4</v>
          </cell>
          <cell r="FU391">
            <v>4</v>
          </cell>
          <cell r="FV391">
            <v>4</v>
          </cell>
          <cell r="FW391">
            <v>4</v>
          </cell>
          <cell r="FX391">
            <v>4</v>
          </cell>
          <cell r="FY391">
            <v>4</v>
          </cell>
          <cell r="FZ391">
            <v>4</v>
          </cell>
          <cell r="GA391">
            <v>4</v>
          </cell>
          <cell r="GB391">
            <v>4</v>
          </cell>
          <cell r="GC391">
            <v>4</v>
          </cell>
          <cell r="GD391">
            <v>4</v>
          </cell>
          <cell r="GE391">
            <v>4</v>
          </cell>
          <cell r="GF391">
            <v>4</v>
          </cell>
          <cell r="GG391">
            <v>4</v>
          </cell>
          <cell r="GH391">
            <v>4</v>
          </cell>
          <cell r="GI391">
            <v>4</v>
          </cell>
          <cell r="GJ391">
            <v>4</v>
          </cell>
          <cell r="GK391">
            <v>4</v>
          </cell>
          <cell r="GL391">
            <v>4</v>
          </cell>
          <cell r="GM391">
            <v>4</v>
          </cell>
          <cell r="GN391">
            <v>4</v>
          </cell>
          <cell r="GO391">
            <v>4</v>
          </cell>
          <cell r="GP391">
            <v>4</v>
          </cell>
          <cell r="GQ391">
            <v>4</v>
          </cell>
          <cell r="GR391">
            <v>4</v>
          </cell>
          <cell r="GS391">
            <v>4</v>
          </cell>
          <cell r="GW391">
            <v>901206</v>
          </cell>
          <cell r="GX391" t="e">
            <v>#DIV/0!</v>
          </cell>
          <cell r="GY391" t="e">
            <v>#DIV/0!</v>
          </cell>
          <cell r="GZ391" t="e">
            <v>#DIV/0!</v>
          </cell>
        </row>
        <row r="392">
          <cell r="A392">
            <v>901207</v>
          </cell>
          <cell r="B392">
            <v>10</v>
          </cell>
          <cell r="C392" t="str">
            <v>JUST @ BEAVER</v>
          </cell>
          <cell r="D392">
            <v>8215</v>
          </cell>
          <cell r="E392" t="str">
            <v>R</v>
          </cell>
          <cell r="F392">
            <v>82</v>
          </cell>
          <cell r="G392">
            <v>82</v>
          </cell>
          <cell r="H392">
            <v>82</v>
          </cell>
          <cell r="I392">
            <v>82</v>
          </cell>
          <cell r="J392">
            <v>82</v>
          </cell>
          <cell r="K392">
            <v>82</v>
          </cell>
          <cell r="L392">
            <v>82</v>
          </cell>
          <cell r="M392">
            <v>82</v>
          </cell>
          <cell r="N392">
            <v>82</v>
          </cell>
          <cell r="O392">
            <v>82</v>
          </cell>
          <cell r="P392">
            <v>82</v>
          </cell>
          <cell r="Q392">
            <v>82</v>
          </cell>
          <cell r="R392">
            <v>82</v>
          </cell>
          <cell r="S392">
            <v>82</v>
          </cell>
          <cell r="T392">
            <v>65</v>
          </cell>
          <cell r="U392">
            <v>65</v>
          </cell>
          <cell r="V392">
            <v>65</v>
          </cell>
          <cell r="W392">
            <v>65</v>
          </cell>
          <cell r="X392">
            <v>65</v>
          </cell>
          <cell r="Y392">
            <v>65</v>
          </cell>
          <cell r="Z392">
            <v>65</v>
          </cell>
          <cell r="AA392">
            <v>65</v>
          </cell>
          <cell r="AB392">
            <v>65</v>
          </cell>
          <cell r="AC392">
            <v>65</v>
          </cell>
          <cell r="AD392">
            <v>65</v>
          </cell>
          <cell r="AE392">
            <v>65</v>
          </cell>
          <cell r="AF392">
            <v>65</v>
          </cell>
          <cell r="AG392">
            <v>65</v>
          </cell>
          <cell r="AH392">
            <v>65</v>
          </cell>
          <cell r="AI392">
            <v>65</v>
          </cell>
          <cell r="AJ392">
            <v>65</v>
          </cell>
          <cell r="AK392">
            <v>65</v>
          </cell>
          <cell r="AL392">
            <v>65</v>
          </cell>
          <cell r="AM392">
            <v>65</v>
          </cell>
          <cell r="AN392">
            <v>65</v>
          </cell>
          <cell r="AO392">
            <v>65</v>
          </cell>
          <cell r="AP392">
            <v>65</v>
          </cell>
          <cell r="AQ392">
            <v>65</v>
          </cell>
          <cell r="AR392">
            <v>65</v>
          </cell>
          <cell r="AS392">
            <v>65</v>
          </cell>
          <cell r="AT392">
            <v>65</v>
          </cell>
          <cell r="AU392">
            <v>65</v>
          </cell>
          <cell r="AV392">
            <v>65</v>
          </cell>
          <cell r="AW392">
            <v>65</v>
          </cell>
          <cell r="AX392">
            <v>65</v>
          </cell>
          <cell r="AY392">
            <v>87</v>
          </cell>
          <cell r="AZ392">
            <v>87</v>
          </cell>
          <cell r="BA392">
            <v>87</v>
          </cell>
          <cell r="BB392">
            <v>87</v>
          </cell>
          <cell r="BC392">
            <v>87</v>
          </cell>
          <cell r="BD392">
            <v>87</v>
          </cell>
          <cell r="BE392">
            <v>87</v>
          </cell>
          <cell r="BF392">
            <v>87</v>
          </cell>
          <cell r="BG392">
            <v>87</v>
          </cell>
          <cell r="BH392">
            <v>87</v>
          </cell>
          <cell r="BI392">
            <v>87</v>
          </cell>
          <cell r="BJ392">
            <v>87</v>
          </cell>
          <cell r="BK392">
            <v>87</v>
          </cell>
          <cell r="BL392">
            <v>87</v>
          </cell>
          <cell r="BM392">
            <v>87</v>
          </cell>
          <cell r="BN392">
            <v>87</v>
          </cell>
          <cell r="BO392">
            <v>87</v>
          </cell>
          <cell r="BP392">
            <v>87</v>
          </cell>
          <cell r="BQ392">
            <v>87</v>
          </cell>
          <cell r="BR392">
            <v>87</v>
          </cell>
          <cell r="BS392">
            <v>87</v>
          </cell>
          <cell r="BT392">
            <v>87</v>
          </cell>
          <cell r="BU392">
            <v>87</v>
          </cell>
          <cell r="BV392">
            <v>87</v>
          </cell>
          <cell r="BW392">
            <v>87</v>
          </cell>
          <cell r="BX392">
            <v>87</v>
          </cell>
          <cell r="BY392">
            <v>87</v>
          </cell>
          <cell r="BZ392">
            <v>87</v>
          </cell>
          <cell r="CA392">
            <v>87</v>
          </cell>
          <cell r="CB392">
            <v>87</v>
          </cell>
          <cell r="CC392">
            <v>61</v>
          </cell>
          <cell r="CD392">
            <v>61</v>
          </cell>
          <cell r="CE392">
            <v>61</v>
          </cell>
          <cell r="CF392">
            <v>61</v>
          </cell>
          <cell r="CG392">
            <v>61</v>
          </cell>
          <cell r="CH392">
            <v>61</v>
          </cell>
          <cell r="CI392">
            <v>61</v>
          </cell>
          <cell r="CJ392">
            <v>61</v>
          </cell>
          <cell r="CK392">
            <v>61</v>
          </cell>
          <cell r="CL392">
            <v>61</v>
          </cell>
          <cell r="CM392">
            <v>61</v>
          </cell>
          <cell r="CN392">
            <v>61</v>
          </cell>
          <cell r="CO392">
            <v>61</v>
          </cell>
          <cell r="CP392">
            <v>61</v>
          </cell>
          <cell r="CQ392">
            <v>61</v>
          </cell>
          <cell r="CR392">
            <v>61</v>
          </cell>
          <cell r="CS392">
            <v>61</v>
          </cell>
          <cell r="CT392">
            <v>61</v>
          </cell>
          <cell r="CU392">
            <v>61</v>
          </cell>
          <cell r="CV392">
            <v>61</v>
          </cell>
          <cell r="CW392">
            <v>61</v>
          </cell>
          <cell r="CX392">
            <v>61</v>
          </cell>
          <cell r="CY392">
            <v>61</v>
          </cell>
          <cell r="CZ392">
            <v>61</v>
          </cell>
          <cell r="DA392">
            <v>61</v>
          </cell>
          <cell r="DB392">
            <v>61</v>
          </cell>
          <cell r="DC392">
            <v>61</v>
          </cell>
          <cell r="DD392">
            <v>61</v>
          </cell>
          <cell r="DE392">
            <v>61</v>
          </cell>
          <cell r="DF392">
            <v>61</v>
          </cell>
          <cell r="DG392">
            <v>61</v>
          </cell>
          <cell r="DH392">
            <v>77</v>
          </cell>
          <cell r="DI392">
            <v>77</v>
          </cell>
          <cell r="DJ392">
            <v>77</v>
          </cell>
          <cell r="DK392">
            <v>77</v>
          </cell>
          <cell r="DL392">
            <v>77</v>
          </cell>
          <cell r="DM392">
            <v>77</v>
          </cell>
          <cell r="DN392">
            <v>77</v>
          </cell>
          <cell r="DO392">
            <v>77</v>
          </cell>
          <cell r="DP392">
            <v>77</v>
          </cell>
          <cell r="DQ392">
            <v>77</v>
          </cell>
          <cell r="DR392">
            <v>77</v>
          </cell>
          <cell r="DS392">
            <v>77</v>
          </cell>
          <cell r="DT392">
            <v>77</v>
          </cell>
          <cell r="DU392">
            <v>77</v>
          </cell>
          <cell r="DV392">
            <v>77</v>
          </cell>
          <cell r="DW392">
            <v>77</v>
          </cell>
          <cell r="DX392">
            <v>77</v>
          </cell>
          <cell r="DY392">
            <v>77</v>
          </cell>
          <cell r="DZ392">
            <v>77</v>
          </cell>
          <cell r="EA392">
            <v>77</v>
          </cell>
          <cell r="EB392">
            <v>77</v>
          </cell>
          <cell r="EC392">
            <v>77</v>
          </cell>
          <cell r="ED392">
            <v>77</v>
          </cell>
          <cell r="EE392">
            <v>77</v>
          </cell>
          <cell r="EF392">
            <v>77</v>
          </cell>
          <cell r="EG392">
            <v>77</v>
          </cell>
          <cell r="EH392">
            <v>77</v>
          </cell>
          <cell r="EI392">
            <v>77</v>
          </cell>
          <cell r="EJ392">
            <v>85</v>
          </cell>
          <cell r="EK392">
            <v>85</v>
          </cell>
          <cell r="EL392">
            <v>85</v>
          </cell>
          <cell r="EM392">
            <v>85</v>
          </cell>
          <cell r="EN392">
            <v>85</v>
          </cell>
          <cell r="EO392">
            <v>85</v>
          </cell>
          <cell r="EP392">
            <v>85</v>
          </cell>
          <cell r="EQ392">
            <v>85</v>
          </cell>
          <cell r="ER392">
            <v>85</v>
          </cell>
          <cell r="ES392">
            <v>85</v>
          </cell>
          <cell r="ET392">
            <v>85</v>
          </cell>
          <cell r="EU392">
            <v>85</v>
          </cell>
          <cell r="EV392">
            <v>85</v>
          </cell>
          <cell r="EW392">
            <v>85</v>
          </cell>
          <cell r="EX392">
            <v>85</v>
          </cell>
          <cell r="EY392">
            <v>85</v>
          </cell>
          <cell r="EZ392">
            <v>85</v>
          </cell>
          <cell r="FA392">
            <v>85</v>
          </cell>
          <cell r="FB392">
            <v>85</v>
          </cell>
          <cell r="FC392">
            <v>85</v>
          </cell>
          <cell r="FD392">
            <v>85</v>
          </cell>
          <cell r="FE392">
            <v>85</v>
          </cell>
          <cell r="FF392">
            <v>85</v>
          </cell>
          <cell r="FG392">
            <v>85</v>
          </cell>
          <cell r="FH392">
            <v>85</v>
          </cell>
          <cell r="FI392">
            <v>85</v>
          </cell>
          <cell r="FJ392">
            <v>85</v>
          </cell>
          <cell r="FK392">
            <v>85</v>
          </cell>
          <cell r="FL392">
            <v>85</v>
          </cell>
          <cell r="FM392">
            <v>85</v>
          </cell>
          <cell r="FN392">
            <v>85</v>
          </cell>
          <cell r="FO392">
            <v>1</v>
          </cell>
          <cell r="FP392">
            <v>1</v>
          </cell>
          <cell r="FQ392">
            <v>1</v>
          </cell>
          <cell r="FR392">
            <v>91</v>
          </cell>
          <cell r="FS392">
            <v>91</v>
          </cell>
          <cell r="FT392">
            <v>91</v>
          </cell>
          <cell r="FU392">
            <v>91</v>
          </cell>
          <cell r="FV392">
            <v>91</v>
          </cell>
          <cell r="FW392">
            <v>91</v>
          </cell>
          <cell r="FX392">
            <v>91</v>
          </cell>
          <cell r="FY392">
            <v>91</v>
          </cell>
          <cell r="FZ392">
            <v>91</v>
          </cell>
          <cell r="GA392">
            <v>91</v>
          </cell>
          <cell r="GB392">
            <v>91</v>
          </cell>
          <cell r="GC392">
            <v>91</v>
          </cell>
          <cell r="GD392">
            <v>91</v>
          </cell>
          <cell r="GE392">
            <v>91</v>
          </cell>
          <cell r="GF392">
            <v>91</v>
          </cell>
          <cell r="GG392">
            <v>91</v>
          </cell>
          <cell r="GH392">
            <v>91</v>
          </cell>
          <cell r="GI392">
            <v>91</v>
          </cell>
          <cell r="GJ392">
            <v>91</v>
          </cell>
          <cell r="GK392">
            <v>91</v>
          </cell>
          <cell r="GL392">
            <v>91</v>
          </cell>
          <cell r="GM392">
            <v>91</v>
          </cell>
          <cell r="GN392">
            <v>91</v>
          </cell>
          <cell r="GO392">
            <v>91</v>
          </cell>
          <cell r="GP392">
            <v>91</v>
          </cell>
          <cell r="GQ392">
            <v>91</v>
          </cell>
          <cell r="GR392">
            <v>91</v>
          </cell>
          <cell r="GS392">
            <v>91</v>
          </cell>
          <cell r="GW392">
            <v>901207</v>
          </cell>
          <cell r="GX392" t="e">
            <v>#DIV/0!</v>
          </cell>
          <cell r="GY392" t="e">
            <v>#DIV/0!</v>
          </cell>
          <cell r="GZ392" t="e">
            <v>#DIV/0!</v>
          </cell>
        </row>
        <row r="393">
          <cell r="A393">
            <v>901210</v>
          </cell>
          <cell r="B393">
            <v>10</v>
          </cell>
          <cell r="C393" t="str">
            <v>BERGEN @ BEAVER</v>
          </cell>
          <cell r="D393">
            <v>8210</v>
          </cell>
          <cell r="E393" t="str">
            <v>R</v>
          </cell>
          <cell r="F393">
            <v>12</v>
          </cell>
          <cell r="G393">
            <v>12</v>
          </cell>
          <cell r="H393">
            <v>12</v>
          </cell>
          <cell r="I393">
            <v>12</v>
          </cell>
          <cell r="J393">
            <v>12</v>
          </cell>
          <cell r="K393">
            <v>12</v>
          </cell>
          <cell r="L393">
            <v>12</v>
          </cell>
          <cell r="M393">
            <v>12</v>
          </cell>
          <cell r="N393">
            <v>12</v>
          </cell>
          <cell r="O393">
            <v>12</v>
          </cell>
          <cell r="P393">
            <v>12</v>
          </cell>
          <cell r="Q393">
            <v>12</v>
          </cell>
          <cell r="R393">
            <v>12</v>
          </cell>
          <cell r="S393">
            <v>12</v>
          </cell>
          <cell r="T393">
            <v>12</v>
          </cell>
          <cell r="U393">
            <v>12</v>
          </cell>
          <cell r="V393">
            <v>12</v>
          </cell>
          <cell r="W393">
            <v>12</v>
          </cell>
          <cell r="X393">
            <v>12</v>
          </cell>
          <cell r="Y393">
            <v>12</v>
          </cell>
          <cell r="Z393">
            <v>12</v>
          </cell>
          <cell r="AA393">
            <v>12</v>
          </cell>
          <cell r="AB393">
            <v>12</v>
          </cell>
          <cell r="AC393">
            <v>12</v>
          </cell>
          <cell r="AD393">
            <v>12</v>
          </cell>
          <cell r="AE393">
            <v>12</v>
          </cell>
          <cell r="AF393">
            <v>12</v>
          </cell>
          <cell r="AG393">
            <v>12</v>
          </cell>
          <cell r="AH393">
            <v>12</v>
          </cell>
          <cell r="AI393">
            <v>12</v>
          </cell>
          <cell r="AJ393">
            <v>12</v>
          </cell>
          <cell r="AK393">
            <v>12</v>
          </cell>
          <cell r="AL393">
            <v>12</v>
          </cell>
          <cell r="AM393">
            <v>12</v>
          </cell>
          <cell r="AN393">
            <v>12</v>
          </cell>
          <cell r="AO393">
            <v>12</v>
          </cell>
          <cell r="AP393">
            <v>12</v>
          </cell>
          <cell r="AQ393">
            <v>12</v>
          </cell>
          <cell r="AR393">
            <v>12</v>
          </cell>
          <cell r="AS393">
            <v>12</v>
          </cell>
          <cell r="AT393">
            <v>12</v>
          </cell>
          <cell r="AU393">
            <v>12</v>
          </cell>
          <cell r="AV393">
            <v>12</v>
          </cell>
          <cell r="AW393">
            <v>12</v>
          </cell>
          <cell r="AX393">
            <v>12</v>
          </cell>
          <cell r="AY393">
            <v>80</v>
          </cell>
          <cell r="AZ393">
            <v>80</v>
          </cell>
          <cell r="BA393">
            <v>80</v>
          </cell>
          <cell r="BB393">
            <v>80</v>
          </cell>
          <cell r="BC393">
            <v>80</v>
          </cell>
          <cell r="BD393">
            <v>80</v>
          </cell>
          <cell r="BE393">
            <v>80</v>
          </cell>
          <cell r="BF393">
            <v>80</v>
          </cell>
          <cell r="BG393">
            <v>80</v>
          </cell>
          <cell r="BH393">
            <v>80</v>
          </cell>
          <cell r="BI393">
            <v>80</v>
          </cell>
          <cell r="BJ393">
            <v>80</v>
          </cell>
          <cell r="BK393">
            <v>80</v>
          </cell>
          <cell r="BL393">
            <v>80</v>
          </cell>
          <cell r="BM393">
            <v>80</v>
          </cell>
          <cell r="BN393">
            <v>80</v>
          </cell>
          <cell r="BO393">
            <v>80</v>
          </cell>
          <cell r="BP393">
            <v>80</v>
          </cell>
          <cell r="BQ393">
            <v>80</v>
          </cell>
          <cell r="BR393">
            <v>80</v>
          </cell>
          <cell r="BS393">
            <v>80</v>
          </cell>
          <cell r="BT393">
            <v>80</v>
          </cell>
          <cell r="BU393">
            <v>80</v>
          </cell>
          <cell r="BV393">
            <v>80</v>
          </cell>
          <cell r="BW393">
            <v>80</v>
          </cell>
          <cell r="BX393">
            <v>80</v>
          </cell>
          <cell r="BY393">
            <v>80</v>
          </cell>
          <cell r="BZ393">
            <v>80</v>
          </cell>
          <cell r="CA393">
            <v>80</v>
          </cell>
          <cell r="CB393">
            <v>80</v>
          </cell>
          <cell r="CC393">
            <v>80</v>
          </cell>
          <cell r="CD393">
            <v>80</v>
          </cell>
          <cell r="CE393">
            <v>80</v>
          </cell>
          <cell r="CF393">
            <v>80</v>
          </cell>
          <cell r="CG393">
            <v>80</v>
          </cell>
          <cell r="CH393">
            <v>80</v>
          </cell>
          <cell r="CI393">
            <v>80</v>
          </cell>
          <cell r="CJ393">
            <v>80</v>
          </cell>
          <cell r="CK393">
            <v>80</v>
          </cell>
          <cell r="CL393">
            <v>80</v>
          </cell>
          <cell r="CM393">
            <v>80</v>
          </cell>
          <cell r="CN393">
            <v>80</v>
          </cell>
          <cell r="CO393">
            <v>80</v>
          </cell>
          <cell r="CP393">
            <v>80</v>
          </cell>
          <cell r="CQ393">
            <v>80</v>
          </cell>
          <cell r="CR393">
            <v>80</v>
          </cell>
          <cell r="CS393">
            <v>80</v>
          </cell>
          <cell r="CT393">
            <v>80</v>
          </cell>
          <cell r="CU393">
            <v>80</v>
          </cell>
          <cell r="CV393">
            <v>80</v>
          </cell>
          <cell r="CW393">
            <v>80</v>
          </cell>
          <cell r="CX393">
            <v>80</v>
          </cell>
          <cell r="CY393">
            <v>80</v>
          </cell>
          <cell r="CZ393">
            <v>80</v>
          </cell>
          <cell r="DA393">
            <v>80</v>
          </cell>
          <cell r="DB393">
            <v>80</v>
          </cell>
          <cell r="DC393">
            <v>80</v>
          </cell>
          <cell r="DD393">
            <v>80</v>
          </cell>
          <cell r="DE393">
            <v>80</v>
          </cell>
          <cell r="DF393">
            <v>80</v>
          </cell>
          <cell r="DG393">
            <v>80</v>
          </cell>
          <cell r="DH393">
            <v>18</v>
          </cell>
          <cell r="DI393">
            <v>18</v>
          </cell>
          <cell r="DJ393">
            <v>18</v>
          </cell>
          <cell r="DK393">
            <v>18</v>
          </cell>
          <cell r="DL393">
            <v>18</v>
          </cell>
          <cell r="DM393">
            <v>18</v>
          </cell>
          <cell r="DN393">
            <v>18</v>
          </cell>
          <cell r="DO393">
            <v>18</v>
          </cell>
          <cell r="DP393">
            <v>18</v>
          </cell>
          <cell r="DQ393">
            <v>18</v>
          </cell>
          <cell r="DR393">
            <v>18</v>
          </cell>
          <cell r="DS393">
            <v>18</v>
          </cell>
          <cell r="DT393">
            <v>18</v>
          </cell>
          <cell r="DU393">
            <v>18</v>
          </cell>
          <cell r="DV393">
            <v>18</v>
          </cell>
          <cell r="DW393">
            <v>18</v>
          </cell>
          <cell r="DX393">
            <v>18</v>
          </cell>
          <cell r="DY393">
            <v>18</v>
          </cell>
          <cell r="DZ393">
            <v>18</v>
          </cell>
          <cell r="EA393">
            <v>18</v>
          </cell>
          <cell r="EB393">
            <v>18</v>
          </cell>
          <cell r="EC393">
            <v>18</v>
          </cell>
          <cell r="ED393">
            <v>18</v>
          </cell>
          <cell r="EE393">
            <v>18</v>
          </cell>
          <cell r="EF393">
            <v>18</v>
          </cell>
          <cell r="EG393">
            <v>18</v>
          </cell>
          <cell r="EH393">
            <v>18</v>
          </cell>
          <cell r="EI393">
            <v>18</v>
          </cell>
          <cell r="EJ393">
            <v>18</v>
          </cell>
          <cell r="EK393">
            <v>18</v>
          </cell>
          <cell r="EL393">
            <v>18</v>
          </cell>
          <cell r="EM393">
            <v>18</v>
          </cell>
          <cell r="EN393">
            <v>18</v>
          </cell>
          <cell r="EO393">
            <v>18</v>
          </cell>
          <cell r="EP393">
            <v>18</v>
          </cell>
          <cell r="EQ393">
            <v>18</v>
          </cell>
          <cell r="ER393">
            <v>18</v>
          </cell>
          <cell r="ES393">
            <v>18</v>
          </cell>
          <cell r="ET393">
            <v>18</v>
          </cell>
          <cell r="EU393">
            <v>18</v>
          </cell>
          <cell r="EV393">
            <v>18</v>
          </cell>
          <cell r="EW393">
            <v>18</v>
          </cell>
          <cell r="EX393">
            <v>18</v>
          </cell>
          <cell r="EY393">
            <v>18</v>
          </cell>
          <cell r="EZ393">
            <v>18</v>
          </cell>
          <cell r="FA393">
            <v>18</v>
          </cell>
          <cell r="FB393">
            <v>18</v>
          </cell>
          <cell r="FC393">
            <v>18</v>
          </cell>
          <cell r="FD393">
            <v>18</v>
          </cell>
          <cell r="FE393">
            <v>18</v>
          </cell>
          <cell r="FF393">
            <v>18</v>
          </cell>
          <cell r="FG393">
            <v>18</v>
          </cell>
          <cell r="FH393">
            <v>18</v>
          </cell>
          <cell r="FI393">
            <v>18</v>
          </cell>
          <cell r="FJ393">
            <v>18</v>
          </cell>
          <cell r="FK393">
            <v>18</v>
          </cell>
          <cell r="FL393">
            <v>18</v>
          </cell>
          <cell r="FM393">
            <v>18</v>
          </cell>
          <cell r="FN393">
            <v>18</v>
          </cell>
          <cell r="FO393">
            <v>18</v>
          </cell>
          <cell r="FP393">
            <v>18</v>
          </cell>
          <cell r="FQ393">
            <v>18</v>
          </cell>
          <cell r="FR393">
            <v>18</v>
          </cell>
          <cell r="FS393">
            <v>18</v>
          </cell>
          <cell r="FT393">
            <v>18</v>
          </cell>
          <cell r="FU393">
            <v>18</v>
          </cell>
          <cell r="FV393">
            <v>18</v>
          </cell>
          <cell r="FW393">
            <v>18</v>
          </cell>
          <cell r="FX393">
            <v>18</v>
          </cell>
          <cell r="FY393">
            <v>18</v>
          </cell>
          <cell r="FZ393">
            <v>18</v>
          </cell>
          <cell r="GA393">
            <v>18</v>
          </cell>
          <cell r="GB393">
            <v>18</v>
          </cell>
          <cell r="GC393">
            <v>18</v>
          </cell>
          <cell r="GD393">
            <v>18</v>
          </cell>
          <cell r="GE393">
            <v>18</v>
          </cell>
          <cell r="GF393">
            <v>18</v>
          </cell>
          <cell r="GG393">
            <v>18</v>
          </cell>
          <cell r="GH393">
            <v>18</v>
          </cell>
          <cell r="GI393">
            <v>18</v>
          </cell>
          <cell r="GJ393">
            <v>18</v>
          </cell>
          <cell r="GK393">
            <v>18</v>
          </cell>
          <cell r="GL393">
            <v>18</v>
          </cell>
          <cell r="GM393">
            <v>18</v>
          </cell>
          <cell r="GN393">
            <v>18</v>
          </cell>
          <cell r="GO393">
            <v>18</v>
          </cell>
          <cell r="GP393">
            <v>18</v>
          </cell>
          <cell r="GQ393">
            <v>18</v>
          </cell>
          <cell r="GR393">
            <v>18</v>
          </cell>
          <cell r="GS393">
            <v>18</v>
          </cell>
          <cell r="GW393">
            <v>901210</v>
          </cell>
          <cell r="GX393" t="e">
            <v>#DIV/0!</v>
          </cell>
          <cell r="GY393" t="e">
            <v>#DIV/0!</v>
          </cell>
          <cell r="GZ393" t="e">
            <v>#DIV/0!</v>
          </cell>
        </row>
        <row r="394">
          <cell r="A394">
            <v>901212</v>
          </cell>
          <cell r="B394">
            <v>10</v>
          </cell>
          <cell r="C394" t="str">
            <v>MEHL @ BEAVER</v>
          </cell>
          <cell r="D394">
            <v>8215</v>
          </cell>
          <cell r="E394" t="str">
            <v>R</v>
          </cell>
          <cell r="F394">
            <v>20</v>
          </cell>
          <cell r="G394">
            <v>20</v>
          </cell>
          <cell r="H394">
            <v>20</v>
          </cell>
          <cell r="I394">
            <v>20</v>
          </cell>
          <cell r="J394">
            <v>20</v>
          </cell>
          <cell r="K394">
            <v>20</v>
          </cell>
          <cell r="L394">
            <v>20</v>
          </cell>
          <cell r="M394">
            <v>20</v>
          </cell>
          <cell r="N394">
            <v>20</v>
          </cell>
          <cell r="O394">
            <v>20</v>
          </cell>
          <cell r="P394">
            <v>20</v>
          </cell>
          <cell r="Q394">
            <v>20</v>
          </cell>
          <cell r="R394">
            <v>20</v>
          </cell>
          <cell r="S394">
            <v>20</v>
          </cell>
          <cell r="T394">
            <v>17</v>
          </cell>
          <cell r="U394">
            <v>17</v>
          </cell>
          <cell r="V394">
            <v>17</v>
          </cell>
          <cell r="W394">
            <v>17</v>
          </cell>
          <cell r="X394">
            <v>17</v>
          </cell>
          <cell r="Y394">
            <v>17</v>
          </cell>
          <cell r="Z394">
            <v>17</v>
          </cell>
          <cell r="AA394">
            <v>17</v>
          </cell>
          <cell r="AB394">
            <v>17</v>
          </cell>
          <cell r="AC394">
            <v>17</v>
          </cell>
          <cell r="AD394">
            <v>17</v>
          </cell>
          <cell r="AE394">
            <v>17</v>
          </cell>
          <cell r="AF394">
            <v>17</v>
          </cell>
          <cell r="AG394">
            <v>17</v>
          </cell>
          <cell r="AH394">
            <v>17</v>
          </cell>
          <cell r="AI394">
            <v>17</v>
          </cell>
          <cell r="AJ394">
            <v>17</v>
          </cell>
          <cell r="AK394">
            <v>17</v>
          </cell>
          <cell r="AL394">
            <v>17</v>
          </cell>
          <cell r="AM394">
            <v>17</v>
          </cell>
          <cell r="AN394">
            <v>17</v>
          </cell>
          <cell r="AO394">
            <v>17</v>
          </cell>
          <cell r="AP394">
            <v>17</v>
          </cell>
          <cell r="AQ394">
            <v>17</v>
          </cell>
          <cell r="AR394">
            <v>17</v>
          </cell>
          <cell r="AS394">
            <v>17</v>
          </cell>
          <cell r="AT394">
            <v>17</v>
          </cell>
          <cell r="AU394">
            <v>17</v>
          </cell>
          <cell r="AV394">
            <v>17</v>
          </cell>
          <cell r="AW394">
            <v>17</v>
          </cell>
          <cell r="AX394">
            <v>17</v>
          </cell>
          <cell r="AY394">
            <v>16</v>
          </cell>
          <cell r="AZ394">
            <v>16</v>
          </cell>
          <cell r="BA394">
            <v>16</v>
          </cell>
          <cell r="BB394">
            <v>16</v>
          </cell>
          <cell r="BC394">
            <v>16</v>
          </cell>
          <cell r="BD394">
            <v>16</v>
          </cell>
          <cell r="BE394">
            <v>16</v>
          </cell>
          <cell r="BF394">
            <v>16</v>
          </cell>
          <cell r="BG394">
            <v>16</v>
          </cell>
          <cell r="BH394">
            <v>16</v>
          </cell>
          <cell r="BI394">
            <v>16</v>
          </cell>
          <cell r="BJ394">
            <v>16</v>
          </cell>
          <cell r="BK394">
            <v>16</v>
          </cell>
          <cell r="BL394">
            <v>16</v>
          </cell>
          <cell r="BM394">
            <v>16</v>
          </cell>
          <cell r="BN394">
            <v>16</v>
          </cell>
          <cell r="BO394">
            <v>16</v>
          </cell>
          <cell r="BP394">
            <v>16</v>
          </cell>
          <cell r="BQ394">
            <v>16</v>
          </cell>
          <cell r="BR394">
            <v>16</v>
          </cell>
          <cell r="BS394">
            <v>16</v>
          </cell>
          <cell r="BT394">
            <v>16</v>
          </cell>
          <cell r="BU394">
            <v>16</v>
          </cell>
          <cell r="BV394">
            <v>16</v>
          </cell>
          <cell r="BW394">
            <v>16</v>
          </cell>
          <cell r="BX394">
            <v>16</v>
          </cell>
          <cell r="BY394">
            <v>16</v>
          </cell>
          <cell r="BZ394">
            <v>16</v>
          </cell>
          <cell r="CA394">
            <v>16</v>
          </cell>
          <cell r="CB394">
            <v>16</v>
          </cell>
          <cell r="CC394">
            <v>28</v>
          </cell>
          <cell r="CD394">
            <v>28</v>
          </cell>
          <cell r="CE394">
            <v>28</v>
          </cell>
          <cell r="CF394">
            <v>28</v>
          </cell>
          <cell r="CG394">
            <v>28</v>
          </cell>
          <cell r="CH394">
            <v>28</v>
          </cell>
          <cell r="CI394">
            <v>28</v>
          </cell>
          <cell r="CJ394">
            <v>28</v>
          </cell>
          <cell r="CK394">
            <v>28</v>
          </cell>
          <cell r="CL394">
            <v>28</v>
          </cell>
          <cell r="CM394">
            <v>28</v>
          </cell>
          <cell r="CN394">
            <v>28</v>
          </cell>
          <cell r="CO394">
            <v>28</v>
          </cell>
          <cell r="CP394">
            <v>28</v>
          </cell>
          <cell r="CQ394">
            <v>28</v>
          </cell>
          <cell r="CR394">
            <v>28</v>
          </cell>
          <cell r="CS394">
            <v>28</v>
          </cell>
          <cell r="CT394">
            <v>28</v>
          </cell>
          <cell r="CU394">
            <v>28</v>
          </cell>
          <cell r="CV394">
            <v>28</v>
          </cell>
          <cell r="CW394">
            <v>28</v>
          </cell>
          <cell r="CX394">
            <v>28</v>
          </cell>
          <cell r="CY394">
            <v>28</v>
          </cell>
          <cell r="CZ394">
            <v>28</v>
          </cell>
          <cell r="DA394">
            <v>28</v>
          </cell>
          <cell r="DB394">
            <v>28</v>
          </cell>
          <cell r="DC394">
            <v>28</v>
          </cell>
          <cell r="DD394">
            <v>28</v>
          </cell>
          <cell r="DE394">
            <v>28</v>
          </cell>
          <cell r="DF394">
            <v>28</v>
          </cell>
          <cell r="DG394">
            <v>28</v>
          </cell>
          <cell r="DH394">
            <v>25</v>
          </cell>
          <cell r="DI394">
            <v>25</v>
          </cell>
          <cell r="DJ394">
            <v>25</v>
          </cell>
          <cell r="DK394">
            <v>25</v>
          </cell>
          <cell r="DL394">
            <v>25</v>
          </cell>
          <cell r="DM394">
            <v>25</v>
          </cell>
          <cell r="DN394">
            <v>25</v>
          </cell>
          <cell r="DO394">
            <v>25</v>
          </cell>
          <cell r="DP394">
            <v>25</v>
          </cell>
          <cell r="DQ394">
            <v>25</v>
          </cell>
          <cell r="DR394">
            <v>25</v>
          </cell>
          <cell r="DS394">
            <v>25</v>
          </cell>
          <cell r="DT394">
            <v>25</v>
          </cell>
          <cell r="DU394">
            <v>25</v>
          </cell>
          <cell r="DV394">
            <v>25</v>
          </cell>
          <cell r="DW394">
            <v>25</v>
          </cell>
          <cell r="DX394">
            <v>25</v>
          </cell>
          <cell r="DY394">
            <v>25</v>
          </cell>
          <cell r="DZ394">
            <v>25</v>
          </cell>
          <cell r="EA394">
            <v>25</v>
          </cell>
          <cell r="EB394">
            <v>25</v>
          </cell>
          <cell r="EC394">
            <v>25</v>
          </cell>
          <cell r="ED394">
            <v>25</v>
          </cell>
          <cell r="EE394">
            <v>25</v>
          </cell>
          <cell r="EF394">
            <v>25</v>
          </cell>
          <cell r="EG394">
            <v>25</v>
          </cell>
          <cell r="EH394">
            <v>25</v>
          </cell>
          <cell r="EI394">
            <v>25</v>
          </cell>
          <cell r="EJ394">
            <v>4</v>
          </cell>
          <cell r="EK394">
            <v>4</v>
          </cell>
          <cell r="EL394">
            <v>4</v>
          </cell>
          <cell r="EM394">
            <v>4</v>
          </cell>
          <cell r="EN394">
            <v>4</v>
          </cell>
          <cell r="EO394">
            <v>4</v>
          </cell>
          <cell r="EP394">
            <v>4</v>
          </cell>
          <cell r="EQ394">
            <v>4</v>
          </cell>
          <cell r="ER394">
            <v>4</v>
          </cell>
          <cell r="ES394">
            <v>4</v>
          </cell>
          <cell r="ET394">
            <v>4</v>
          </cell>
          <cell r="EU394">
            <v>4</v>
          </cell>
          <cell r="EV394">
            <v>4</v>
          </cell>
          <cell r="EW394">
            <v>4</v>
          </cell>
          <cell r="EX394">
            <v>4</v>
          </cell>
          <cell r="EY394">
            <v>4</v>
          </cell>
          <cell r="EZ394">
            <v>4</v>
          </cell>
          <cell r="FA394">
            <v>4</v>
          </cell>
          <cell r="FB394">
            <v>4</v>
          </cell>
          <cell r="FC394">
            <v>4</v>
          </cell>
          <cell r="FD394">
            <v>4</v>
          </cell>
          <cell r="FE394">
            <v>4</v>
          </cell>
          <cell r="FF394">
            <v>4</v>
          </cell>
          <cell r="FG394">
            <v>4</v>
          </cell>
          <cell r="FH394">
            <v>4</v>
          </cell>
          <cell r="FI394">
            <v>4</v>
          </cell>
          <cell r="FJ394">
            <v>4</v>
          </cell>
          <cell r="FK394">
            <v>4</v>
          </cell>
          <cell r="FL394">
            <v>4</v>
          </cell>
          <cell r="FM394">
            <v>4</v>
          </cell>
          <cell r="FN394">
            <v>4</v>
          </cell>
          <cell r="FO394">
            <v>1</v>
          </cell>
          <cell r="FP394">
            <v>1</v>
          </cell>
          <cell r="FQ394">
            <v>1</v>
          </cell>
          <cell r="FR394">
            <v>1</v>
          </cell>
          <cell r="FS394">
            <v>1</v>
          </cell>
          <cell r="FT394">
            <v>1</v>
          </cell>
          <cell r="FU394">
            <v>1</v>
          </cell>
          <cell r="FV394">
            <v>1</v>
          </cell>
          <cell r="FW394">
            <v>1</v>
          </cell>
          <cell r="FX394">
            <v>1</v>
          </cell>
          <cell r="FY394">
            <v>1</v>
          </cell>
          <cell r="FZ394">
            <v>1</v>
          </cell>
          <cell r="GA394">
            <v>1</v>
          </cell>
          <cell r="GB394">
            <v>1</v>
          </cell>
          <cell r="GC394">
            <v>1</v>
          </cell>
          <cell r="GD394">
            <v>1</v>
          </cell>
          <cell r="GE394">
            <v>1</v>
          </cell>
          <cell r="GF394">
            <v>1</v>
          </cell>
          <cell r="GG394">
            <v>22</v>
          </cell>
          <cell r="GH394">
            <v>22</v>
          </cell>
          <cell r="GI394">
            <v>22</v>
          </cell>
          <cell r="GJ394">
            <v>22</v>
          </cell>
          <cell r="GK394">
            <v>22</v>
          </cell>
          <cell r="GL394">
            <v>22</v>
          </cell>
          <cell r="GM394">
            <v>22</v>
          </cell>
          <cell r="GN394">
            <v>22</v>
          </cell>
          <cell r="GO394">
            <v>22</v>
          </cell>
          <cell r="GP394">
            <v>22</v>
          </cell>
          <cell r="GQ394">
            <v>22</v>
          </cell>
          <cell r="GR394">
            <v>22</v>
          </cell>
          <cell r="GS394">
            <v>22</v>
          </cell>
          <cell r="GW394">
            <v>901212</v>
          </cell>
          <cell r="GX394" t="e">
            <v>#DIV/0!</v>
          </cell>
          <cell r="GY394" t="e">
            <v>#DIV/0!</v>
          </cell>
          <cell r="GZ394" t="e">
            <v>#DIV/0!</v>
          </cell>
        </row>
        <row r="395">
          <cell r="A395">
            <v>901214</v>
          </cell>
          <cell r="B395">
            <v>10</v>
          </cell>
          <cell r="C395" t="str">
            <v>BRIDGER @ BEAVER</v>
          </cell>
          <cell r="D395">
            <v>8231</v>
          </cell>
          <cell r="E395" t="str">
            <v>R</v>
          </cell>
          <cell r="F395">
            <v>34</v>
          </cell>
          <cell r="G395">
            <v>34</v>
          </cell>
          <cell r="H395">
            <v>34</v>
          </cell>
          <cell r="I395">
            <v>34</v>
          </cell>
          <cell r="J395">
            <v>34</v>
          </cell>
          <cell r="K395">
            <v>34</v>
          </cell>
          <cell r="L395">
            <v>34</v>
          </cell>
          <cell r="M395">
            <v>34</v>
          </cell>
          <cell r="N395">
            <v>34</v>
          </cell>
          <cell r="O395">
            <v>34</v>
          </cell>
          <cell r="P395">
            <v>34</v>
          </cell>
          <cell r="Q395">
            <v>34</v>
          </cell>
          <cell r="R395">
            <v>34</v>
          </cell>
          <cell r="S395">
            <v>34</v>
          </cell>
          <cell r="T395">
            <v>55</v>
          </cell>
          <cell r="U395">
            <v>55</v>
          </cell>
          <cell r="V395">
            <v>55</v>
          </cell>
          <cell r="W395">
            <v>55</v>
          </cell>
          <cell r="X395">
            <v>55</v>
          </cell>
          <cell r="Y395">
            <v>55</v>
          </cell>
          <cell r="Z395">
            <v>55</v>
          </cell>
          <cell r="AA395">
            <v>55</v>
          </cell>
          <cell r="AB395">
            <v>55</v>
          </cell>
          <cell r="AC395">
            <v>55</v>
          </cell>
          <cell r="AD395">
            <v>55</v>
          </cell>
          <cell r="AE395">
            <v>55</v>
          </cell>
          <cell r="AF395">
            <v>55</v>
          </cell>
          <cell r="AG395">
            <v>55</v>
          </cell>
          <cell r="AH395">
            <v>55</v>
          </cell>
          <cell r="AI395">
            <v>55</v>
          </cell>
          <cell r="AJ395">
            <v>55</v>
          </cell>
          <cell r="AK395">
            <v>55</v>
          </cell>
          <cell r="AL395">
            <v>55</v>
          </cell>
          <cell r="AM395">
            <v>55</v>
          </cell>
          <cell r="AN395">
            <v>55</v>
          </cell>
          <cell r="AO395">
            <v>55</v>
          </cell>
          <cell r="AP395">
            <v>55</v>
          </cell>
          <cell r="AQ395">
            <v>55</v>
          </cell>
          <cell r="AR395">
            <v>55</v>
          </cell>
          <cell r="AS395">
            <v>55</v>
          </cell>
          <cell r="AT395">
            <v>55</v>
          </cell>
          <cell r="AU395">
            <v>55</v>
          </cell>
          <cell r="AV395">
            <v>55</v>
          </cell>
          <cell r="AW395">
            <v>55</v>
          </cell>
          <cell r="AX395">
            <v>55</v>
          </cell>
          <cell r="AY395">
            <v>36</v>
          </cell>
          <cell r="AZ395">
            <v>36</v>
          </cell>
          <cell r="BA395">
            <v>36</v>
          </cell>
          <cell r="BB395">
            <v>36</v>
          </cell>
          <cell r="BC395">
            <v>36</v>
          </cell>
          <cell r="BD395">
            <v>36</v>
          </cell>
          <cell r="BE395">
            <v>36</v>
          </cell>
          <cell r="BF395">
            <v>36</v>
          </cell>
          <cell r="BG395">
            <v>36</v>
          </cell>
          <cell r="BH395">
            <v>36</v>
          </cell>
          <cell r="BI395">
            <v>36</v>
          </cell>
          <cell r="BJ395">
            <v>36</v>
          </cell>
          <cell r="BK395">
            <v>36</v>
          </cell>
          <cell r="BL395">
            <v>36</v>
          </cell>
          <cell r="BM395">
            <v>36</v>
          </cell>
          <cell r="BN395">
            <v>36</v>
          </cell>
          <cell r="BO395">
            <v>36</v>
          </cell>
          <cell r="BP395">
            <v>36</v>
          </cell>
          <cell r="BQ395">
            <v>36</v>
          </cell>
          <cell r="BR395">
            <v>36</v>
          </cell>
          <cell r="BS395">
            <v>36</v>
          </cell>
          <cell r="BT395">
            <v>36</v>
          </cell>
          <cell r="BU395">
            <v>36</v>
          </cell>
          <cell r="BV395">
            <v>36</v>
          </cell>
          <cell r="BW395">
            <v>36</v>
          </cell>
          <cell r="BX395">
            <v>36</v>
          </cell>
          <cell r="BY395">
            <v>36</v>
          </cell>
          <cell r="BZ395">
            <v>36</v>
          </cell>
          <cell r="CA395">
            <v>36</v>
          </cell>
          <cell r="CB395">
            <v>36</v>
          </cell>
          <cell r="CC395">
            <v>38</v>
          </cell>
          <cell r="CD395">
            <v>38</v>
          </cell>
          <cell r="CE395">
            <v>38</v>
          </cell>
          <cell r="CF395">
            <v>38</v>
          </cell>
          <cell r="CG395">
            <v>38</v>
          </cell>
          <cell r="CH395">
            <v>38</v>
          </cell>
          <cell r="CI395">
            <v>38</v>
          </cell>
          <cell r="CJ395">
            <v>38</v>
          </cell>
          <cell r="CK395">
            <v>38</v>
          </cell>
          <cell r="CL395">
            <v>38</v>
          </cell>
          <cell r="CM395">
            <v>38</v>
          </cell>
          <cell r="CN395">
            <v>38</v>
          </cell>
          <cell r="CO395">
            <v>38</v>
          </cell>
          <cell r="CP395">
            <v>38</v>
          </cell>
          <cell r="CQ395">
            <v>38</v>
          </cell>
          <cell r="CR395">
            <v>38</v>
          </cell>
          <cell r="CS395">
            <v>38</v>
          </cell>
          <cell r="CT395">
            <v>38</v>
          </cell>
          <cell r="CU395">
            <v>38</v>
          </cell>
          <cell r="CV395">
            <v>38</v>
          </cell>
          <cell r="CW395">
            <v>38</v>
          </cell>
          <cell r="CX395">
            <v>38</v>
          </cell>
          <cell r="CY395">
            <v>38</v>
          </cell>
          <cell r="CZ395">
            <v>38</v>
          </cell>
          <cell r="DA395">
            <v>38</v>
          </cell>
          <cell r="DB395">
            <v>38</v>
          </cell>
          <cell r="DC395">
            <v>38</v>
          </cell>
          <cell r="DD395">
            <v>38</v>
          </cell>
          <cell r="DE395">
            <v>38</v>
          </cell>
          <cell r="DF395">
            <v>38</v>
          </cell>
          <cell r="DG395">
            <v>38</v>
          </cell>
          <cell r="DH395">
            <v>39</v>
          </cell>
          <cell r="DI395">
            <v>39</v>
          </cell>
          <cell r="DJ395">
            <v>39</v>
          </cell>
          <cell r="DK395">
            <v>39</v>
          </cell>
          <cell r="DL395">
            <v>39</v>
          </cell>
          <cell r="DM395">
            <v>39</v>
          </cell>
          <cell r="DN395">
            <v>39</v>
          </cell>
          <cell r="DO395">
            <v>39</v>
          </cell>
          <cell r="DP395">
            <v>39</v>
          </cell>
          <cell r="DQ395">
            <v>39</v>
          </cell>
          <cell r="DR395">
            <v>39</v>
          </cell>
          <cell r="DS395">
            <v>39</v>
          </cell>
          <cell r="DT395">
            <v>39</v>
          </cell>
          <cell r="DU395">
            <v>39</v>
          </cell>
          <cell r="DV395">
            <v>39</v>
          </cell>
          <cell r="DW395">
            <v>39</v>
          </cell>
          <cell r="DX395">
            <v>39</v>
          </cell>
          <cell r="DY395">
            <v>39</v>
          </cell>
          <cell r="DZ395">
            <v>39</v>
          </cell>
          <cell r="EA395">
            <v>39</v>
          </cell>
          <cell r="EB395">
            <v>39</v>
          </cell>
          <cell r="EC395">
            <v>39</v>
          </cell>
          <cell r="ED395">
            <v>39</v>
          </cell>
          <cell r="EE395">
            <v>39</v>
          </cell>
          <cell r="EF395">
            <v>39</v>
          </cell>
          <cell r="EG395">
            <v>39</v>
          </cell>
          <cell r="EH395">
            <v>39</v>
          </cell>
          <cell r="EI395">
            <v>39</v>
          </cell>
          <cell r="EJ395">
            <v>39</v>
          </cell>
          <cell r="EK395">
            <v>39</v>
          </cell>
          <cell r="EL395">
            <v>39</v>
          </cell>
          <cell r="EM395">
            <v>39</v>
          </cell>
          <cell r="EN395">
            <v>39</v>
          </cell>
          <cell r="EO395">
            <v>39</v>
          </cell>
          <cell r="EP395">
            <v>39</v>
          </cell>
          <cell r="EQ395">
            <v>39</v>
          </cell>
          <cell r="ER395">
            <v>39</v>
          </cell>
          <cell r="ES395">
            <v>39</v>
          </cell>
          <cell r="ET395">
            <v>39</v>
          </cell>
          <cell r="EU395">
            <v>39</v>
          </cell>
          <cell r="EV395">
            <v>39</v>
          </cell>
          <cell r="EW395">
            <v>39</v>
          </cell>
          <cell r="EX395">
            <v>39</v>
          </cell>
          <cell r="EY395">
            <v>39</v>
          </cell>
          <cell r="EZ395">
            <v>39</v>
          </cell>
          <cell r="FA395">
            <v>39</v>
          </cell>
          <cell r="FB395">
            <v>39</v>
          </cell>
          <cell r="FC395">
            <v>39</v>
          </cell>
          <cell r="FD395">
            <v>39</v>
          </cell>
          <cell r="FE395">
            <v>39</v>
          </cell>
          <cell r="FF395">
            <v>39</v>
          </cell>
          <cell r="FG395">
            <v>39</v>
          </cell>
          <cell r="FH395">
            <v>39</v>
          </cell>
          <cell r="FI395">
            <v>39</v>
          </cell>
          <cell r="FJ395">
            <v>39</v>
          </cell>
          <cell r="FK395">
            <v>39</v>
          </cell>
          <cell r="FL395">
            <v>39</v>
          </cell>
          <cell r="FM395">
            <v>39</v>
          </cell>
          <cell r="FN395">
            <v>39</v>
          </cell>
          <cell r="FO395">
            <v>31</v>
          </cell>
          <cell r="FP395">
            <v>31</v>
          </cell>
          <cell r="FQ395">
            <v>31</v>
          </cell>
          <cell r="FR395">
            <v>31</v>
          </cell>
          <cell r="FS395">
            <v>31</v>
          </cell>
          <cell r="FT395">
            <v>31</v>
          </cell>
          <cell r="FU395">
            <v>31</v>
          </cell>
          <cell r="FV395">
            <v>31</v>
          </cell>
          <cell r="FW395">
            <v>31</v>
          </cell>
          <cell r="FX395">
            <v>31</v>
          </cell>
          <cell r="FY395">
            <v>31</v>
          </cell>
          <cell r="FZ395">
            <v>31</v>
          </cell>
          <cell r="GA395">
            <v>31</v>
          </cell>
          <cell r="GB395">
            <v>31</v>
          </cell>
          <cell r="GC395">
            <v>31</v>
          </cell>
          <cell r="GD395">
            <v>31</v>
          </cell>
          <cell r="GE395">
            <v>31</v>
          </cell>
          <cell r="GF395">
            <v>31</v>
          </cell>
          <cell r="GG395">
            <v>31</v>
          </cell>
          <cell r="GH395">
            <v>31</v>
          </cell>
          <cell r="GI395">
            <v>31</v>
          </cell>
          <cell r="GJ395">
            <v>31</v>
          </cell>
          <cell r="GK395">
            <v>31</v>
          </cell>
          <cell r="GL395">
            <v>31</v>
          </cell>
          <cell r="GM395">
            <v>31</v>
          </cell>
          <cell r="GN395">
            <v>31</v>
          </cell>
          <cell r="GO395">
            <v>31</v>
          </cell>
          <cell r="GP395">
            <v>31</v>
          </cell>
          <cell r="GQ395">
            <v>31</v>
          </cell>
          <cell r="GR395">
            <v>31</v>
          </cell>
          <cell r="GS395">
            <v>31</v>
          </cell>
          <cell r="GW395">
            <v>901214</v>
          </cell>
          <cell r="GX395" t="e">
            <v>#DIV/0!</v>
          </cell>
          <cell r="GY395" t="e">
            <v>#DIV/0!</v>
          </cell>
          <cell r="GZ395" t="e">
            <v>#DIV/0!</v>
          </cell>
        </row>
        <row r="396">
          <cell r="A396">
            <v>901217</v>
          </cell>
          <cell r="B396">
            <v>4</v>
          </cell>
          <cell r="C396" t="str">
            <v>NAT COOP @ HARPER</v>
          </cell>
          <cell r="D396">
            <v>7416</v>
          </cell>
          <cell r="E396" t="str">
            <v>R</v>
          </cell>
          <cell r="F396">
            <v>113</v>
          </cell>
          <cell r="G396">
            <v>113</v>
          </cell>
          <cell r="H396">
            <v>113</v>
          </cell>
          <cell r="I396">
            <v>113</v>
          </cell>
          <cell r="J396">
            <v>113</v>
          </cell>
          <cell r="K396">
            <v>113</v>
          </cell>
          <cell r="L396">
            <v>113</v>
          </cell>
          <cell r="M396">
            <v>113</v>
          </cell>
          <cell r="N396">
            <v>113</v>
          </cell>
          <cell r="O396">
            <v>113</v>
          </cell>
          <cell r="P396">
            <v>113</v>
          </cell>
          <cell r="Q396">
            <v>113</v>
          </cell>
          <cell r="R396">
            <v>113</v>
          </cell>
          <cell r="S396">
            <v>113</v>
          </cell>
          <cell r="T396">
            <v>131</v>
          </cell>
          <cell r="U396">
            <v>131</v>
          </cell>
          <cell r="V396">
            <v>131</v>
          </cell>
          <cell r="W396">
            <v>131</v>
          </cell>
          <cell r="X396">
            <v>131</v>
          </cell>
          <cell r="Y396">
            <v>131</v>
          </cell>
          <cell r="Z396">
            <v>131</v>
          </cell>
          <cell r="AA396">
            <v>131</v>
          </cell>
          <cell r="AB396">
            <v>131</v>
          </cell>
          <cell r="AC396">
            <v>131</v>
          </cell>
          <cell r="AD396">
            <v>131</v>
          </cell>
          <cell r="AE396">
            <v>131</v>
          </cell>
          <cell r="AF396">
            <v>131</v>
          </cell>
          <cell r="AG396">
            <v>131</v>
          </cell>
          <cell r="AH396">
            <v>131</v>
          </cell>
          <cell r="AI396">
            <v>131</v>
          </cell>
          <cell r="AJ396">
            <v>131</v>
          </cell>
          <cell r="AK396">
            <v>131</v>
          </cell>
          <cell r="AL396">
            <v>131</v>
          </cell>
          <cell r="AM396">
            <v>131</v>
          </cell>
          <cell r="AN396">
            <v>131</v>
          </cell>
          <cell r="AO396">
            <v>131</v>
          </cell>
          <cell r="AP396">
            <v>131</v>
          </cell>
          <cell r="AQ396">
            <v>131</v>
          </cell>
          <cell r="AR396">
            <v>131</v>
          </cell>
          <cell r="AS396">
            <v>131</v>
          </cell>
          <cell r="AT396">
            <v>131</v>
          </cell>
          <cell r="AU396">
            <v>131</v>
          </cell>
          <cell r="AV396">
            <v>131</v>
          </cell>
          <cell r="AW396">
            <v>131</v>
          </cell>
          <cell r="AX396">
            <v>131</v>
          </cell>
          <cell r="AY396">
            <v>90</v>
          </cell>
          <cell r="AZ396">
            <v>90</v>
          </cell>
          <cell r="BA396">
            <v>90</v>
          </cell>
          <cell r="BB396">
            <v>90</v>
          </cell>
          <cell r="BC396">
            <v>90</v>
          </cell>
          <cell r="BD396">
            <v>90</v>
          </cell>
          <cell r="BE396">
            <v>90</v>
          </cell>
          <cell r="BF396">
            <v>90</v>
          </cell>
          <cell r="BG396">
            <v>90</v>
          </cell>
          <cell r="BH396">
            <v>90</v>
          </cell>
          <cell r="BI396">
            <v>90</v>
          </cell>
          <cell r="BJ396">
            <v>90</v>
          </cell>
          <cell r="BK396">
            <v>90</v>
          </cell>
          <cell r="BL396">
            <v>90</v>
          </cell>
          <cell r="BM396">
            <v>90</v>
          </cell>
          <cell r="BN396">
            <v>90</v>
          </cell>
          <cell r="BO396">
            <v>90</v>
          </cell>
          <cell r="BP396">
            <v>90</v>
          </cell>
          <cell r="BQ396">
            <v>90</v>
          </cell>
          <cell r="BR396">
            <v>90</v>
          </cell>
          <cell r="BS396">
            <v>90</v>
          </cell>
          <cell r="BT396">
            <v>90</v>
          </cell>
          <cell r="BU396">
            <v>90</v>
          </cell>
          <cell r="BV396">
            <v>90</v>
          </cell>
          <cell r="BW396">
            <v>90</v>
          </cell>
          <cell r="BX396">
            <v>90</v>
          </cell>
          <cell r="BY396">
            <v>90</v>
          </cell>
          <cell r="BZ396">
            <v>90</v>
          </cell>
          <cell r="CA396">
            <v>90</v>
          </cell>
          <cell r="CB396">
            <v>90</v>
          </cell>
          <cell r="CC396">
            <v>92</v>
          </cell>
          <cell r="CD396">
            <v>92</v>
          </cell>
          <cell r="CE396">
            <v>92</v>
          </cell>
          <cell r="CF396">
            <v>92</v>
          </cell>
          <cell r="CG396">
            <v>92</v>
          </cell>
          <cell r="CH396">
            <v>92</v>
          </cell>
          <cell r="CI396">
            <v>92</v>
          </cell>
          <cell r="CJ396">
            <v>92</v>
          </cell>
          <cell r="CK396">
            <v>92</v>
          </cell>
          <cell r="CL396">
            <v>92</v>
          </cell>
          <cell r="CM396">
            <v>92</v>
          </cell>
          <cell r="CN396">
            <v>92</v>
          </cell>
          <cell r="CO396">
            <v>92</v>
          </cell>
          <cell r="CP396">
            <v>92</v>
          </cell>
          <cell r="CQ396">
            <v>92</v>
          </cell>
          <cell r="CR396">
            <v>92</v>
          </cell>
          <cell r="CS396">
            <v>92</v>
          </cell>
          <cell r="CT396">
            <v>92</v>
          </cell>
          <cell r="CU396">
            <v>92</v>
          </cell>
          <cell r="CV396">
            <v>92</v>
          </cell>
          <cell r="CW396">
            <v>92</v>
          </cell>
          <cell r="CX396">
            <v>92</v>
          </cell>
          <cell r="CY396">
            <v>92</v>
          </cell>
          <cell r="CZ396">
            <v>92</v>
          </cell>
          <cell r="DA396">
            <v>92</v>
          </cell>
          <cell r="DB396">
            <v>92</v>
          </cell>
          <cell r="DC396">
            <v>92</v>
          </cell>
          <cell r="DD396">
            <v>92</v>
          </cell>
          <cell r="DE396">
            <v>92</v>
          </cell>
          <cell r="DF396">
            <v>92</v>
          </cell>
          <cell r="DG396">
            <v>92</v>
          </cell>
          <cell r="DH396">
            <v>105</v>
          </cell>
          <cell r="DI396">
            <v>105</v>
          </cell>
          <cell r="DJ396">
            <v>105</v>
          </cell>
          <cell r="DK396">
            <v>105</v>
          </cell>
          <cell r="DL396">
            <v>105</v>
          </cell>
          <cell r="DM396">
            <v>105</v>
          </cell>
          <cell r="DN396">
            <v>105</v>
          </cell>
          <cell r="DO396">
            <v>105</v>
          </cell>
          <cell r="DP396">
            <v>105</v>
          </cell>
          <cell r="DQ396">
            <v>105</v>
          </cell>
          <cell r="DR396">
            <v>105</v>
          </cell>
          <cell r="DS396">
            <v>105</v>
          </cell>
          <cell r="DT396">
            <v>105</v>
          </cell>
          <cell r="DU396">
            <v>105</v>
          </cell>
          <cell r="DV396">
            <v>105</v>
          </cell>
          <cell r="DW396">
            <v>105</v>
          </cell>
          <cell r="DX396">
            <v>105</v>
          </cell>
          <cell r="DY396">
            <v>105</v>
          </cell>
          <cell r="DZ396">
            <v>105</v>
          </cell>
          <cell r="EA396">
            <v>105</v>
          </cell>
          <cell r="EB396">
            <v>105</v>
          </cell>
          <cell r="EC396">
            <v>105</v>
          </cell>
          <cell r="ED396">
            <v>105</v>
          </cell>
          <cell r="EE396">
            <v>105</v>
          </cell>
          <cell r="EF396">
            <v>105</v>
          </cell>
          <cell r="EG396">
            <v>105</v>
          </cell>
          <cell r="EH396">
            <v>105</v>
          </cell>
          <cell r="EI396">
            <v>105</v>
          </cell>
          <cell r="EJ396">
            <v>108</v>
          </cell>
          <cell r="EK396">
            <v>108</v>
          </cell>
          <cell r="EL396">
            <v>108</v>
          </cell>
          <cell r="EM396">
            <v>108</v>
          </cell>
          <cell r="EN396">
            <v>108</v>
          </cell>
          <cell r="EO396">
            <v>108</v>
          </cell>
          <cell r="EP396">
            <v>108</v>
          </cell>
          <cell r="EQ396">
            <v>108</v>
          </cell>
          <cell r="ER396">
            <v>108</v>
          </cell>
          <cell r="ES396">
            <v>108</v>
          </cell>
          <cell r="ET396">
            <v>108</v>
          </cell>
          <cell r="EU396">
            <v>108</v>
          </cell>
          <cell r="EV396">
            <v>108</v>
          </cell>
          <cell r="EW396">
            <v>108</v>
          </cell>
          <cell r="EX396">
            <v>108</v>
          </cell>
          <cell r="EY396">
            <v>108</v>
          </cell>
          <cell r="EZ396">
            <v>108</v>
          </cell>
          <cell r="FA396">
            <v>108</v>
          </cell>
          <cell r="FB396">
            <v>108</v>
          </cell>
          <cell r="FC396">
            <v>108</v>
          </cell>
          <cell r="FD396">
            <v>108</v>
          </cell>
          <cell r="FE396">
            <v>108</v>
          </cell>
          <cell r="FF396">
            <v>108</v>
          </cell>
          <cell r="FG396">
            <v>108</v>
          </cell>
          <cell r="FH396">
            <v>108</v>
          </cell>
          <cell r="FI396">
            <v>108</v>
          </cell>
          <cell r="FJ396">
            <v>108</v>
          </cell>
          <cell r="FK396">
            <v>108</v>
          </cell>
          <cell r="FL396">
            <v>108</v>
          </cell>
          <cell r="FM396">
            <v>108</v>
          </cell>
          <cell r="FN396">
            <v>108</v>
          </cell>
          <cell r="FO396">
            <v>124</v>
          </cell>
          <cell r="FP396">
            <v>124</v>
          </cell>
          <cell r="FQ396">
            <v>124</v>
          </cell>
          <cell r="FR396">
            <v>124</v>
          </cell>
          <cell r="FS396">
            <v>124</v>
          </cell>
          <cell r="FT396">
            <v>124</v>
          </cell>
          <cell r="FU396">
            <v>124</v>
          </cell>
          <cell r="FV396">
            <v>124</v>
          </cell>
          <cell r="FW396">
            <v>124</v>
          </cell>
          <cell r="FX396">
            <v>124</v>
          </cell>
          <cell r="FY396">
            <v>124</v>
          </cell>
          <cell r="FZ396">
            <v>124</v>
          </cell>
          <cell r="GA396">
            <v>124</v>
          </cell>
          <cell r="GB396">
            <v>124</v>
          </cell>
          <cell r="GC396">
            <v>124</v>
          </cell>
          <cell r="GD396">
            <v>124</v>
          </cell>
          <cell r="GE396">
            <v>124</v>
          </cell>
          <cell r="GF396">
            <v>124</v>
          </cell>
          <cell r="GG396">
            <v>124</v>
          </cell>
          <cell r="GH396">
            <v>124</v>
          </cell>
          <cell r="GI396">
            <v>124</v>
          </cell>
          <cell r="GJ396">
            <v>124</v>
          </cell>
          <cell r="GK396">
            <v>124</v>
          </cell>
          <cell r="GL396">
            <v>124</v>
          </cell>
          <cell r="GM396">
            <v>124</v>
          </cell>
          <cell r="GN396">
            <v>124</v>
          </cell>
          <cell r="GO396">
            <v>124</v>
          </cell>
          <cell r="GP396">
            <v>124</v>
          </cell>
          <cell r="GQ396">
            <v>124</v>
          </cell>
          <cell r="GR396">
            <v>124</v>
          </cell>
          <cell r="GS396">
            <v>124</v>
          </cell>
          <cell r="GW396">
            <v>901217</v>
          </cell>
          <cell r="GX396" t="e">
            <v>#DIV/0!</v>
          </cell>
          <cell r="GY396" t="e">
            <v>#DIV/0!</v>
          </cell>
          <cell r="GZ396" t="e">
            <v>#DIV/0!</v>
          </cell>
        </row>
        <row r="397">
          <cell r="A397">
            <v>901224</v>
          </cell>
          <cell r="B397">
            <v>4</v>
          </cell>
          <cell r="C397" t="str">
            <v>AMOCO @ HARPER</v>
          </cell>
          <cell r="D397">
            <v>7532</v>
          </cell>
          <cell r="E397" t="str">
            <v>R</v>
          </cell>
          <cell r="F397">
            <v>80</v>
          </cell>
          <cell r="G397">
            <v>80</v>
          </cell>
          <cell r="H397">
            <v>80</v>
          </cell>
          <cell r="I397">
            <v>80</v>
          </cell>
          <cell r="J397">
            <v>80</v>
          </cell>
          <cell r="K397">
            <v>80</v>
          </cell>
          <cell r="L397">
            <v>50</v>
          </cell>
          <cell r="M397">
            <v>50</v>
          </cell>
          <cell r="N397">
            <v>50</v>
          </cell>
          <cell r="O397">
            <v>50</v>
          </cell>
          <cell r="P397">
            <v>50</v>
          </cell>
          <cell r="Q397">
            <v>50</v>
          </cell>
          <cell r="R397">
            <v>50</v>
          </cell>
          <cell r="S397">
            <v>50</v>
          </cell>
          <cell r="T397">
            <v>50</v>
          </cell>
          <cell r="U397">
            <v>50</v>
          </cell>
          <cell r="V397">
            <v>50</v>
          </cell>
          <cell r="W397">
            <v>50</v>
          </cell>
          <cell r="X397">
            <v>50</v>
          </cell>
          <cell r="Y397">
            <v>50</v>
          </cell>
          <cell r="Z397">
            <v>50</v>
          </cell>
          <cell r="AA397">
            <v>50</v>
          </cell>
          <cell r="AB397">
            <v>50</v>
          </cell>
          <cell r="AC397">
            <v>50</v>
          </cell>
          <cell r="AD397">
            <v>50</v>
          </cell>
          <cell r="AE397">
            <v>50</v>
          </cell>
          <cell r="AF397">
            <v>50</v>
          </cell>
          <cell r="AG397">
            <v>50</v>
          </cell>
          <cell r="AH397">
            <v>50</v>
          </cell>
          <cell r="AI397">
            <v>50</v>
          </cell>
          <cell r="AJ397">
            <v>50</v>
          </cell>
          <cell r="AK397">
            <v>50</v>
          </cell>
          <cell r="AL397">
            <v>50</v>
          </cell>
          <cell r="AM397">
            <v>50</v>
          </cell>
          <cell r="AN397">
            <v>50</v>
          </cell>
          <cell r="AO397">
            <v>50</v>
          </cell>
          <cell r="AP397">
            <v>50</v>
          </cell>
          <cell r="AQ397">
            <v>50</v>
          </cell>
          <cell r="AR397">
            <v>50</v>
          </cell>
          <cell r="AS397">
            <v>50</v>
          </cell>
          <cell r="AT397">
            <v>50</v>
          </cell>
          <cell r="AU397">
            <v>50</v>
          </cell>
          <cell r="AV397">
            <v>50</v>
          </cell>
          <cell r="AW397">
            <v>50</v>
          </cell>
          <cell r="AX397">
            <v>50</v>
          </cell>
          <cell r="AY397">
            <v>75</v>
          </cell>
          <cell r="AZ397">
            <v>75</v>
          </cell>
          <cell r="BA397">
            <v>75</v>
          </cell>
          <cell r="BB397">
            <v>75</v>
          </cell>
          <cell r="BC397">
            <v>75</v>
          </cell>
          <cell r="BD397">
            <v>75</v>
          </cell>
          <cell r="BE397">
            <v>75</v>
          </cell>
          <cell r="BF397">
            <v>75</v>
          </cell>
          <cell r="BG397">
            <v>75</v>
          </cell>
          <cell r="BH397">
            <v>75</v>
          </cell>
          <cell r="BI397">
            <v>75</v>
          </cell>
          <cell r="BJ397">
            <v>75</v>
          </cell>
          <cell r="BK397">
            <v>75</v>
          </cell>
          <cell r="BL397">
            <v>75</v>
          </cell>
          <cell r="BM397">
            <v>75</v>
          </cell>
          <cell r="BN397">
            <v>75</v>
          </cell>
          <cell r="BO397">
            <v>75</v>
          </cell>
          <cell r="BP397">
            <v>75</v>
          </cell>
          <cell r="BQ397">
            <v>75</v>
          </cell>
          <cell r="BR397">
            <v>75</v>
          </cell>
          <cell r="BS397">
            <v>75</v>
          </cell>
          <cell r="BT397">
            <v>75</v>
          </cell>
          <cell r="BU397">
            <v>75</v>
          </cell>
          <cell r="BV397">
            <v>75</v>
          </cell>
          <cell r="BW397">
            <v>75</v>
          </cell>
          <cell r="BX397">
            <v>75</v>
          </cell>
          <cell r="BY397">
            <v>75</v>
          </cell>
          <cell r="BZ397">
            <v>75</v>
          </cell>
          <cell r="CA397">
            <v>75</v>
          </cell>
          <cell r="CB397">
            <v>75</v>
          </cell>
          <cell r="CC397">
            <v>85</v>
          </cell>
          <cell r="CD397">
            <v>85</v>
          </cell>
          <cell r="CE397">
            <v>85</v>
          </cell>
          <cell r="CF397">
            <v>85</v>
          </cell>
          <cell r="CG397">
            <v>85</v>
          </cell>
          <cell r="CH397">
            <v>85</v>
          </cell>
          <cell r="CI397">
            <v>85</v>
          </cell>
          <cell r="CJ397">
            <v>85</v>
          </cell>
          <cell r="CK397">
            <v>85</v>
          </cell>
          <cell r="CL397">
            <v>85</v>
          </cell>
          <cell r="CM397">
            <v>85</v>
          </cell>
          <cell r="CN397">
            <v>85</v>
          </cell>
          <cell r="CO397">
            <v>85</v>
          </cell>
          <cell r="CP397">
            <v>85</v>
          </cell>
          <cell r="CQ397">
            <v>85</v>
          </cell>
          <cell r="CR397">
            <v>85</v>
          </cell>
          <cell r="CS397">
            <v>85</v>
          </cell>
          <cell r="CT397">
            <v>85</v>
          </cell>
          <cell r="CU397">
            <v>85</v>
          </cell>
          <cell r="CV397">
            <v>85</v>
          </cell>
          <cell r="CW397">
            <v>85</v>
          </cell>
          <cell r="CX397">
            <v>85</v>
          </cell>
          <cell r="CY397">
            <v>85</v>
          </cell>
          <cell r="CZ397">
            <v>85</v>
          </cell>
          <cell r="DA397">
            <v>85</v>
          </cell>
          <cell r="DB397">
            <v>85</v>
          </cell>
          <cell r="DC397">
            <v>85</v>
          </cell>
          <cell r="DD397">
            <v>85</v>
          </cell>
          <cell r="DE397">
            <v>85</v>
          </cell>
          <cell r="DF397">
            <v>85</v>
          </cell>
          <cell r="DG397">
            <v>85</v>
          </cell>
          <cell r="DH397">
            <v>75</v>
          </cell>
          <cell r="DI397">
            <v>75</v>
          </cell>
          <cell r="DJ397">
            <v>75</v>
          </cell>
          <cell r="DK397">
            <v>75</v>
          </cell>
          <cell r="DL397">
            <v>75</v>
          </cell>
          <cell r="DM397">
            <v>75</v>
          </cell>
          <cell r="DN397">
            <v>75</v>
          </cell>
          <cell r="DO397">
            <v>75</v>
          </cell>
          <cell r="DP397">
            <v>75</v>
          </cell>
          <cell r="DQ397">
            <v>75</v>
          </cell>
          <cell r="DR397">
            <v>75</v>
          </cell>
          <cell r="DS397">
            <v>75</v>
          </cell>
          <cell r="DT397">
            <v>75</v>
          </cell>
          <cell r="DU397">
            <v>75</v>
          </cell>
          <cell r="DV397">
            <v>75</v>
          </cell>
          <cell r="DW397">
            <v>75</v>
          </cell>
          <cell r="DX397">
            <v>75</v>
          </cell>
          <cell r="DY397">
            <v>75</v>
          </cell>
          <cell r="DZ397">
            <v>75</v>
          </cell>
          <cell r="EA397">
            <v>75</v>
          </cell>
          <cell r="EB397">
            <v>75</v>
          </cell>
          <cell r="EC397">
            <v>75</v>
          </cell>
          <cell r="ED397">
            <v>75</v>
          </cell>
          <cell r="EE397">
            <v>75</v>
          </cell>
          <cell r="EF397">
            <v>75</v>
          </cell>
          <cell r="EG397">
            <v>75</v>
          </cell>
          <cell r="EH397">
            <v>75</v>
          </cell>
          <cell r="EI397">
            <v>75</v>
          </cell>
          <cell r="EJ397">
            <v>65</v>
          </cell>
          <cell r="EK397">
            <v>65</v>
          </cell>
          <cell r="EL397">
            <v>65</v>
          </cell>
          <cell r="EM397">
            <v>65</v>
          </cell>
          <cell r="EN397">
            <v>65</v>
          </cell>
          <cell r="EO397">
            <v>65</v>
          </cell>
          <cell r="EP397">
            <v>65</v>
          </cell>
          <cell r="EQ397">
            <v>65</v>
          </cell>
          <cell r="ER397">
            <v>65</v>
          </cell>
          <cell r="ES397">
            <v>65</v>
          </cell>
          <cell r="ET397">
            <v>65</v>
          </cell>
          <cell r="EU397">
            <v>65</v>
          </cell>
          <cell r="EV397">
            <v>65</v>
          </cell>
          <cell r="EW397">
            <v>65</v>
          </cell>
          <cell r="EX397">
            <v>65</v>
          </cell>
          <cell r="EY397">
            <v>65</v>
          </cell>
          <cell r="EZ397">
            <v>65</v>
          </cell>
          <cell r="FA397">
            <v>65</v>
          </cell>
          <cell r="FB397">
            <v>65</v>
          </cell>
          <cell r="FC397">
            <v>65</v>
          </cell>
          <cell r="FD397">
            <v>65</v>
          </cell>
          <cell r="FE397">
            <v>65</v>
          </cell>
          <cell r="FF397">
            <v>65</v>
          </cell>
          <cell r="FG397">
            <v>65</v>
          </cell>
          <cell r="FH397">
            <v>65</v>
          </cell>
          <cell r="FI397">
            <v>65</v>
          </cell>
          <cell r="FJ397">
            <v>65</v>
          </cell>
          <cell r="FK397">
            <v>65</v>
          </cell>
          <cell r="FL397">
            <v>65</v>
          </cell>
          <cell r="FM397">
            <v>65</v>
          </cell>
          <cell r="FN397">
            <v>65</v>
          </cell>
          <cell r="FO397">
            <v>65</v>
          </cell>
          <cell r="FP397">
            <v>65</v>
          </cell>
          <cell r="FQ397">
            <v>65</v>
          </cell>
          <cell r="FR397">
            <v>65</v>
          </cell>
          <cell r="FS397">
            <v>65</v>
          </cell>
          <cell r="FT397">
            <v>65</v>
          </cell>
          <cell r="FU397">
            <v>65</v>
          </cell>
          <cell r="FV397">
            <v>65</v>
          </cell>
          <cell r="FW397">
            <v>65</v>
          </cell>
          <cell r="FX397">
            <v>65</v>
          </cell>
          <cell r="FY397">
            <v>65</v>
          </cell>
          <cell r="FZ397">
            <v>65</v>
          </cell>
          <cell r="GA397">
            <v>65</v>
          </cell>
          <cell r="GB397">
            <v>65</v>
          </cell>
          <cell r="GC397">
            <v>65</v>
          </cell>
          <cell r="GD397">
            <v>65</v>
          </cell>
          <cell r="GE397">
            <v>65</v>
          </cell>
          <cell r="GF397">
            <v>65</v>
          </cell>
          <cell r="GG397">
            <v>65</v>
          </cell>
          <cell r="GH397">
            <v>65</v>
          </cell>
          <cell r="GI397">
            <v>65</v>
          </cell>
          <cell r="GJ397">
            <v>65</v>
          </cell>
          <cell r="GK397">
            <v>65</v>
          </cell>
          <cell r="GL397">
            <v>65</v>
          </cell>
          <cell r="GM397">
            <v>65</v>
          </cell>
          <cell r="GN397">
            <v>65</v>
          </cell>
          <cell r="GO397">
            <v>65</v>
          </cell>
          <cell r="GP397">
            <v>65</v>
          </cell>
          <cell r="GQ397">
            <v>65</v>
          </cell>
          <cell r="GR397">
            <v>65</v>
          </cell>
          <cell r="GS397">
            <v>65</v>
          </cell>
          <cell r="GW397">
            <v>901224</v>
          </cell>
          <cell r="GX397" t="e">
            <v>#DIV/0!</v>
          </cell>
          <cell r="GY397" t="e">
            <v>#DIV/0!</v>
          </cell>
          <cell r="GZ397" t="e">
            <v>#DIV/0!</v>
          </cell>
        </row>
        <row r="398">
          <cell r="A398">
            <v>901225</v>
          </cell>
          <cell r="B398">
            <v>4</v>
          </cell>
          <cell r="C398" t="str">
            <v>RUTTMAN @ WOODWARD</v>
          </cell>
          <cell r="D398">
            <v>7166</v>
          </cell>
          <cell r="E398" t="str">
            <v>R</v>
          </cell>
          <cell r="F398">
            <v>65</v>
          </cell>
          <cell r="G398">
            <v>65</v>
          </cell>
          <cell r="H398">
            <v>65</v>
          </cell>
          <cell r="I398">
            <v>65</v>
          </cell>
          <cell r="J398">
            <v>65</v>
          </cell>
          <cell r="K398">
            <v>65</v>
          </cell>
          <cell r="L398">
            <v>65</v>
          </cell>
          <cell r="M398">
            <v>65</v>
          </cell>
          <cell r="N398">
            <v>65</v>
          </cell>
          <cell r="O398">
            <v>65</v>
          </cell>
          <cell r="P398">
            <v>65</v>
          </cell>
          <cell r="Q398">
            <v>65</v>
          </cell>
          <cell r="R398">
            <v>65</v>
          </cell>
          <cell r="S398">
            <v>0</v>
          </cell>
          <cell r="T398">
            <v>43</v>
          </cell>
          <cell r="U398">
            <v>43</v>
          </cell>
          <cell r="V398">
            <v>43</v>
          </cell>
          <cell r="W398">
            <v>43</v>
          </cell>
          <cell r="X398">
            <v>43</v>
          </cell>
          <cell r="Y398">
            <v>43</v>
          </cell>
          <cell r="Z398">
            <v>43</v>
          </cell>
          <cell r="AA398">
            <v>43</v>
          </cell>
          <cell r="AB398">
            <v>43</v>
          </cell>
          <cell r="AC398">
            <v>43</v>
          </cell>
          <cell r="AD398">
            <v>43</v>
          </cell>
          <cell r="AE398">
            <v>43</v>
          </cell>
          <cell r="AF398">
            <v>43</v>
          </cell>
          <cell r="AG398">
            <v>43</v>
          </cell>
          <cell r="AH398">
            <v>43</v>
          </cell>
          <cell r="AI398">
            <v>43</v>
          </cell>
          <cell r="AJ398">
            <v>43</v>
          </cell>
          <cell r="AK398">
            <v>43</v>
          </cell>
          <cell r="AL398">
            <v>43</v>
          </cell>
          <cell r="AM398">
            <v>43</v>
          </cell>
          <cell r="AN398">
            <v>43</v>
          </cell>
          <cell r="AO398">
            <v>43</v>
          </cell>
          <cell r="AP398">
            <v>43</v>
          </cell>
          <cell r="AQ398">
            <v>43</v>
          </cell>
          <cell r="AR398">
            <v>43</v>
          </cell>
          <cell r="AS398">
            <v>43</v>
          </cell>
          <cell r="AT398">
            <v>43</v>
          </cell>
          <cell r="AU398">
            <v>43</v>
          </cell>
          <cell r="AV398">
            <v>43</v>
          </cell>
          <cell r="AW398">
            <v>43</v>
          </cell>
          <cell r="AX398">
            <v>43</v>
          </cell>
          <cell r="AY398">
            <v>40</v>
          </cell>
          <cell r="AZ398">
            <v>40</v>
          </cell>
          <cell r="BA398">
            <v>40</v>
          </cell>
          <cell r="BB398">
            <v>40</v>
          </cell>
          <cell r="BC398">
            <v>40</v>
          </cell>
          <cell r="BD398">
            <v>40</v>
          </cell>
          <cell r="BE398">
            <v>40</v>
          </cell>
          <cell r="BF398">
            <v>40</v>
          </cell>
          <cell r="BG398">
            <v>40</v>
          </cell>
          <cell r="BH398">
            <v>40</v>
          </cell>
          <cell r="BI398">
            <v>40</v>
          </cell>
          <cell r="BJ398">
            <v>40</v>
          </cell>
          <cell r="BK398">
            <v>40</v>
          </cell>
          <cell r="BL398">
            <v>40</v>
          </cell>
          <cell r="BM398">
            <v>40</v>
          </cell>
          <cell r="BN398">
            <v>40</v>
          </cell>
          <cell r="BO398">
            <v>40</v>
          </cell>
          <cell r="BP398">
            <v>40</v>
          </cell>
          <cell r="BQ398">
            <v>40</v>
          </cell>
          <cell r="BR398">
            <v>40</v>
          </cell>
          <cell r="BS398">
            <v>40</v>
          </cell>
          <cell r="BT398">
            <v>40</v>
          </cell>
          <cell r="BU398">
            <v>40</v>
          </cell>
          <cell r="BV398">
            <v>40</v>
          </cell>
          <cell r="BW398">
            <v>40</v>
          </cell>
          <cell r="BX398">
            <v>40</v>
          </cell>
          <cell r="BY398">
            <v>40</v>
          </cell>
          <cell r="BZ398">
            <v>40</v>
          </cell>
          <cell r="CA398">
            <v>40</v>
          </cell>
          <cell r="CB398">
            <v>40</v>
          </cell>
          <cell r="CC398">
            <v>40</v>
          </cell>
          <cell r="CD398">
            <v>40</v>
          </cell>
          <cell r="CE398">
            <v>40</v>
          </cell>
          <cell r="CF398">
            <v>40</v>
          </cell>
          <cell r="CG398">
            <v>40</v>
          </cell>
          <cell r="CH398">
            <v>40</v>
          </cell>
          <cell r="CI398">
            <v>40</v>
          </cell>
          <cell r="CJ398">
            <v>40</v>
          </cell>
          <cell r="CK398">
            <v>40</v>
          </cell>
          <cell r="CL398">
            <v>40</v>
          </cell>
          <cell r="CM398">
            <v>40</v>
          </cell>
          <cell r="CN398">
            <v>40</v>
          </cell>
          <cell r="CO398">
            <v>40</v>
          </cell>
          <cell r="CP398">
            <v>40</v>
          </cell>
          <cell r="CQ398">
            <v>40</v>
          </cell>
          <cell r="CR398">
            <v>40</v>
          </cell>
          <cell r="CS398">
            <v>40</v>
          </cell>
          <cell r="CT398">
            <v>40</v>
          </cell>
          <cell r="CU398">
            <v>40</v>
          </cell>
          <cell r="CV398">
            <v>40</v>
          </cell>
          <cell r="CW398">
            <v>40</v>
          </cell>
          <cell r="CX398">
            <v>40</v>
          </cell>
          <cell r="CY398">
            <v>40</v>
          </cell>
          <cell r="CZ398">
            <v>40</v>
          </cell>
          <cell r="DA398">
            <v>40</v>
          </cell>
          <cell r="DB398">
            <v>40</v>
          </cell>
          <cell r="DC398">
            <v>40</v>
          </cell>
          <cell r="DD398">
            <v>40</v>
          </cell>
          <cell r="DE398">
            <v>40</v>
          </cell>
          <cell r="DF398">
            <v>40</v>
          </cell>
          <cell r="DG398">
            <v>40</v>
          </cell>
          <cell r="DH398">
            <v>50</v>
          </cell>
          <cell r="DI398">
            <v>50</v>
          </cell>
          <cell r="DJ398">
            <v>50</v>
          </cell>
          <cell r="DK398">
            <v>50</v>
          </cell>
          <cell r="DL398">
            <v>50</v>
          </cell>
          <cell r="DM398">
            <v>50</v>
          </cell>
          <cell r="DN398">
            <v>50</v>
          </cell>
          <cell r="DO398">
            <v>50</v>
          </cell>
          <cell r="DP398">
            <v>50</v>
          </cell>
          <cell r="DQ398">
            <v>50</v>
          </cell>
          <cell r="DR398">
            <v>50</v>
          </cell>
          <cell r="DS398">
            <v>50</v>
          </cell>
          <cell r="DT398">
            <v>50</v>
          </cell>
          <cell r="DU398">
            <v>50</v>
          </cell>
          <cell r="DV398">
            <v>50</v>
          </cell>
          <cell r="DW398">
            <v>50</v>
          </cell>
          <cell r="DX398">
            <v>50</v>
          </cell>
          <cell r="DY398">
            <v>50</v>
          </cell>
          <cell r="DZ398">
            <v>50</v>
          </cell>
          <cell r="EA398">
            <v>50</v>
          </cell>
          <cell r="EB398">
            <v>50</v>
          </cell>
          <cell r="EC398">
            <v>50</v>
          </cell>
          <cell r="ED398">
            <v>50</v>
          </cell>
          <cell r="EE398">
            <v>50</v>
          </cell>
          <cell r="EF398">
            <v>50</v>
          </cell>
          <cell r="EG398">
            <v>50</v>
          </cell>
          <cell r="EH398">
            <v>50</v>
          </cell>
          <cell r="EI398">
            <v>50</v>
          </cell>
          <cell r="EJ398">
            <v>50</v>
          </cell>
          <cell r="EK398">
            <v>50</v>
          </cell>
          <cell r="EL398">
            <v>50</v>
          </cell>
          <cell r="EM398">
            <v>50</v>
          </cell>
          <cell r="EN398">
            <v>50</v>
          </cell>
          <cell r="EO398">
            <v>50</v>
          </cell>
          <cell r="EP398">
            <v>50</v>
          </cell>
          <cell r="EQ398">
            <v>50</v>
          </cell>
          <cell r="ER398">
            <v>50</v>
          </cell>
          <cell r="ES398">
            <v>50</v>
          </cell>
          <cell r="ET398">
            <v>50</v>
          </cell>
          <cell r="EU398">
            <v>50</v>
          </cell>
          <cell r="EV398">
            <v>50</v>
          </cell>
          <cell r="EW398">
            <v>50</v>
          </cell>
          <cell r="EX398">
            <v>50</v>
          </cell>
          <cell r="EY398">
            <v>50</v>
          </cell>
          <cell r="EZ398">
            <v>50</v>
          </cell>
          <cell r="FA398">
            <v>50</v>
          </cell>
          <cell r="FB398">
            <v>50</v>
          </cell>
          <cell r="FC398">
            <v>50</v>
          </cell>
          <cell r="FD398">
            <v>50</v>
          </cell>
          <cell r="FE398">
            <v>50</v>
          </cell>
          <cell r="FF398">
            <v>50</v>
          </cell>
          <cell r="FG398">
            <v>50</v>
          </cell>
          <cell r="FH398">
            <v>50</v>
          </cell>
          <cell r="FI398">
            <v>50</v>
          </cell>
          <cell r="FJ398">
            <v>50</v>
          </cell>
          <cell r="FK398">
            <v>50</v>
          </cell>
          <cell r="FL398">
            <v>50</v>
          </cell>
          <cell r="FM398">
            <v>50</v>
          </cell>
          <cell r="FN398">
            <v>50</v>
          </cell>
          <cell r="FO398">
            <v>50</v>
          </cell>
          <cell r="FP398">
            <v>50</v>
          </cell>
          <cell r="FQ398">
            <v>50</v>
          </cell>
          <cell r="FR398">
            <v>50</v>
          </cell>
          <cell r="FS398">
            <v>50</v>
          </cell>
          <cell r="FT398">
            <v>50</v>
          </cell>
          <cell r="FU398">
            <v>50</v>
          </cell>
          <cell r="FV398">
            <v>50</v>
          </cell>
          <cell r="FW398">
            <v>50</v>
          </cell>
          <cell r="FX398">
            <v>50</v>
          </cell>
          <cell r="FY398">
            <v>50</v>
          </cell>
          <cell r="FZ398">
            <v>50</v>
          </cell>
          <cell r="GA398">
            <v>50</v>
          </cell>
          <cell r="GB398">
            <v>50</v>
          </cell>
          <cell r="GC398">
            <v>50</v>
          </cell>
          <cell r="GD398">
            <v>50</v>
          </cell>
          <cell r="GE398">
            <v>50</v>
          </cell>
          <cell r="GF398">
            <v>50</v>
          </cell>
          <cell r="GG398">
            <v>50</v>
          </cell>
          <cell r="GH398">
            <v>50</v>
          </cell>
          <cell r="GI398">
            <v>50</v>
          </cell>
          <cell r="GJ398">
            <v>50</v>
          </cell>
          <cell r="GK398">
            <v>50</v>
          </cell>
          <cell r="GL398">
            <v>50</v>
          </cell>
          <cell r="GM398">
            <v>50</v>
          </cell>
          <cell r="GN398">
            <v>50</v>
          </cell>
          <cell r="GO398">
            <v>50</v>
          </cell>
          <cell r="GP398">
            <v>50</v>
          </cell>
          <cell r="GQ398">
            <v>50</v>
          </cell>
          <cell r="GR398">
            <v>50</v>
          </cell>
          <cell r="GS398">
            <v>50</v>
          </cell>
          <cell r="GW398">
            <v>901225</v>
          </cell>
          <cell r="GX398" t="e">
            <v>#DIV/0!</v>
          </cell>
          <cell r="GY398" t="e">
            <v>#DIV/0!</v>
          </cell>
          <cell r="GZ398" t="e">
            <v>#DIV/0!</v>
          </cell>
        </row>
        <row r="399">
          <cell r="A399">
            <v>901226</v>
          </cell>
          <cell r="B399">
            <v>4</v>
          </cell>
          <cell r="C399" t="str">
            <v>SEAGULL @ WOODWARD</v>
          </cell>
          <cell r="D399">
            <v>4885</v>
          </cell>
          <cell r="E399" t="str">
            <v>R</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cell r="AF399">
            <v>0</v>
          </cell>
          <cell r="AG399">
            <v>0</v>
          </cell>
          <cell r="AH399">
            <v>0</v>
          </cell>
          <cell r="AI399">
            <v>0</v>
          </cell>
          <cell r="AJ399">
            <v>0</v>
          </cell>
          <cell r="AK399">
            <v>0</v>
          </cell>
          <cell r="AL399">
            <v>0</v>
          </cell>
          <cell r="AM399">
            <v>0</v>
          </cell>
          <cell r="AN399">
            <v>0</v>
          </cell>
          <cell r="AO399">
            <v>0</v>
          </cell>
          <cell r="AP399">
            <v>0</v>
          </cell>
          <cell r="AQ399">
            <v>0</v>
          </cell>
          <cell r="AR399">
            <v>0</v>
          </cell>
          <cell r="AS399">
            <v>0</v>
          </cell>
          <cell r="AT399">
            <v>0</v>
          </cell>
          <cell r="AU399">
            <v>0</v>
          </cell>
          <cell r="AV399">
            <v>0</v>
          </cell>
          <cell r="AW399">
            <v>0</v>
          </cell>
          <cell r="AX399">
            <v>0</v>
          </cell>
          <cell r="AY399">
            <v>0</v>
          </cell>
          <cell r="AZ399">
            <v>0</v>
          </cell>
          <cell r="BA399">
            <v>0</v>
          </cell>
          <cell r="BB399">
            <v>0</v>
          </cell>
          <cell r="BC399">
            <v>0</v>
          </cell>
          <cell r="BD399">
            <v>0</v>
          </cell>
          <cell r="BE399">
            <v>0</v>
          </cell>
          <cell r="BF399">
            <v>0</v>
          </cell>
          <cell r="BG399">
            <v>0</v>
          </cell>
          <cell r="BH399">
            <v>0</v>
          </cell>
          <cell r="BI399">
            <v>0</v>
          </cell>
          <cell r="BJ399">
            <v>0</v>
          </cell>
          <cell r="BK399">
            <v>0</v>
          </cell>
          <cell r="BL399">
            <v>0</v>
          </cell>
          <cell r="BM399">
            <v>0</v>
          </cell>
          <cell r="BN399">
            <v>0</v>
          </cell>
          <cell r="BO399">
            <v>0</v>
          </cell>
          <cell r="BP399">
            <v>0</v>
          </cell>
          <cell r="BQ399">
            <v>0</v>
          </cell>
          <cell r="BR399">
            <v>0</v>
          </cell>
          <cell r="BS399">
            <v>0</v>
          </cell>
          <cell r="BT399">
            <v>0</v>
          </cell>
          <cell r="BU399">
            <v>0</v>
          </cell>
          <cell r="BV399">
            <v>0</v>
          </cell>
          <cell r="BW399">
            <v>0</v>
          </cell>
          <cell r="BX399">
            <v>0</v>
          </cell>
          <cell r="BY399">
            <v>0</v>
          </cell>
          <cell r="BZ399">
            <v>0</v>
          </cell>
          <cell r="CA399">
            <v>0</v>
          </cell>
          <cell r="CB399">
            <v>0</v>
          </cell>
          <cell r="CC399">
            <v>0</v>
          </cell>
          <cell r="CD399">
            <v>0</v>
          </cell>
          <cell r="CE399">
            <v>0</v>
          </cell>
          <cell r="CF399">
            <v>0</v>
          </cell>
          <cell r="CG399">
            <v>0</v>
          </cell>
          <cell r="CH399">
            <v>0</v>
          </cell>
          <cell r="CI399">
            <v>0</v>
          </cell>
          <cell r="CJ399">
            <v>0</v>
          </cell>
          <cell r="CK399">
            <v>0</v>
          </cell>
          <cell r="CL399">
            <v>0</v>
          </cell>
          <cell r="CM399">
            <v>0</v>
          </cell>
          <cell r="CN399">
            <v>0</v>
          </cell>
          <cell r="CO399">
            <v>0</v>
          </cell>
          <cell r="CP399">
            <v>0</v>
          </cell>
          <cell r="CQ399">
            <v>0</v>
          </cell>
          <cell r="CR399">
            <v>0</v>
          </cell>
          <cell r="CS399">
            <v>0</v>
          </cell>
          <cell r="CT399">
            <v>0</v>
          </cell>
          <cell r="CU399">
            <v>0</v>
          </cell>
          <cell r="CV399">
            <v>0</v>
          </cell>
          <cell r="CW399">
            <v>0</v>
          </cell>
          <cell r="CX399">
            <v>0</v>
          </cell>
          <cell r="CY399">
            <v>0</v>
          </cell>
          <cell r="CZ399">
            <v>0</v>
          </cell>
          <cell r="DA399">
            <v>0</v>
          </cell>
          <cell r="DB399">
            <v>0</v>
          </cell>
          <cell r="DC399">
            <v>0</v>
          </cell>
          <cell r="DD399">
            <v>0</v>
          </cell>
          <cell r="DE399">
            <v>0</v>
          </cell>
          <cell r="DF399">
            <v>0</v>
          </cell>
          <cell r="DG399">
            <v>0</v>
          </cell>
          <cell r="DH399">
            <v>0</v>
          </cell>
          <cell r="DI399">
            <v>0</v>
          </cell>
          <cell r="DJ399">
            <v>0</v>
          </cell>
          <cell r="DK399">
            <v>0</v>
          </cell>
          <cell r="DL399">
            <v>0</v>
          </cell>
          <cell r="DM399">
            <v>0</v>
          </cell>
          <cell r="DN399">
            <v>0</v>
          </cell>
          <cell r="DO399">
            <v>0</v>
          </cell>
          <cell r="DP399">
            <v>0</v>
          </cell>
          <cell r="DQ399">
            <v>0</v>
          </cell>
          <cell r="DR399">
            <v>0</v>
          </cell>
          <cell r="DS399">
            <v>0</v>
          </cell>
          <cell r="DT399">
            <v>0</v>
          </cell>
          <cell r="DU399">
            <v>0</v>
          </cell>
          <cell r="DV399">
            <v>0</v>
          </cell>
          <cell r="DW399">
            <v>0</v>
          </cell>
          <cell r="DX399">
            <v>0</v>
          </cell>
          <cell r="DY399">
            <v>0</v>
          </cell>
          <cell r="DZ399">
            <v>0</v>
          </cell>
          <cell r="EA399">
            <v>0</v>
          </cell>
          <cell r="EB399">
            <v>0</v>
          </cell>
          <cell r="EC399">
            <v>0</v>
          </cell>
          <cell r="ED399">
            <v>0</v>
          </cell>
          <cell r="EE399">
            <v>0</v>
          </cell>
          <cell r="EF399">
            <v>0</v>
          </cell>
          <cell r="EG399">
            <v>0</v>
          </cell>
          <cell r="EH399">
            <v>0</v>
          </cell>
          <cell r="EI399">
            <v>0</v>
          </cell>
          <cell r="EJ399">
            <v>0</v>
          </cell>
          <cell r="EK399">
            <v>0</v>
          </cell>
          <cell r="EL399">
            <v>0</v>
          </cell>
          <cell r="EM399">
            <v>0</v>
          </cell>
          <cell r="EN399">
            <v>0</v>
          </cell>
          <cell r="EO399">
            <v>0</v>
          </cell>
          <cell r="EP399">
            <v>0</v>
          </cell>
          <cell r="EQ399">
            <v>0</v>
          </cell>
          <cell r="ER399">
            <v>0</v>
          </cell>
          <cell r="ES399">
            <v>0</v>
          </cell>
          <cell r="ET399">
            <v>0</v>
          </cell>
          <cell r="EU399">
            <v>0</v>
          </cell>
          <cell r="EV399">
            <v>0</v>
          </cell>
          <cell r="EW399">
            <v>0</v>
          </cell>
          <cell r="EX399">
            <v>0</v>
          </cell>
          <cell r="EY399">
            <v>0</v>
          </cell>
          <cell r="EZ399">
            <v>0</v>
          </cell>
          <cell r="FA399">
            <v>0</v>
          </cell>
          <cell r="FB399">
            <v>0</v>
          </cell>
          <cell r="FC399">
            <v>0</v>
          </cell>
          <cell r="FD399">
            <v>0</v>
          </cell>
          <cell r="FE399">
            <v>0</v>
          </cell>
          <cell r="FF399">
            <v>0</v>
          </cell>
          <cell r="FG399">
            <v>0</v>
          </cell>
          <cell r="FH399">
            <v>0</v>
          </cell>
          <cell r="FI399">
            <v>0</v>
          </cell>
          <cell r="FJ399">
            <v>0</v>
          </cell>
          <cell r="FK399">
            <v>0</v>
          </cell>
          <cell r="FL399">
            <v>0</v>
          </cell>
          <cell r="FM399">
            <v>0</v>
          </cell>
          <cell r="FN399">
            <v>0</v>
          </cell>
          <cell r="FO399">
            <v>0</v>
          </cell>
          <cell r="FP399">
            <v>0</v>
          </cell>
          <cell r="FQ399">
            <v>0</v>
          </cell>
          <cell r="FR399">
            <v>0</v>
          </cell>
          <cell r="FS399">
            <v>0</v>
          </cell>
          <cell r="FT399">
            <v>0</v>
          </cell>
          <cell r="FU399">
            <v>0</v>
          </cell>
          <cell r="FV399">
            <v>0</v>
          </cell>
          <cell r="FW399">
            <v>0</v>
          </cell>
          <cell r="FX399">
            <v>0</v>
          </cell>
          <cell r="FY399">
            <v>0</v>
          </cell>
          <cell r="FZ399">
            <v>0</v>
          </cell>
          <cell r="GA399">
            <v>0</v>
          </cell>
          <cell r="GB399">
            <v>0</v>
          </cell>
          <cell r="GC399">
            <v>0</v>
          </cell>
          <cell r="GD399">
            <v>0</v>
          </cell>
          <cell r="GE399">
            <v>0</v>
          </cell>
          <cell r="GF399">
            <v>0</v>
          </cell>
          <cell r="GG399">
            <v>0</v>
          </cell>
          <cell r="GH399">
            <v>0</v>
          </cell>
          <cell r="GI399">
            <v>0</v>
          </cell>
          <cell r="GJ399">
            <v>0</v>
          </cell>
          <cell r="GK399">
            <v>0</v>
          </cell>
          <cell r="GL399">
            <v>0</v>
          </cell>
          <cell r="GM399">
            <v>0</v>
          </cell>
          <cell r="GN399">
            <v>0</v>
          </cell>
          <cell r="GO399">
            <v>0</v>
          </cell>
          <cell r="GP399">
            <v>0</v>
          </cell>
          <cell r="GQ399">
            <v>0</v>
          </cell>
          <cell r="GR399">
            <v>0</v>
          </cell>
          <cell r="GS399">
            <v>0</v>
          </cell>
          <cell r="GW399">
            <v>901226</v>
          </cell>
          <cell r="GX399" t="e">
            <v>#DIV/0!</v>
          </cell>
          <cell r="GY399" t="e">
            <v>#DIV/0!</v>
          </cell>
          <cell r="GZ399" t="e">
            <v>#DIV/0!</v>
          </cell>
        </row>
        <row r="400">
          <cell r="A400">
            <v>901227</v>
          </cell>
          <cell r="B400">
            <v>4</v>
          </cell>
          <cell r="C400" t="str">
            <v>BIRD @ WOODWARD</v>
          </cell>
          <cell r="D400">
            <v>4941</v>
          </cell>
          <cell r="E400" t="str">
            <v>R</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cell r="AF400">
            <v>0</v>
          </cell>
          <cell r="AG400">
            <v>0</v>
          </cell>
          <cell r="AH400">
            <v>0</v>
          </cell>
          <cell r="AI400">
            <v>0</v>
          </cell>
          <cell r="AJ400">
            <v>0</v>
          </cell>
          <cell r="AK400">
            <v>0</v>
          </cell>
          <cell r="AL400">
            <v>0</v>
          </cell>
          <cell r="AM400">
            <v>0</v>
          </cell>
          <cell r="AN400">
            <v>0</v>
          </cell>
          <cell r="AO400">
            <v>0</v>
          </cell>
          <cell r="AP400">
            <v>0</v>
          </cell>
          <cell r="AQ400">
            <v>0</v>
          </cell>
          <cell r="AR400">
            <v>0</v>
          </cell>
          <cell r="AS400">
            <v>0</v>
          </cell>
          <cell r="AT400">
            <v>0</v>
          </cell>
          <cell r="AU400">
            <v>0</v>
          </cell>
          <cell r="AV400">
            <v>0</v>
          </cell>
          <cell r="AW400">
            <v>0</v>
          </cell>
          <cell r="AX400">
            <v>0</v>
          </cell>
          <cell r="AY400">
            <v>0</v>
          </cell>
          <cell r="AZ400">
            <v>0</v>
          </cell>
          <cell r="BA400">
            <v>0</v>
          </cell>
          <cell r="BB400">
            <v>0</v>
          </cell>
          <cell r="BC400">
            <v>0</v>
          </cell>
          <cell r="BD400">
            <v>0</v>
          </cell>
          <cell r="BE400">
            <v>0</v>
          </cell>
          <cell r="BF400">
            <v>0</v>
          </cell>
          <cell r="BG400">
            <v>0</v>
          </cell>
          <cell r="BH400">
            <v>0</v>
          </cell>
          <cell r="BI400">
            <v>0</v>
          </cell>
          <cell r="BJ400">
            <v>0</v>
          </cell>
          <cell r="BK400">
            <v>0</v>
          </cell>
          <cell r="BL400">
            <v>0</v>
          </cell>
          <cell r="BM400">
            <v>0</v>
          </cell>
          <cell r="BN400">
            <v>0</v>
          </cell>
          <cell r="BO400">
            <v>0</v>
          </cell>
          <cell r="BP400">
            <v>0</v>
          </cell>
          <cell r="BQ400">
            <v>0</v>
          </cell>
          <cell r="BR400">
            <v>0</v>
          </cell>
          <cell r="BS400">
            <v>0</v>
          </cell>
          <cell r="BT400">
            <v>0</v>
          </cell>
          <cell r="BU400">
            <v>0</v>
          </cell>
          <cell r="BV400">
            <v>0</v>
          </cell>
          <cell r="BW400">
            <v>0</v>
          </cell>
          <cell r="BX400">
            <v>0</v>
          </cell>
          <cell r="BY400">
            <v>0</v>
          </cell>
          <cell r="BZ400">
            <v>0</v>
          </cell>
          <cell r="CA400">
            <v>0</v>
          </cell>
          <cell r="CB400">
            <v>0</v>
          </cell>
          <cell r="CC400">
            <v>0</v>
          </cell>
          <cell r="CD400">
            <v>0</v>
          </cell>
          <cell r="CE400">
            <v>0</v>
          </cell>
          <cell r="CF400">
            <v>0</v>
          </cell>
          <cell r="CG400">
            <v>0</v>
          </cell>
          <cell r="CH400">
            <v>0</v>
          </cell>
          <cell r="CI400">
            <v>0</v>
          </cell>
          <cell r="CJ400">
            <v>0</v>
          </cell>
          <cell r="CK400">
            <v>0</v>
          </cell>
          <cell r="CL400">
            <v>0</v>
          </cell>
          <cell r="CM400">
            <v>0</v>
          </cell>
          <cell r="CN400">
            <v>0</v>
          </cell>
          <cell r="CO400">
            <v>0</v>
          </cell>
          <cell r="CP400">
            <v>0</v>
          </cell>
          <cell r="CQ400">
            <v>0</v>
          </cell>
          <cell r="CR400">
            <v>0</v>
          </cell>
          <cell r="CS400">
            <v>0</v>
          </cell>
          <cell r="CT400">
            <v>0</v>
          </cell>
          <cell r="CU400">
            <v>0</v>
          </cell>
          <cell r="CV400">
            <v>0</v>
          </cell>
          <cell r="CW400">
            <v>0</v>
          </cell>
          <cell r="CX400">
            <v>0</v>
          </cell>
          <cell r="CY400">
            <v>0</v>
          </cell>
          <cell r="CZ400">
            <v>0</v>
          </cell>
          <cell r="DA400">
            <v>0</v>
          </cell>
          <cell r="DB400">
            <v>0</v>
          </cell>
          <cell r="DC400">
            <v>0</v>
          </cell>
          <cell r="DD400">
            <v>0</v>
          </cell>
          <cell r="DE400">
            <v>0</v>
          </cell>
          <cell r="DF400">
            <v>0</v>
          </cell>
          <cell r="DG400">
            <v>0</v>
          </cell>
          <cell r="DH400">
            <v>0</v>
          </cell>
          <cell r="DI400">
            <v>0</v>
          </cell>
          <cell r="DJ400">
            <v>0</v>
          </cell>
          <cell r="DK400">
            <v>0</v>
          </cell>
          <cell r="DL400">
            <v>0</v>
          </cell>
          <cell r="DM400">
            <v>0</v>
          </cell>
          <cell r="DN400">
            <v>0</v>
          </cell>
          <cell r="DO400">
            <v>0</v>
          </cell>
          <cell r="DP400">
            <v>0</v>
          </cell>
          <cell r="DQ400">
            <v>0</v>
          </cell>
          <cell r="DR400">
            <v>0</v>
          </cell>
          <cell r="DS400">
            <v>0</v>
          </cell>
          <cell r="DT400">
            <v>0</v>
          </cell>
          <cell r="DU400">
            <v>0</v>
          </cell>
          <cell r="DV400">
            <v>0</v>
          </cell>
          <cell r="DW400">
            <v>0</v>
          </cell>
          <cell r="DX400">
            <v>0</v>
          </cell>
          <cell r="DY400">
            <v>0</v>
          </cell>
          <cell r="DZ400">
            <v>0</v>
          </cell>
          <cell r="EA400">
            <v>0</v>
          </cell>
          <cell r="EB400">
            <v>0</v>
          </cell>
          <cell r="EC400">
            <v>0</v>
          </cell>
          <cell r="ED400">
            <v>0</v>
          </cell>
          <cell r="EE400">
            <v>0</v>
          </cell>
          <cell r="EF400">
            <v>0</v>
          </cell>
          <cell r="EG400">
            <v>0</v>
          </cell>
          <cell r="EH400">
            <v>0</v>
          </cell>
          <cell r="EI400">
            <v>0</v>
          </cell>
          <cell r="EJ400">
            <v>0</v>
          </cell>
          <cell r="EK400">
            <v>0</v>
          </cell>
          <cell r="EL400">
            <v>0</v>
          </cell>
          <cell r="EM400">
            <v>0</v>
          </cell>
          <cell r="EN400">
            <v>0</v>
          </cell>
          <cell r="EO400">
            <v>0</v>
          </cell>
          <cell r="EP400">
            <v>0</v>
          </cell>
          <cell r="EQ400">
            <v>0</v>
          </cell>
          <cell r="ER400">
            <v>0</v>
          </cell>
          <cell r="ES400">
            <v>0</v>
          </cell>
          <cell r="ET400">
            <v>0</v>
          </cell>
          <cell r="EU400">
            <v>0</v>
          </cell>
          <cell r="EV400">
            <v>0</v>
          </cell>
          <cell r="EW400">
            <v>0</v>
          </cell>
          <cell r="EX400">
            <v>0</v>
          </cell>
          <cell r="EY400">
            <v>0</v>
          </cell>
          <cell r="EZ400">
            <v>0</v>
          </cell>
          <cell r="FA400">
            <v>0</v>
          </cell>
          <cell r="FB400">
            <v>0</v>
          </cell>
          <cell r="FC400">
            <v>0</v>
          </cell>
          <cell r="FD400">
            <v>0</v>
          </cell>
          <cell r="FE400">
            <v>0</v>
          </cell>
          <cell r="FF400">
            <v>0</v>
          </cell>
          <cell r="FG400">
            <v>0</v>
          </cell>
          <cell r="FH400">
            <v>0</v>
          </cell>
          <cell r="FI400">
            <v>0</v>
          </cell>
          <cell r="FJ400">
            <v>0</v>
          </cell>
          <cell r="FK400">
            <v>0</v>
          </cell>
          <cell r="FL400">
            <v>0</v>
          </cell>
          <cell r="FM400">
            <v>0</v>
          </cell>
          <cell r="FN400">
            <v>0</v>
          </cell>
          <cell r="FO400">
            <v>0</v>
          </cell>
          <cell r="FP400">
            <v>0</v>
          </cell>
          <cell r="FQ400">
            <v>0</v>
          </cell>
          <cell r="FR400">
            <v>0</v>
          </cell>
          <cell r="FS400">
            <v>0</v>
          </cell>
          <cell r="FT400">
            <v>0</v>
          </cell>
          <cell r="FU400">
            <v>0</v>
          </cell>
          <cell r="FV400">
            <v>0</v>
          </cell>
          <cell r="FW400">
            <v>0</v>
          </cell>
          <cell r="FX400">
            <v>0</v>
          </cell>
          <cell r="FY400">
            <v>0</v>
          </cell>
          <cell r="FZ400">
            <v>0</v>
          </cell>
          <cell r="GA400">
            <v>0</v>
          </cell>
          <cell r="GB400">
            <v>0</v>
          </cell>
          <cell r="GC400">
            <v>0</v>
          </cell>
          <cell r="GD400">
            <v>0</v>
          </cell>
          <cell r="GE400">
            <v>0</v>
          </cell>
          <cell r="GF400">
            <v>0</v>
          </cell>
          <cell r="GG400">
            <v>0</v>
          </cell>
          <cell r="GH400">
            <v>0</v>
          </cell>
          <cell r="GI400">
            <v>0</v>
          </cell>
          <cell r="GJ400">
            <v>0</v>
          </cell>
          <cell r="GK400">
            <v>0</v>
          </cell>
          <cell r="GL400">
            <v>0</v>
          </cell>
          <cell r="GM400">
            <v>0</v>
          </cell>
          <cell r="GN400">
            <v>0</v>
          </cell>
          <cell r="GO400">
            <v>0</v>
          </cell>
          <cell r="GP400">
            <v>0</v>
          </cell>
          <cell r="GQ400">
            <v>0</v>
          </cell>
          <cell r="GR400">
            <v>0</v>
          </cell>
          <cell r="GS400">
            <v>0</v>
          </cell>
          <cell r="GW400">
            <v>901227</v>
          </cell>
          <cell r="GX400" t="e">
            <v>#DIV/0!</v>
          </cell>
          <cell r="GY400" t="e">
            <v>#DIV/0!</v>
          </cell>
          <cell r="GZ400" t="e">
            <v>#DIV/0!</v>
          </cell>
        </row>
        <row r="401">
          <cell r="A401">
            <v>901228</v>
          </cell>
          <cell r="B401">
            <v>4</v>
          </cell>
          <cell r="C401" t="str">
            <v>ROBINSON @ WOODWARD</v>
          </cell>
          <cell r="D401">
            <v>5315</v>
          </cell>
          <cell r="E401" t="str">
            <v>R</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cell r="AF401">
            <v>0</v>
          </cell>
          <cell r="AG401">
            <v>0</v>
          </cell>
          <cell r="AH401">
            <v>0</v>
          </cell>
          <cell r="AI401">
            <v>0</v>
          </cell>
          <cell r="AJ401">
            <v>0</v>
          </cell>
          <cell r="AK401">
            <v>0</v>
          </cell>
          <cell r="AL401">
            <v>0</v>
          </cell>
          <cell r="AM401">
            <v>0</v>
          </cell>
          <cell r="AN401">
            <v>0</v>
          </cell>
          <cell r="AO401">
            <v>0</v>
          </cell>
          <cell r="AP401">
            <v>0</v>
          </cell>
          <cell r="AQ401">
            <v>0</v>
          </cell>
          <cell r="AR401">
            <v>0</v>
          </cell>
          <cell r="AS401">
            <v>0</v>
          </cell>
          <cell r="AT401">
            <v>0</v>
          </cell>
          <cell r="AU401">
            <v>0</v>
          </cell>
          <cell r="AV401">
            <v>0</v>
          </cell>
          <cell r="AW401">
            <v>0</v>
          </cell>
          <cell r="AX401">
            <v>0</v>
          </cell>
          <cell r="AY401">
            <v>0</v>
          </cell>
          <cell r="AZ401">
            <v>0</v>
          </cell>
          <cell r="BA401">
            <v>0</v>
          </cell>
          <cell r="BB401">
            <v>0</v>
          </cell>
          <cell r="BC401">
            <v>0</v>
          </cell>
          <cell r="BD401">
            <v>0</v>
          </cell>
          <cell r="BE401">
            <v>0</v>
          </cell>
          <cell r="BF401">
            <v>0</v>
          </cell>
          <cell r="BG401">
            <v>0</v>
          </cell>
          <cell r="BH401">
            <v>0</v>
          </cell>
          <cell r="BI401">
            <v>0</v>
          </cell>
          <cell r="BJ401">
            <v>0</v>
          </cell>
          <cell r="BK401">
            <v>0</v>
          </cell>
          <cell r="BL401">
            <v>0</v>
          </cell>
          <cell r="BM401">
            <v>0</v>
          </cell>
          <cell r="BN401">
            <v>0</v>
          </cell>
          <cell r="BO401">
            <v>0</v>
          </cell>
          <cell r="BP401">
            <v>0</v>
          </cell>
          <cell r="BQ401">
            <v>0</v>
          </cell>
          <cell r="BR401">
            <v>0</v>
          </cell>
          <cell r="BS401">
            <v>0</v>
          </cell>
          <cell r="BT401">
            <v>0</v>
          </cell>
          <cell r="BU401">
            <v>0</v>
          </cell>
          <cell r="BV401">
            <v>0</v>
          </cell>
          <cell r="BW401">
            <v>0</v>
          </cell>
          <cell r="BX401">
            <v>0</v>
          </cell>
          <cell r="BY401">
            <v>0</v>
          </cell>
          <cell r="BZ401">
            <v>0</v>
          </cell>
          <cell r="CA401">
            <v>0</v>
          </cell>
          <cell r="CB401">
            <v>0</v>
          </cell>
          <cell r="CC401">
            <v>0</v>
          </cell>
          <cell r="CD401">
            <v>0</v>
          </cell>
          <cell r="CE401">
            <v>0</v>
          </cell>
          <cell r="CF401">
            <v>0</v>
          </cell>
          <cell r="CG401">
            <v>0</v>
          </cell>
          <cell r="CH401">
            <v>0</v>
          </cell>
          <cell r="CI401">
            <v>0</v>
          </cell>
          <cell r="CJ401">
            <v>0</v>
          </cell>
          <cell r="CK401">
            <v>0</v>
          </cell>
          <cell r="CL401">
            <v>0</v>
          </cell>
          <cell r="CM401">
            <v>0</v>
          </cell>
          <cell r="CN401">
            <v>0</v>
          </cell>
          <cell r="CO401">
            <v>0</v>
          </cell>
          <cell r="CP401">
            <v>0</v>
          </cell>
          <cell r="CQ401">
            <v>0</v>
          </cell>
          <cell r="CR401">
            <v>0</v>
          </cell>
          <cell r="CS401">
            <v>0</v>
          </cell>
          <cell r="CT401">
            <v>0</v>
          </cell>
          <cell r="CU401">
            <v>0</v>
          </cell>
          <cell r="CV401">
            <v>0</v>
          </cell>
          <cell r="CW401">
            <v>0</v>
          </cell>
          <cell r="CX401">
            <v>0</v>
          </cell>
          <cell r="CY401">
            <v>0</v>
          </cell>
          <cell r="CZ401">
            <v>0</v>
          </cell>
          <cell r="DA401">
            <v>0</v>
          </cell>
          <cell r="DB401">
            <v>0</v>
          </cell>
          <cell r="DC401">
            <v>0</v>
          </cell>
          <cell r="DD401">
            <v>0</v>
          </cell>
          <cell r="DE401">
            <v>0</v>
          </cell>
          <cell r="DF401">
            <v>0</v>
          </cell>
          <cell r="DG401">
            <v>0</v>
          </cell>
          <cell r="DH401">
            <v>0</v>
          </cell>
          <cell r="DI401">
            <v>0</v>
          </cell>
          <cell r="DJ401">
            <v>0</v>
          </cell>
          <cell r="DK401">
            <v>0</v>
          </cell>
          <cell r="DL401">
            <v>0</v>
          </cell>
          <cell r="DM401">
            <v>0</v>
          </cell>
          <cell r="DN401">
            <v>0</v>
          </cell>
          <cell r="DO401">
            <v>0</v>
          </cell>
          <cell r="DP401">
            <v>0</v>
          </cell>
          <cell r="DQ401">
            <v>0</v>
          </cell>
          <cell r="DR401">
            <v>0</v>
          </cell>
          <cell r="DS401">
            <v>0</v>
          </cell>
          <cell r="DT401">
            <v>0</v>
          </cell>
          <cell r="DU401">
            <v>0</v>
          </cell>
          <cell r="DV401">
            <v>0</v>
          </cell>
          <cell r="DW401">
            <v>0</v>
          </cell>
          <cell r="DX401">
            <v>0</v>
          </cell>
          <cell r="DY401">
            <v>0</v>
          </cell>
          <cell r="DZ401">
            <v>0</v>
          </cell>
          <cell r="EA401">
            <v>0</v>
          </cell>
          <cell r="EB401">
            <v>0</v>
          </cell>
          <cell r="EC401">
            <v>0</v>
          </cell>
          <cell r="ED401">
            <v>0</v>
          </cell>
          <cell r="EE401">
            <v>0</v>
          </cell>
          <cell r="EF401">
            <v>0</v>
          </cell>
          <cell r="EG401">
            <v>0</v>
          </cell>
          <cell r="EH401">
            <v>0</v>
          </cell>
          <cell r="EI401">
            <v>0</v>
          </cell>
          <cell r="EJ401">
            <v>0</v>
          </cell>
          <cell r="EK401">
            <v>0</v>
          </cell>
          <cell r="EL401">
            <v>0</v>
          </cell>
          <cell r="EM401">
            <v>0</v>
          </cell>
          <cell r="EN401">
            <v>0</v>
          </cell>
          <cell r="EO401">
            <v>0</v>
          </cell>
          <cell r="EP401">
            <v>0</v>
          </cell>
          <cell r="EQ401">
            <v>0</v>
          </cell>
          <cell r="ER401">
            <v>0</v>
          </cell>
          <cell r="ES401">
            <v>0</v>
          </cell>
          <cell r="ET401">
            <v>0</v>
          </cell>
          <cell r="EU401">
            <v>0</v>
          </cell>
          <cell r="EV401">
            <v>0</v>
          </cell>
          <cell r="EW401">
            <v>0</v>
          </cell>
          <cell r="EX401">
            <v>0</v>
          </cell>
          <cell r="EY401">
            <v>0</v>
          </cell>
          <cell r="EZ401">
            <v>0</v>
          </cell>
          <cell r="FA401">
            <v>0</v>
          </cell>
          <cell r="FB401">
            <v>0</v>
          </cell>
          <cell r="FC401">
            <v>0</v>
          </cell>
          <cell r="FD401">
            <v>0</v>
          </cell>
          <cell r="FE401">
            <v>0</v>
          </cell>
          <cell r="FF401">
            <v>0</v>
          </cell>
          <cell r="FG401">
            <v>0</v>
          </cell>
          <cell r="FH401">
            <v>0</v>
          </cell>
          <cell r="FI401">
            <v>0</v>
          </cell>
          <cell r="FJ401">
            <v>0</v>
          </cell>
          <cell r="FK401">
            <v>0</v>
          </cell>
          <cell r="FL401">
            <v>0</v>
          </cell>
          <cell r="FM401">
            <v>0</v>
          </cell>
          <cell r="FN401">
            <v>0</v>
          </cell>
          <cell r="FO401">
            <v>0</v>
          </cell>
          <cell r="FP401">
            <v>0</v>
          </cell>
          <cell r="FQ401">
            <v>0</v>
          </cell>
          <cell r="FR401">
            <v>0</v>
          </cell>
          <cell r="FS401">
            <v>0</v>
          </cell>
          <cell r="FT401">
            <v>0</v>
          </cell>
          <cell r="FU401">
            <v>0</v>
          </cell>
          <cell r="FV401">
            <v>0</v>
          </cell>
          <cell r="FW401">
            <v>0</v>
          </cell>
          <cell r="FX401">
            <v>0</v>
          </cell>
          <cell r="FY401">
            <v>0</v>
          </cell>
          <cell r="FZ401">
            <v>0</v>
          </cell>
          <cell r="GA401">
            <v>0</v>
          </cell>
          <cell r="GB401">
            <v>0</v>
          </cell>
          <cell r="GC401">
            <v>0</v>
          </cell>
          <cell r="GD401">
            <v>0</v>
          </cell>
          <cell r="GE401">
            <v>0</v>
          </cell>
          <cell r="GF401">
            <v>0</v>
          </cell>
          <cell r="GG401">
            <v>0</v>
          </cell>
          <cell r="GH401">
            <v>0</v>
          </cell>
          <cell r="GI401">
            <v>0</v>
          </cell>
          <cell r="GJ401">
            <v>0</v>
          </cell>
          <cell r="GK401">
            <v>0</v>
          </cell>
          <cell r="GL401">
            <v>0</v>
          </cell>
          <cell r="GM401">
            <v>0</v>
          </cell>
          <cell r="GN401">
            <v>0</v>
          </cell>
          <cell r="GO401">
            <v>0</v>
          </cell>
          <cell r="GP401">
            <v>0</v>
          </cell>
          <cell r="GQ401">
            <v>0</v>
          </cell>
          <cell r="GR401">
            <v>0</v>
          </cell>
          <cell r="GS401">
            <v>0</v>
          </cell>
          <cell r="GW401">
            <v>901228</v>
          </cell>
          <cell r="GX401" t="e">
            <v>#DIV/0!</v>
          </cell>
          <cell r="GY401" t="e">
            <v>#DIV/0!</v>
          </cell>
          <cell r="GZ401" t="e">
            <v>#DIV/0!</v>
          </cell>
        </row>
        <row r="402">
          <cell r="A402">
            <v>901229</v>
          </cell>
          <cell r="B402">
            <v>4</v>
          </cell>
          <cell r="C402" t="str">
            <v>ROBINSON @ WOODWARD</v>
          </cell>
          <cell r="D402">
            <v>1700</v>
          </cell>
          <cell r="E402" t="str">
            <v>R</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cell r="AF402">
            <v>0</v>
          </cell>
          <cell r="AG402">
            <v>0</v>
          </cell>
          <cell r="AH402">
            <v>0</v>
          </cell>
          <cell r="AI402">
            <v>0</v>
          </cell>
          <cell r="AJ402">
            <v>0</v>
          </cell>
          <cell r="AK402">
            <v>0</v>
          </cell>
          <cell r="AL402">
            <v>0</v>
          </cell>
          <cell r="AM402">
            <v>0</v>
          </cell>
          <cell r="AN402">
            <v>0</v>
          </cell>
          <cell r="AO402">
            <v>0</v>
          </cell>
          <cell r="AP402">
            <v>0</v>
          </cell>
          <cell r="AQ402">
            <v>0</v>
          </cell>
          <cell r="AR402">
            <v>0</v>
          </cell>
          <cell r="AS402">
            <v>0</v>
          </cell>
          <cell r="AT402">
            <v>0</v>
          </cell>
          <cell r="AU402">
            <v>0</v>
          </cell>
          <cell r="AV402">
            <v>0</v>
          </cell>
          <cell r="AW402">
            <v>0</v>
          </cell>
          <cell r="AX402">
            <v>0</v>
          </cell>
          <cell r="AY402">
            <v>0</v>
          </cell>
          <cell r="AZ402">
            <v>0</v>
          </cell>
          <cell r="BA402">
            <v>0</v>
          </cell>
          <cell r="BB402">
            <v>0</v>
          </cell>
          <cell r="BC402">
            <v>0</v>
          </cell>
          <cell r="BD402">
            <v>0</v>
          </cell>
          <cell r="BE402">
            <v>0</v>
          </cell>
          <cell r="BF402">
            <v>0</v>
          </cell>
          <cell r="BG402">
            <v>0</v>
          </cell>
          <cell r="BH402">
            <v>0</v>
          </cell>
          <cell r="BI402">
            <v>0</v>
          </cell>
          <cell r="BJ402">
            <v>0</v>
          </cell>
          <cell r="BK402">
            <v>0</v>
          </cell>
          <cell r="BL402">
            <v>0</v>
          </cell>
          <cell r="BM402">
            <v>0</v>
          </cell>
          <cell r="BN402">
            <v>0</v>
          </cell>
          <cell r="BO402">
            <v>0</v>
          </cell>
          <cell r="BP402">
            <v>0</v>
          </cell>
          <cell r="BQ402">
            <v>0</v>
          </cell>
          <cell r="BR402">
            <v>0</v>
          </cell>
          <cell r="BS402">
            <v>0</v>
          </cell>
          <cell r="BT402">
            <v>0</v>
          </cell>
          <cell r="BU402">
            <v>0</v>
          </cell>
          <cell r="BV402">
            <v>0</v>
          </cell>
          <cell r="BW402">
            <v>0</v>
          </cell>
          <cell r="BX402">
            <v>0</v>
          </cell>
          <cell r="BY402">
            <v>0</v>
          </cell>
          <cell r="BZ402">
            <v>0</v>
          </cell>
          <cell r="CA402">
            <v>0</v>
          </cell>
          <cell r="CB402">
            <v>0</v>
          </cell>
          <cell r="CC402">
            <v>0</v>
          </cell>
          <cell r="CD402">
            <v>0</v>
          </cell>
          <cell r="CE402">
            <v>0</v>
          </cell>
          <cell r="CF402">
            <v>0</v>
          </cell>
          <cell r="CG402">
            <v>0</v>
          </cell>
          <cell r="CH402">
            <v>0</v>
          </cell>
          <cell r="CI402">
            <v>0</v>
          </cell>
          <cell r="CJ402">
            <v>0</v>
          </cell>
          <cell r="CK402">
            <v>0</v>
          </cell>
          <cell r="CL402">
            <v>0</v>
          </cell>
          <cell r="CM402">
            <v>0</v>
          </cell>
          <cell r="CN402">
            <v>0</v>
          </cell>
          <cell r="CO402">
            <v>0</v>
          </cell>
          <cell r="CP402">
            <v>0</v>
          </cell>
          <cell r="CQ402">
            <v>0</v>
          </cell>
          <cell r="CR402">
            <v>0</v>
          </cell>
          <cell r="CS402">
            <v>0</v>
          </cell>
          <cell r="CT402">
            <v>0</v>
          </cell>
          <cell r="CU402">
            <v>0</v>
          </cell>
          <cell r="CV402">
            <v>0</v>
          </cell>
          <cell r="CW402">
            <v>0</v>
          </cell>
          <cell r="CX402">
            <v>0</v>
          </cell>
          <cell r="CY402">
            <v>0</v>
          </cell>
          <cell r="CZ402">
            <v>0</v>
          </cell>
          <cell r="DA402">
            <v>0</v>
          </cell>
          <cell r="DB402">
            <v>0</v>
          </cell>
          <cell r="DC402">
            <v>0</v>
          </cell>
          <cell r="DD402">
            <v>0</v>
          </cell>
          <cell r="DE402">
            <v>0</v>
          </cell>
          <cell r="DF402">
            <v>0</v>
          </cell>
          <cell r="DG402">
            <v>0</v>
          </cell>
          <cell r="DH402">
            <v>0</v>
          </cell>
          <cell r="DI402">
            <v>0</v>
          </cell>
          <cell r="DJ402">
            <v>0</v>
          </cell>
          <cell r="DK402">
            <v>0</v>
          </cell>
          <cell r="DL402">
            <v>0</v>
          </cell>
          <cell r="DM402">
            <v>0</v>
          </cell>
          <cell r="DN402">
            <v>0</v>
          </cell>
          <cell r="DO402">
            <v>0</v>
          </cell>
          <cell r="DP402">
            <v>0</v>
          </cell>
          <cell r="DQ402">
            <v>0</v>
          </cell>
          <cell r="DR402">
            <v>0</v>
          </cell>
          <cell r="DS402">
            <v>0</v>
          </cell>
          <cell r="DT402">
            <v>0</v>
          </cell>
          <cell r="DU402">
            <v>0</v>
          </cell>
          <cell r="DV402">
            <v>0</v>
          </cell>
          <cell r="DW402">
            <v>0</v>
          </cell>
          <cell r="DX402">
            <v>0</v>
          </cell>
          <cell r="DY402">
            <v>0</v>
          </cell>
          <cell r="DZ402">
            <v>0</v>
          </cell>
          <cell r="EA402">
            <v>0</v>
          </cell>
          <cell r="EB402">
            <v>0</v>
          </cell>
          <cell r="EC402">
            <v>0</v>
          </cell>
          <cell r="ED402">
            <v>0</v>
          </cell>
          <cell r="EE402">
            <v>0</v>
          </cell>
          <cell r="EF402">
            <v>0</v>
          </cell>
          <cell r="EG402">
            <v>0</v>
          </cell>
          <cell r="EH402">
            <v>0</v>
          </cell>
          <cell r="EI402">
            <v>0</v>
          </cell>
          <cell r="EJ402">
            <v>0</v>
          </cell>
          <cell r="EK402">
            <v>0</v>
          </cell>
          <cell r="EL402">
            <v>0</v>
          </cell>
          <cell r="EM402">
            <v>0</v>
          </cell>
          <cell r="EN402">
            <v>0</v>
          </cell>
          <cell r="EO402">
            <v>0</v>
          </cell>
          <cell r="EP402">
            <v>0</v>
          </cell>
          <cell r="EQ402">
            <v>0</v>
          </cell>
          <cell r="ER402">
            <v>0</v>
          </cell>
          <cell r="ES402">
            <v>0</v>
          </cell>
          <cell r="ET402">
            <v>0</v>
          </cell>
          <cell r="EU402">
            <v>0</v>
          </cell>
          <cell r="EV402">
            <v>0</v>
          </cell>
          <cell r="EW402">
            <v>0</v>
          </cell>
          <cell r="EX402">
            <v>0</v>
          </cell>
          <cell r="EY402">
            <v>0</v>
          </cell>
          <cell r="EZ402">
            <v>0</v>
          </cell>
          <cell r="FA402">
            <v>0</v>
          </cell>
          <cell r="FB402">
            <v>0</v>
          </cell>
          <cell r="FC402">
            <v>0</v>
          </cell>
          <cell r="FD402">
            <v>0</v>
          </cell>
          <cell r="FE402">
            <v>0</v>
          </cell>
          <cell r="FF402">
            <v>0</v>
          </cell>
          <cell r="FG402">
            <v>0</v>
          </cell>
          <cell r="FH402">
            <v>0</v>
          </cell>
          <cell r="FI402">
            <v>0</v>
          </cell>
          <cell r="FJ402">
            <v>0</v>
          </cell>
          <cell r="FK402">
            <v>0</v>
          </cell>
          <cell r="FL402">
            <v>0</v>
          </cell>
          <cell r="FM402">
            <v>0</v>
          </cell>
          <cell r="FN402">
            <v>0</v>
          </cell>
          <cell r="FO402">
            <v>0</v>
          </cell>
          <cell r="FP402">
            <v>0</v>
          </cell>
          <cell r="FQ402">
            <v>0</v>
          </cell>
          <cell r="FR402">
            <v>0</v>
          </cell>
          <cell r="FS402">
            <v>0</v>
          </cell>
          <cell r="FT402">
            <v>0</v>
          </cell>
          <cell r="FU402">
            <v>0</v>
          </cell>
          <cell r="FV402">
            <v>0</v>
          </cell>
          <cell r="FW402">
            <v>0</v>
          </cell>
          <cell r="FX402">
            <v>0</v>
          </cell>
          <cell r="FY402">
            <v>0</v>
          </cell>
          <cell r="FZ402">
            <v>0</v>
          </cell>
          <cell r="GA402">
            <v>0</v>
          </cell>
          <cell r="GB402">
            <v>0</v>
          </cell>
          <cell r="GC402">
            <v>0</v>
          </cell>
          <cell r="GD402">
            <v>0</v>
          </cell>
          <cell r="GE402">
            <v>0</v>
          </cell>
          <cell r="GF402">
            <v>0</v>
          </cell>
          <cell r="GG402">
            <v>0</v>
          </cell>
          <cell r="GH402">
            <v>0</v>
          </cell>
          <cell r="GI402">
            <v>0</v>
          </cell>
          <cell r="GJ402">
            <v>0</v>
          </cell>
          <cell r="GK402">
            <v>0</v>
          </cell>
          <cell r="GL402">
            <v>0</v>
          </cell>
          <cell r="GM402">
            <v>0</v>
          </cell>
          <cell r="GN402">
            <v>0</v>
          </cell>
          <cell r="GO402">
            <v>0</v>
          </cell>
          <cell r="GP402">
            <v>0</v>
          </cell>
          <cell r="GQ402">
            <v>0</v>
          </cell>
          <cell r="GR402">
            <v>0</v>
          </cell>
          <cell r="GS402">
            <v>0</v>
          </cell>
          <cell r="GW402">
            <v>901229</v>
          </cell>
          <cell r="GX402" t="e">
            <v>#DIV/0!</v>
          </cell>
          <cell r="GY402" t="e">
            <v>#DIV/0!</v>
          </cell>
          <cell r="GZ402" t="e">
            <v>#DIV/0!</v>
          </cell>
        </row>
        <row r="403">
          <cell r="A403">
            <v>901230</v>
          </cell>
          <cell r="B403">
            <v>4</v>
          </cell>
          <cell r="C403" t="str">
            <v>RICHMOND @ WOODWARD</v>
          </cell>
          <cell r="D403">
            <v>4699</v>
          </cell>
          <cell r="E403" t="str">
            <v>R</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cell r="AO403">
            <v>0</v>
          </cell>
          <cell r="AP403">
            <v>0</v>
          </cell>
          <cell r="AQ403">
            <v>0</v>
          </cell>
          <cell r="AR403">
            <v>0</v>
          </cell>
          <cell r="AS403">
            <v>0</v>
          </cell>
          <cell r="AT403">
            <v>0</v>
          </cell>
          <cell r="AU403">
            <v>0</v>
          </cell>
          <cell r="AV403">
            <v>0</v>
          </cell>
          <cell r="AW403">
            <v>0</v>
          </cell>
          <cell r="AX403">
            <v>0</v>
          </cell>
          <cell r="AY403">
            <v>0</v>
          </cell>
          <cell r="AZ403">
            <v>0</v>
          </cell>
          <cell r="BA403">
            <v>0</v>
          </cell>
          <cell r="BB403">
            <v>0</v>
          </cell>
          <cell r="BC403">
            <v>0</v>
          </cell>
          <cell r="BD403">
            <v>0</v>
          </cell>
          <cell r="BE403">
            <v>0</v>
          </cell>
          <cell r="BF403">
            <v>0</v>
          </cell>
          <cell r="BG403">
            <v>0</v>
          </cell>
          <cell r="BH403">
            <v>0</v>
          </cell>
          <cell r="BI403">
            <v>0</v>
          </cell>
          <cell r="BJ403">
            <v>0</v>
          </cell>
          <cell r="BK403">
            <v>0</v>
          </cell>
          <cell r="BL403">
            <v>0</v>
          </cell>
          <cell r="BM403">
            <v>0</v>
          </cell>
          <cell r="BN403">
            <v>0</v>
          </cell>
          <cell r="BO403">
            <v>0</v>
          </cell>
          <cell r="BP403">
            <v>0</v>
          </cell>
          <cell r="BQ403">
            <v>0</v>
          </cell>
          <cell r="BR403">
            <v>0</v>
          </cell>
          <cell r="BS403">
            <v>0</v>
          </cell>
          <cell r="BT403">
            <v>0</v>
          </cell>
          <cell r="BU403">
            <v>0</v>
          </cell>
          <cell r="BV403">
            <v>0</v>
          </cell>
          <cell r="BW403">
            <v>0</v>
          </cell>
          <cell r="BX403">
            <v>0</v>
          </cell>
          <cell r="BY403">
            <v>0</v>
          </cell>
          <cell r="BZ403">
            <v>0</v>
          </cell>
          <cell r="CA403">
            <v>0</v>
          </cell>
          <cell r="CB403">
            <v>0</v>
          </cell>
          <cell r="CC403">
            <v>0</v>
          </cell>
          <cell r="CD403">
            <v>0</v>
          </cell>
          <cell r="CE403">
            <v>0</v>
          </cell>
          <cell r="CF403">
            <v>0</v>
          </cell>
          <cell r="CG403">
            <v>0</v>
          </cell>
          <cell r="CH403">
            <v>0</v>
          </cell>
          <cell r="CI403">
            <v>0</v>
          </cell>
          <cell r="CJ403">
            <v>0</v>
          </cell>
          <cell r="CK403">
            <v>0</v>
          </cell>
          <cell r="CL403">
            <v>0</v>
          </cell>
          <cell r="CM403">
            <v>0</v>
          </cell>
          <cell r="CN403">
            <v>0</v>
          </cell>
          <cell r="CO403">
            <v>0</v>
          </cell>
          <cell r="CP403">
            <v>0</v>
          </cell>
          <cell r="CQ403">
            <v>0</v>
          </cell>
          <cell r="CR403">
            <v>0</v>
          </cell>
          <cell r="CS403">
            <v>0</v>
          </cell>
          <cell r="CT403">
            <v>0</v>
          </cell>
          <cell r="CU403">
            <v>0</v>
          </cell>
          <cell r="CV403">
            <v>0</v>
          </cell>
          <cell r="CW403">
            <v>0</v>
          </cell>
          <cell r="CX403">
            <v>0</v>
          </cell>
          <cell r="CY403">
            <v>0</v>
          </cell>
          <cell r="CZ403">
            <v>0</v>
          </cell>
          <cell r="DA403">
            <v>0</v>
          </cell>
          <cell r="DB403">
            <v>0</v>
          </cell>
          <cell r="DC403">
            <v>0</v>
          </cell>
          <cell r="DD403">
            <v>0</v>
          </cell>
          <cell r="DE403">
            <v>0</v>
          </cell>
          <cell r="DF403">
            <v>0</v>
          </cell>
          <cell r="DG403">
            <v>0</v>
          </cell>
          <cell r="DH403">
            <v>0</v>
          </cell>
          <cell r="DI403">
            <v>0</v>
          </cell>
          <cell r="DJ403">
            <v>0</v>
          </cell>
          <cell r="DK403">
            <v>0</v>
          </cell>
          <cell r="DL403">
            <v>0</v>
          </cell>
          <cell r="DM403">
            <v>0</v>
          </cell>
          <cell r="DN403">
            <v>0</v>
          </cell>
          <cell r="DO403">
            <v>0</v>
          </cell>
          <cell r="DP403">
            <v>0</v>
          </cell>
          <cell r="DQ403">
            <v>0</v>
          </cell>
          <cell r="DR403">
            <v>0</v>
          </cell>
          <cell r="DS403">
            <v>0</v>
          </cell>
          <cell r="DT403">
            <v>0</v>
          </cell>
          <cell r="DU403">
            <v>0</v>
          </cell>
          <cell r="DV403">
            <v>0</v>
          </cell>
          <cell r="DW403">
            <v>0</v>
          </cell>
          <cell r="DX403">
            <v>0</v>
          </cell>
          <cell r="DY403">
            <v>0</v>
          </cell>
          <cell r="DZ403">
            <v>0</v>
          </cell>
          <cell r="EA403">
            <v>0</v>
          </cell>
          <cell r="EB403">
            <v>0</v>
          </cell>
          <cell r="EC403">
            <v>0</v>
          </cell>
          <cell r="ED403">
            <v>0</v>
          </cell>
          <cell r="EE403">
            <v>0</v>
          </cell>
          <cell r="EF403">
            <v>0</v>
          </cell>
          <cell r="EG403">
            <v>0</v>
          </cell>
          <cell r="EH403">
            <v>0</v>
          </cell>
          <cell r="EI403">
            <v>0</v>
          </cell>
          <cell r="EJ403">
            <v>0</v>
          </cell>
          <cell r="EK403">
            <v>0</v>
          </cell>
          <cell r="EL403">
            <v>0</v>
          </cell>
          <cell r="EM403">
            <v>0</v>
          </cell>
          <cell r="EN403">
            <v>0</v>
          </cell>
          <cell r="EO403">
            <v>0</v>
          </cell>
          <cell r="EP403">
            <v>0</v>
          </cell>
          <cell r="EQ403">
            <v>0</v>
          </cell>
          <cell r="ER403">
            <v>0</v>
          </cell>
          <cell r="ES403">
            <v>0</v>
          </cell>
          <cell r="ET403">
            <v>0</v>
          </cell>
          <cell r="EU403">
            <v>0</v>
          </cell>
          <cell r="EV403">
            <v>0</v>
          </cell>
          <cell r="EW403">
            <v>0</v>
          </cell>
          <cell r="EX403">
            <v>0</v>
          </cell>
          <cell r="EY403">
            <v>0</v>
          </cell>
          <cell r="EZ403">
            <v>0</v>
          </cell>
          <cell r="FA403">
            <v>0</v>
          </cell>
          <cell r="FB403">
            <v>0</v>
          </cell>
          <cell r="FC403">
            <v>0</v>
          </cell>
          <cell r="FD403">
            <v>0</v>
          </cell>
          <cell r="FE403">
            <v>0</v>
          </cell>
          <cell r="FF403">
            <v>0</v>
          </cell>
          <cell r="FG403">
            <v>0</v>
          </cell>
          <cell r="FH403">
            <v>0</v>
          </cell>
          <cell r="FI403">
            <v>0</v>
          </cell>
          <cell r="FJ403">
            <v>0</v>
          </cell>
          <cell r="FK403">
            <v>0</v>
          </cell>
          <cell r="FL403">
            <v>0</v>
          </cell>
          <cell r="FM403">
            <v>0</v>
          </cell>
          <cell r="FN403">
            <v>0</v>
          </cell>
          <cell r="FO403">
            <v>0</v>
          </cell>
          <cell r="FP403">
            <v>0</v>
          </cell>
          <cell r="FQ403">
            <v>0</v>
          </cell>
          <cell r="FR403">
            <v>0</v>
          </cell>
          <cell r="FS403">
            <v>0</v>
          </cell>
          <cell r="FT403">
            <v>0</v>
          </cell>
          <cell r="FU403">
            <v>0</v>
          </cell>
          <cell r="FV403">
            <v>0</v>
          </cell>
          <cell r="FW403">
            <v>0</v>
          </cell>
          <cell r="FX403">
            <v>0</v>
          </cell>
          <cell r="FY403">
            <v>0</v>
          </cell>
          <cell r="FZ403">
            <v>0</v>
          </cell>
          <cell r="GA403">
            <v>0</v>
          </cell>
          <cell r="GB403">
            <v>0</v>
          </cell>
          <cell r="GC403">
            <v>0</v>
          </cell>
          <cell r="GD403">
            <v>0</v>
          </cell>
          <cell r="GE403">
            <v>0</v>
          </cell>
          <cell r="GF403">
            <v>0</v>
          </cell>
          <cell r="GG403">
            <v>0</v>
          </cell>
          <cell r="GH403">
            <v>0</v>
          </cell>
          <cell r="GI403">
            <v>0</v>
          </cell>
          <cell r="GJ403">
            <v>0</v>
          </cell>
          <cell r="GK403">
            <v>0</v>
          </cell>
          <cell r="GL403">
            <v>0</v>
          </cell>
          <cell r="GM403">
            <v>0</v>
          </cell>
          <cell r="GN403">
            <v>0</v>
          </cell>
          <cell r="GO403">
            <v>0</v>
          </cell>
          <cell r="GP403">
            <v>0</v>
          </cell>
          <cell r="GQ403">
            <v>0</v>
          </cell>
          <cell r="GR403">
            <v>0</v>
          </cell>
          <cell r="GS403">
            <v>0</v>
          </cell>
          <cell r="GW403">
            <v>901230</v>
          </cell>
          <cell r="GX403" t="e">
            <v>#DIV/0!</v>
          </cell>
          <cell r="GY403" t="e">
            <v>#DIV/0!</v>
          </cell>
          <cell r="GZ403" t="e">
            <v>#DIV/0!</v>
          </cell>
        </row>
        <row r="404">
          <cell r="A404">
            <v>901231</v>
          </cell>
          <cell r="B404">
            <v>4</v>
          </cell>
          <cell r="C404" t="str">
            <v>SAMEDAN @ WOODWARD</v>
          </cell>
          <cell r="D404">
            <v>4311</v>
          </cell>
          <cell r="E404" t="str">
            <v>R</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cell r="AF404">
            <v>0</v>
          </cell>
          <cell r="AG404">
            <v>0</v>
          </cell>
          <cell r="AH404">
            <v>0</v>
          </cell>
          <cell r="AI404">
            <v>0</v>
          </cell>
          <cell r="AJ404">
            <v>0</v>
          </cell>
          <cell r="AK404">
            <v>0</v>
          </cell>
          <cell r="AL404">
            <v>0</v>
          </cell>
          <cell r="AM404">
            <v>0</v>
          </cell>
          <cell r="AN404">
            <v>0</v>
          </cell>
          <cell r="AO404">
            <v>0</v>
          </cell>
          <cell r="AP404">
            <v>0</v>
          </cell>
          <cell r="AQ404">
            <v>0</v>
          </cell>
          <cell r="AR404">
            <v>0</v>
          </cell>
          <cell r="AS404">
            <v>0</v>
          </cell>
          <cell r="AT404">
            <v>0</v>
          </cell>
          <cell r="AU404">
            <v>0</v>
          </cell>
          <cell r="AV404">
            <v>0</v>
          </cell>
          <cell r="AW404">
            <v>0</v>
          </cell>
          <cell r="AX404">
            <v>0</v>
          </cell>
          <cell r="AY404">
            <v>0</v>
          </cell>
          <cell r="AZ404">
            <v>0</v>
          </cell>
          <cell r="BA404">
            <v>0</v>
          </cell>
          <cell r="BB404">
            <v>0</v>
          </cell>
          <cell r="BC404">
            <v>0</v>
          </cell>
          <cell r="BD404">
            <v>0</v>
          </cell>
          <cell r="BE404">
            <v>0</v>
          </cell>
          <cell r="BF404">
            <v>0</v>
          </cell>
          <cell r="BG404">
            <v>0</v>
          </cell>
          <cell r="BH404">
            <v>0</v>
          </cell>
          <cell r="BI404">
            <v>0</v>
          </cell>
          <cell r="BJ404">
            <v>0</v>
          </cell>
          <cell r="BK404">
            <v>0</v>
          </cell>
          <cell r="BL404">
            <v>0</v>
          </cell>
          <cell r="BM404">
            <v>0</v>
          </cell>
          <cell r="BN404">
            <v>0</v>
          </cell>
          <cell r="BO404">
            <v>0</v>
          </cell>
          <cell r="BP404">
            <v>0</v>
          </cell>
          <cell r="BQ404">
            <v>0</v>
          </cell>
          <cell r="BR404">
            <v>0</v>
          </cell>
          <cell r="BS404">
            <v>0</v>
          </cell>
          <cell r="BT404">
            <v>0</v>
          </cell>
          <cell r="BU404">
            <v>0</v>
          </cell>
          <cell r="BV404">
            <v>0</v>
          </cell>
          <cell r="BW404">
            <v>0</v>
          </cell>
          <cell r="BX404">
            <v>0</v>
          </cell>
          <cell r="BY404">
            <v>0</v>
          </cell>
          <cell r="BZ404">
            <v>0</v>
          </cell>
          <cell r="CA404">
            <v>0</v>
          </cell>
          <cell r="CB404">
            <v>0</v>
          </cell>
          <cell r="CC404">
            <v>0</v>
          </cell>
          <cell r="CD404">
            <v>0</v>
          </cell>
          <cell r="CE404">
            <v>0</v>
          </cell>
          <cell r="CF404">
            <v>0</v>
          </cell>
          <cell r="CG404">
            <v>0</v>
          </cell>
          <cell r="CH404">
            <v>0</v>
          </cell>
          <cell r="CI404">
            <v>0</v>
          </cell>
          <cell r="CJ404">
            <v>0</v>
          </cell>
          <cell r="CK404">
            <v>0</v>
          </cell>
          <cell r="CL404">
            <v>0</v>
          </cell>
          <cell r="CM404">
            <v>0</v>
          </cell>
          <cell r="CN404">
            <v>0</v>
          </cell>
          <cell r="CO404">
            <v>0</v>
          </cell>
          <cell r="CP404">
            <v>0</v>
          </cell>
          <cell r="CQ404">
            <v>0</v>
          </cell>
          <cell r="CR404">
            <v>0</v>
          </cell>
          <cell r="CS404">
            <v>0</v>
          </cell>
          <cell r="CT404">
            <v>0</v>
          </cell>
          <cell r="CU404">
            <v>0</v>
          </cell>
          <cell r="CV404">
            <v>0</v>
          </cell>
          <cell r="CW404">
            <v>0</v>
          </cell>
          <cell r="CX404">
            <v>0</v>
          </cell>
          <cell r="CY404">
            <v>0</v>
          </cell>
          <cell r="CZ404">
            <v>0</v>
          </cell>
          <cell r="DA404">
            <v>0</v>
          </cell>
          <cell r="DB404">
            <v>0</v>
          </cell>
          <cell r="DC404">
            <v>0</v>
          </cell>
          <cell r="DD404">
            <v>0</v>
          </cell>
          <cell r="DE404">
            <v>0</v>
          </cell>
          <cell r="DF404">
            <v>0</v>
          </cell>
          <cell r="DG404">
            <v>0</v>
          </cell>
          <cell r="DH404">
            <v>0</v>
          </cell>
          <cell r="DI404">
            <v>0</v>
          </cell>
          <cell r="DJ404">
            <v>0</v>
          </cell>
          <cell r="DK404">
            <v>0</v>
          </cell>
          <cell r="DL404">
            <v>0</v>
          </cell>
          <cell r="DM404">
            <v>0</v>
          </cell>
          <cell r="DN404">
            <v>0</v>
          </cell>
          <cell r="DO404">
            <v>0</v>
          </cell>
          <cell r="DP404">
            <v>0</v>
          </cell>
          <cell r="DQ404">
            <v>0</v>
          </cell>
          <cell r="DR404">
            <v>0</v>
          </cell>
          <cell r="DS404">
            <v>0</v>
          </cell>
          <cell r="DT404">
            <v>0</v>
          </cell>
          <cell r="DU404">
            <v>0</v>
          </cell>
          <cell r="DV404">
            <v>0</v>
          </cell>
          <cell r="DW404">
            <v>0</v>
          </cell>
          <cell r="DX404">
            <v>0</v>
          </cell>
          <cell r="DY404">
            <v>0</v>
          </cell>
          <cell r="DZ404">
            <v>0</v>
          </cell>
          <cell r="EA404">
            <v>0</v>
          </cell>
          <cell r="EB404">
            <v>0</v>
          </cell>
          <cell r="EC404">
            <v>0</v>
          </cell>
          <cell r="ED404">
            <v>0</v>
          </cell>
          <cell r="EE404">
            <v>0</v>
          </cell>
          <cell r="EF404">
            <v>0</v>
          </cell>
          <cell r="EG404">
            <v>0</v>
          </cell>
          <cell r="EH404">
            <v>0</v>
          </cell>
          <cell r="EI404">
            <v>0</v>
          </cell>
          <cell r="EJ404">
            <v>0</v>
          </cell>
          <cell r="EK404">
            <v>0</v>
          </cell>
          <cell r="EL404">
            <v>0</v>
          </cell>
          <cell r="EM404">
            <v>0</v>
          </cell>
          <cell r="EN404">
            <v>0</v>
          </cell>
          <cell r="EO404">
            <v>0</v>
          </cell>
          <cell r="EP404">
            <v>0</v>
          </cell>
          <cell r="EQ404">
            <v>0</v>
          </cell>
          <cell r="ER404">
            <v>0</v>
          </cell>
          <cell r="ES404">
            <v>0</v>
          </cell>
          <cell r="ET404">
            <v>0</v>
          </cell>
          <cell r="EU404">
            <v>0</v>
          </cell>
          <cell r="EV404">
            <v>0</v>
          </cell>
          <cell r="EW404">
            <v>0</v>
          </cell>
          <cell r="EX404">
            <v>0</v>
          </cell>
          <cell r="EY404">
            <v>0</v>
          </cell>
          <cell r="EZ404">
            <v>0</v>
          </cell>
          <cell r="FA404">
            <v>0</v>
          </cell>
          <cell r="FB404">
            <v>0</v>
          </cell>
          <cell r="FC404">
            <v>0</v>
          </cell>
          <cell r="FD404">
            <v>0</v>
          </cell>
          <cell r="FE404">
            <v>0</v>
          </cell>
          <cell r="FF404">
            <v>0</v>
          </cell>
          <cell r="FG404">
            <v>0</v>
          </cell>
          <cell r="FH404">
            <v>0</v>
          </cell>
          <cell r="FI404">
            <v>0</v>
          </cell>
          <cell r="FJ404">
            <v>0</v>
          </cell>
          <cell r="FK404">
            <v>0</v>
          </cell>
          <cell r="FL404">
            <v>0</v>
          </cell>
          <cell r="FM404">
            <v>0</v>
          </cell>
          <cell r="FN404">
            <v>0</v>
          </cell>
          <cell r="FO404">
            <v>0</v>
          </cell>
          <cell r="FP404">
            <v>0</v>
          </cell>
          <cell r="FQ404">
            <v>0</v>
          </cell>
          <cell r="FR404">
            <v>0</v>
          </cell>
          <cell r="FS404">
            <v>0</v>
          </cell>
          <cell r="FT404">
            <v>0</v>
          </cell>
          <cell r="FU404">
            <v>0</v>
          </cell>
          <cell r="FV404">
            <v>0</v>
          </cell>
          <cell r="FW404">
            <v>0</v>
          </cell>
          <cell r="FX404">
            <v>0</v>
          </cell>
          <cell r="FY404">
            <v>0</v>
          </cell>
          <cell r="FZ404">
            <v>0</v>
          </cell>
          <cell r="GA404">
            <v>0</v>
          </cell>
          <cell r="GB404">
            <v>0</v>
          </cell>
          <cell r="GC404">
            <v>0</v>
          </cell>
          <cell r="GD404">
            <v>0</v>
          </cell>
          <cell r="GE404">
            <v>0</v>
          </cell>
          <cell r="GF404">
            <v>0</v>
          </cell>
          <cell r="GG404">
            <v>0</v>
          </cell>
          <cell r="GH404">
            <v>0</v>
          </cell>
          <cell r="GI404">
            <v>0</v>
          </cell>
          <cell r="GJ404">
            <v>0</v>
          </cell>
          <cell r="GK404">
            <v>0</v>
          </cell>
          <cell r="GL404">
            <v>0</v>
          </cell>
          <cell r="GM404">
            <v>0</v>
          </cell>
          <cell r="GN404">
            <v>0</v>
          </cell>
          <cell r="GO404">
            <v>0</v>
          </cell>
          <cell r="GP404">
            <v>0</v>
          </cell>
          <cell r="GQ404">
            <v>0</v>
          </cell>
          <cell r="GR404">
            <v>0</v>
          </cell>
          <cell r="GS404">
            <v>0</v>
          </cell>
          <cell r="GW404">
            <v>901231</v>
          </cell>
          <cell r="GX404" t="e">
            <v>#DIV/0!</v>
          </cell>
          <cell r="GY404" t="e">
            <v>#DIV/0!</v>
          </cell>
          <cell r="GZ404" t="e">
            <v>#DIV/0!</v>
          </cell>
        </row>
        <row r="405">
          <cell r="A405">
            <v>901232</v>
          </cell>
          <cell r="B405">
            <v>4</v>
          </cell>
          <cell r="C405" t="str">
            <v>AMES @ WOODWARD</v>
          </cell>
          <cell r="D405">
            <v>6143</v>
          </cell>
          <cell r="E405" t="str">
            <v>R</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cell r="AO405">
            <v>0</v>
          </cell>
          <cell r="AP405">
            <v>0</v>
          </cell>
          <cell r="AQ405">
            <v>0</v>
          </cell>
          <cell r="AR405">
            <v>0</v>
          </cell>
          <cell r="AS405">
            <v>0</v>
          </cell>
          <cell r="AT405">
            <v>0</v>
          </cell>
          <cell r="AU405">
            <v>0</v>
          </cell>
          <cell r="AV405">
            <v>0</v>
          </cell>
          <cell r="AW405">
            <v>0</v>
          </cell>
          <cell r="AX405">
            <v>0</v>
          </cell>
          <cell r="AY405">
            <v>0</v>
          </cell>
          <cell r="AZ405">
            <v>0</v>
          </cell>
          <cell r="BA405">
            <v>0</v>
          </cell>
          <cell r="BB405">
            <v>0</v>
          </cell>
          <cell r="BC405">
            <v>0</v>
          </cell>
          <cell r="BD405">
            <v>0</v>
          </cell>
          <cell r="BE405">
            <v>0</v>
          </cell>
          <cell r="BF405">
            <v>0</v>
          </cell>
          <cell r="BG405">
            <v>0</v>
          </cell>
          <cell r="BH405">
            <v>0</v>
          </cell>
          <cell r="BI405">
            <v>0</v>
          </cell>
          <cell r="BJ405">
            <v>0</v>
          </cell>
          <cell r="BK405">
            <v>0</v>
          </cell>
          <cell r="BL405">
            <v>0</v>
          </cell>
          <cell r="BM405">
            <v>0</v>
          </cell>
          <cell r="BN405">
            <v>0</v>
          </cell>
          <cell r="BO405">
            <v>0</v>
          </cell>
          <cell r="BP405">
            <v>0</v>
          </cell>
          <cell r="BQ405">
            <v>0</v>
          </cell>
          <cell r="BR405">
            <v>0</v>
          </cell>
          <cell r="BS405">
            <v>0</v>
          </cell>
          <cell r="BT405">
            <v>0</v>
          </cell>
          <cell r="BU405">
            <v>0</v>
          </cell>
          <cell r="BV405">
            <v>0</v>
          </cell>
          <cell r="BW405">
            <v>0</v>
          </cell>
          <cell r="BX405">
            <v>0</v>
          </cell>
          <cell r="BY405">
            <v>0</v>
          </cell>
          <cell r="BZ405">
            <v>0</v>
          </cell>
          <cell r="CA405">
            <v>0</v>
          </cell>
          <cell r="CB405">
            <v>0</v>
          </cell>
          <cell r="CC405">
            <v>0</v>
          </cell>
          <cell r="CD405">
            <v>0</v>
          </cell>
          <cell r="CE405">
            <v>0</v>
          </cell>
          <cell r="CF405">
            <v>0</v>
          </cell>
          <cell r="CG405">
            <v>0</v>
          </cell>
          <cell r="CH405">
            <v>0</v>
          </cell>
          <cell r="CI405">
            <v>0</v>
          </cell>
          <cell r="CJ405">
            <v>0</v>
          </cell>
          <cell r="CK405">
            <v>0</v>
          </cell>
          <cell r="CL405">
            <v>0</v>
          </cell>
          <cell r="CM405">
            <v>0</v>
          </cell>
          <cell r="CN405">
            <v>0</v>
          </cell>
          <cell r="CO405">
            <v>0</v>
          </cell>
          <cell r="CP405">
            <v>0</v>
          </cell>
          <cell r="CQ405">
            <v>0</v>
          </cell>
          <cell r="CR405">
            <v>0</v>
          </cell>
          <cell r="CS405">
            <v>0</v>
          </cell>
          <cell r="CT405">
            <v>0</v>
          </cell>
          <cell r="CU405">
            <v>0</v>
          </cell>
          <cell r="CV405">
            <v>0</v>
          </cell>
          <cell r="CW405">
            <v>0</v>
          </cell>
          <cell r="CX405">
            <v>0</v>
          </cell>
          <cell r="CY405">
            <v>0</v>
          </cell>
          <cell r="CZ405">
            <v>0</v>
          </cell>
          <cell r="DA405">
            <v>0</v>
          </cell>
          <cell r="DB405">
            <v>0</v>
          </cell>
          <cell r="DC405">
            <v>0</v>
          </cell>
          <cell r="DD405">
            <v>0</v>
          </cell>
          <cell r="DE405">
            <v>0</v>
          </cell>
          <cell r="DF405">
            <v>0</v>
          </cell>
          <cell r="DG405">
            <v>0</v>
          </cell>
          <cell r="DH405">
            <v>0</v>
          </cell>
          <cell r="DI405">
            <v>0</v>
          </cell>
          <cell r="DJ405">
            <v>0</v>
          </cell>
          <cell r="DK405">
            <v>0</v>
          </cell>
          <cell r="DL405">
            <v>0</v>
          </cell>
          <cell r="DM405">
            <v>0</v>
          </cell>
          <cell r="DN405">
            <v>0</v>
          </cell>
          <cell r="DO405">
            <v>0</v>
          </cell>
          <cell r="DP405">
            <v>0</v>
          </cell>
          <cell r="DQ405">
            <v>0</v>
          </cell>
          <cell r="DR405">
            <v>0</v>
          </cell>
          <cell r="DS405">
            <v>0</v>
          </cell>
          <cell r="DT405">
            <v>0</v>
          </cell>
          <cell r="DU405">
            <v>0</v>
          </cell>
          <cell r="DV405">
            <v>0</v>
          </cell>
          <cell r="DW405">
            <v>0</v>
          </cell>
          <cell r="DX405">
            <v>0</v>
          </cell>
          <cell r="DY405">
            <v>0</v>
          </cell>
          <cell r="DZ405">
            <v>0</v>
          </cell>
          <cell r="EA405">
            <v>0</v>
          </cell>
          <cell r="EB405">
            <v>0</v>
          </cell>
          <cell r="EC405">
            <v>0</v>
          </cell>
          <cell r="ED405">
            <v>0</v>
          </cell>
          <cell r="EE405">
            <v>0</v>
          </cell>
          <cell r="EF405">
            <v>0</v>
          </cell>
          <cell r="EG405">
            <v>0</v>
          </cell>
          <cell r="EH405">
            <v>0</v>
          </cell>
          <cell r="EI405">
            <v>0</v>
          </cell>
          <cell r="EJ405">
            <v>0</v>
          </cell>
          <cell r="EK405">
            <v>0</v>
          </cell>
          <cell r="EL405">
            <v>0</v>
          </cell>
          <cell r="EM405">
            <v>0</v>
          </cell>
          <cell r="EN405">
            <v>0</v>
          </cell>
          <cell r="EO405">
            <v>0</v>
          </cell>
          <cell r="EP405">
            <v>0</v>
          </cell>
          <cell r="EQ405">
            <v>0</v>
          </cell>
          <cell r="ER405">
            <v>0</v>
          </cell>
          <cell r="ES405">
            <v>0</v>
          </cell>
          <cell r="ET405">
            <v>0</v>
          </cell>
          <cell r="EU405">
            <v>0</v>
          </cell>
          <cell r="EV405">
            <v>0</v>
          </cell>
          <cell r="EW405">
            <v>0</v>
          </cell>
          <cell r="EX405">
            <v>0</v>
          </cell>
          <cell r="EY405">
            <v>0</v>
          </cell>
          <cell r="EZ405">
            <v>0</v>
          </cell>
          <cell r="FA405">
            <v>0</v>
          </cell>
          <cell r="FB405">
            <v>0</v>
          </cell>
          <cell r="FC405">
            <v>0</v>
          </cell>
          <cell r="FD405">
            <v>0</v>
          </cell>
          <cell r="FE405">
            <v>0</v>
          </cell>
          <cell r="FF405">
            <v>0</v>
          </cell>
          <cell r="FG405">
            <v>0</v>
          </cell>
          <cell r="FH405">
            <v>0</v>
          </cell>
          <cell r="FI405">
            <v>0</v>
          </cell>
          <cell r="FJ405">
            <v>0</v>
          </cell>
          <cell r="FK405">
            <v>0</v>
          </cell>
          <cell r="FL405">
            <v>0</v>
          </cell>
          <cell r="FM405">
            <v>0</v>
          </cell>
          <cell r="FN405">
            <v>0</v>
          </cell>
          <cell r="FO405">
            <v>0</v>
          </cell>
          <cell r="FP405">
            <v>0</v>
          </cell>
          <cell r="FQ405">
            <v>0</v>
          </cell>
          <cell r="FR405">
            <v>0</v>
          </cell>
          <cell r="FS405">
            <v>0</v>
          </cell>
          <cell r="FT405">
            <v>0</v>
          </cell>
          <cell r="FU405">
            <v>0</v>
          </cell>
          <cell r="FV405">
            <v>0</v>
          </cell>
          <cell r="FW405">
            <v>0</v>
          </cell>
          <cell r="FX405">
            <v>0</v>
          </cell>
          <cell r="FY405">
            <v>0</v>
          </cell>
          <cell r="FZ405">
            <v>0</v>
          </cell>
          <cell r="GA405">
            <v>0</v>
          </cell>
          <cell r="GB405">
            <v>0</v>
          </cell>
          <cell r="GC405">
            <v>0</v>
          </cell>
          <cell r="GD405">
            <v>0</v>
          </cell>
          <cell r="GE405">
            <v>0</v>
          </cell>
          <cell r="GF405">
            <v>0</v>
          </cell>
          <cell r="GG405">
            <v>0</v>
          </cell>
          <cell r="GH405">
            <v>0</v>
          </cell>
          <cell r="GI405">
            <v>0</v>
          </cell>
          <cell r="GJ405">
            <v>0</v>
          </cell>
          <cell r="GK405">
            <v>0</v>
          </cell>
          <cell r="GL405">
            <v>0</v>
          </cell>
          <cell r="GM405">
            <v>0</v>
          </cell>
          <cell r="GN405">
            <v>0</v>
          </cell>
          <cell r="GO405">
            <v>0</v>
          </cell>
          <cell r="GP405">
            <v>0</v>
          </cell>
          <cell r="GQ405">
            <v>0</v>
          </cell>
          <cell r="GR405">
            <v>0</v>
          </cell>
          <cell r="GS405">
            <v>0</v>
          </cell>
          <cell r="GW405">
            <v>901232</v>
          </cell>
          <cell r="GX405" t="e">
            <v>#DIV/0!</v>
          </cell>
          <cell r="GY405" t="e">
            <v>#DIV/0!</v>
          </cell>
          <cell r="GZ405" t="e">
            <v>#DIV/0!</v>
          </cell>
        </row>
        <row r="406">
          <cell r="A406">
            <v>901233</v>
          </cell>
          <cell r="B406">
            <v>4</v>
          </cell>
          <cell r="C406" t="str">
            <v>ROBINSON @ WOODWARD</v>
          </cell>
          <cell r="D406">
            <v>4938</v>
          </cell>
          <cell r="E406" t="str">
            <v>R</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cell r="AF406">
            <v>0</v>
          </cell>
          <cell r="AG406">
            <v>0</v>
          </cell>
          <cell r="AH406">
            <v>0</v>
          </cell>
          <cell r="AI406">
            <v>0</v>
          </cell>
          <cell r="AJ406">
            <v>0</v>
          </cell>
          <cell r="AK406">
            <v>0</v>
          </cell>
          <cell r="AL406">
            <v>0</v>
          </cell>
          <cell r="AM406">
            <v>0</v>
          </cell>
          <cell r="AN406">
            <v>0</v>
          </cell>
          <cell r="AO406">
            <v>0</v>
          </cell>
          <cell r="AP406">
            <v>0</v>
          </cell>
          <cell r="AQ406">
            <v>0</v>
          </cell>
          <cell r="AR406">
            <v>0</v>
          </cell>
          <cell r="AS406">
            <v>0</v>
          </cell>
          <cell r="AT406">
            <v>0</v>
          </cell>
          <cell r="AU406">
            <v>0</v>
          </cell>
          <cell r="AV406">
            <v>0</v>
          </cell>
          <cell r="AW406">
            <v>0</v>
          </cell>
          <cell r="AX406">
            <v>0</v>
          </cell>
          <cell r="AY406">
            <v>0</v>
          </cell>
          <cell r="AZ406">
            <v>0</v>
          </cell>
          <cell r="BA406">
            <v>0</v>
          </cell>
          <cell r="BB406">
            <v>0</v>
          </cell>
          <cell r="BC406">
            <v>0</v>
          </cell>
          <cell r="BD406">
            <v>0</v>
          </cell>
          <cell r="BE406">
            <v>0</v>
          </cell>
          <cell r="BF406">
            <v>0</v>
          </cell>
          <cell r="BG406">
            <v>0</v>
          </cell>
          <cell r="BH406">
            <v>0</v>
          </cell>
          <cell r="BI406">
            <v>0</v>
          </cell>
          <cell r="BJ406">
            <v>0</v>
          </cell>
          <cell r="BK406">
            <v>0</v>
          </cell>
          <cell r="BL406">
            <v>0</v>
          </cell>
          <cell r="BM406">
            <v>0</v>
          </cell>
          <cell r="BN406">
            <v>0</v>
          </cell>
          <cell r="BO406">
            <v>0</v>
          </cell>
          <cell r="BP406">
            <v>0</v>
          </cell>
          <cell r="BQ406">
            <v>0</v>
          </cell>
          <cell r="BR406">
            <v>0</v>
          </cell>
          <cell r="BS406">
            <v>0</v>
          </cell>
          <cell r="BT406">
            <v>0</v>
          </cell>
          <cell r="BU406">
            <v>0</v>
          </cell>
          <cell r="BV406">
            <v>0</v>
          </cell>
          <cell r="BW406">
            <v>0</v>
          </cell>
          <cell r="BX406">
            <v>0</v>
          </cell>
          <cell r="BY406">
            <v>0</v>
          </cell>
          <cell r="BZ406">
            <v>0</v>
          </cell>
          <cell r="CA406">
            <v>0</v>
          </cell>
          <cell r="CB406">
            <v>0</v>
          </cell>
          <cell r="CC406">
            <v>0</v>
          </cell>
          <cell r="CD406">
            <v>0</v>
          </cell>
          <cell r="CE406">
            <v>0</v>
          </cell>
          <cell r="CF406">
            <v>0</v>
          </cell>
          <cell r="CG406">
            <v>0</v>
          </cell>
          <cell r="CH406">
            <v>0</v>
          </cell>
          <cell r="CI406">
            <v>0</v>
          </cell>
          <cell r="CJ406">
            <v>0</v>
          </cell>
          <cell r="CK406">
            <v>0</v>
          </cell>
          <cell r="CL406">
            <v>0</v>
          </cell>
          <cell r="CM406">
            <v>0</v>
          </cell>
          <cell r="CN406">
            <v>0</v>
          </cell>
          <cell r="CO406">
            <v>0</v>
          </cell>
          <cell r="CP406">
            <v>0</v>
          </cell>
          <cell r="CQ406">
            <v>0</v>
          </cell>
          <cell r="CR406">
            <v>0</v>
          </cell>
          <cell r="CS406">
            <v>0</v>
          </cell>
          <cell r="CT406">
            <v>0</v>
          </cell>
          <cell r="CU406">
            <v>0</v>
          </cell>
          <cell r="CV406">
            <v>0</v>
          </cell>
          <cell r="CW406">
            <v>0</v>
          </cell>
          <cell r="CX406">
            <v>0</v>
          </cell>
          <cell r="CY406">
            <v>0</v>
          </cell>
          <cell r="CZ406">
            <v>0</v>
          </cell>
          <cell r="DA406">
            <v>0</v>
          </cell>
          <cell r="DB406">
            <v>0</v>
          </cell>
          <cell r="DC406">
            <v>0</v>
          </cell>
          <cell r="DD406">
            <v>0</v>
          </cell>
          <cell r="DE406">
            <v>0</v>
          </cell>
          <cell r="DF406">
            <v>0</v>
          </cell>
          <cell r="DG406">
            <v>0</v>
          </cell>
          <cell r="DH406">
            <v>0</v>
          </cell>
          <cell r="DI406">
            <v>0</v>
          </cell>
          <cell r="DJ406">
            <v>0</v>
          </cell>
          <cell r="DK406">
            <v>0</v>
          </cell>
          <cell r="DL406">
            <v>0</v>
          </cell>
          <cell r="DM406">
            <v>0</v>
          </cell>
          <cell r="DN406">
            <v>0</v>
          </cell>
          <cell r="DO406">
            <v>0</v>
          </cell>
          <cell r="DP406">
            <v>0</v>
          </cell>
          <cell r="DQ406">
            <v>0</v>
          </cell>
          <cell r="DR406">
            <v>0</v>
          </cell>
          <cell r="DS406">
            <v>0</v>
          </cell>
          <cell r="DT406">
            <v>0</v>
          </cell>
          <cell r="DU406">
            <v>0</v>
          </cell>
          <cell r="DV406">
            <v>0</v>
          </cell>
          <cell r="DW406">
            <v>0</v>
          </cell>
          <cell r="DX406">
            <v>0</v>
          </cell>
          <cell r="DY406">
            <v>0</v>
          </cell>
          <cell r="DZ406">
            <v>0</v>
          </cell>
          <cell r="EA406">
            <v>0</v>
          </cell>
          <cell r="EB406">
            <v>0</v>
          </cell>
          <cell r="EC406">
            <v>0</v>
          </cell>
          <cell r="ED406">
            <v>0</v>
          </cell>
          <cell r="EE406">
            <v>0</v>
          </cell>
          <cell r="EF406">
            <v>0</v>
          </cell>
          <cell r="EG406">
            <v>0</v>
          </cell>
          <cell r="EH406">
            <v>0</v>
          </cell>
          <cell r="EI406">
            <v>0</v>
          </cell>
          <cell r="EJ406">
            <v>0</v>
          </cell>
          <cell r="EK406">
            <v>0</v>
          </cell>
          <cell r="EL406">
            <v>0</v>
          </cell>
          <cell r="EM406">
            <v>0</v>
          </cell>
          <cell r="EN406">
            <v>0</v>
          </cell>
          <cell r="EO406">
            <v>0</v>
          </cell>
          <cell r="EP406">
            <v>0</v>
          </cell>
          <cell r="EQ406">
            <v>0</v>
          </cell>
          <cell r="ER406">
            <v>0</v>
          </cell>
          <cell r="ES406">
            <v>0</v>
          </cell>
          <cell r="ET406">
            <v>0</v>
          </cell>
          <cell r="EU406">
            <v>0</v>
          </cell>
          <cell r="EV406">
            <v>0</v>
          </cell>
          <cell r="EW406">
            <v>0</v>
          </cell>
          <cell r="EX406">
            <v>0</v>
          </cell>
          <cell r="EY406">
            <v>0</v>
          </cell>
          <cell r="EZ406">
            <v>0</v>
          </cell>
          <cell r="FA406">
            <v>0</v>
          </cell>
          <cell r="FB406">
            <v>0</v>
          </cell>
          <cell r="FC406">
            <v>0</v>
          </cell>
          <cell r="FD406">
            <v>0</v>
          </cell>
          <cell r="FE406">
            <v>0</v>
          </cell>
          <cell r="FF406">
            <v>0</v>
          </cell>
          <cell r="FG406">
            <v>0</v>
          </cell>
          <cell r="FH406">
            <v>0</v>
          </cell>
          <cell r="FI406">
            <v>0</v>
          </cell>
          <cell r="FJ406">
            <v>0</v>
          </cell>
          <cell r="FK406">
            <v>0</v>
          </cell>
          <cell r="FL406">
            <v>0</v>
          </cell>
          <cell r="FM406">
            <v>0</v>
          </cell>
          <cell r="FN406">
            <v>0</v>
          </cell>
          <cell r="FO406">
            <v>0</v>
          </cell>
          <cell r="FP406">
            <v>0</v>
          </cell>
          <cell r="FQ406">
            <v>0</v>
          </cell>
          <cell r="FR406">
            <v>0</v>
          </cell>
          <cell r="FS406">
            <v>0</v>
          </cell>
          <cell r="FT406">
            <v>0</v>
          </cell>
          <cell r="FU406">
            <v>0</v>
          </cell>
          <cell r="FV406">
            <v>0</v>
          </cell>
          <cell r="FW406">
            <v>0</v>
          </cell>
          <cell r="FX406">
            <v>0</v>
          </cell>
          <cell r="FY406">
            <v>0</v>
          </cell>
          <cell r="FZ406">
            <v>0</v>
          </cell>
          <cell r="GA406">
            <v>0</v>
          </cell>
          <cell r="GB406">
            <v>0</v>
          </cell>
          <cell r="GC406">
            <v>0</v>
          </cell>
          <cell r="GD406">
            <v>0</v>
          </cell>
          <cell r="GE406">
            <v>0</v>
          </cell>
          <cell r="GF406">
            <v>0</v>
          </cell>
          <cell r="GG406">
            <v>0</v>
          </cell>
          <cell r="GH406">
            <v>0</v>
          </cell>
          <cell r="GI406">
            <v>0</v>
          </cell>
          <cell r="GJ406">
            <v>0</v>
          </cell>
          <cell r="GK406">
            <v>0</v>
          </cell>
          <cell r="GL406">
            <v>0</v>
          </cell>
          <cell r="GM406">
            <v>0</v>
          </cell>
          <cell r="GN406">
            <v>0</v>
          </cell>
          <cell r="GO406">
            <v>0</v>
          </cell>
          <cell r="GP406">
            <v>0</v>
          </cell>
          <cell r="GQ406">
            <v>0</v>
          </cell>
          <cell r="GR406">
            <v>0</v>
          </cell>
          <cell r="GS406">
            <v>0</v>
          </cell>
          <cell r="GW406">
            <v>901233</v>
          </cell>
          <cell r="GX406" t="e">
            <v>#DIV/0!</v>
          </cell>
          <cell r="GY406" t="e">
            <v>#DIV/0!</v>
          </cell>
          <cell r="GZ406" t="e">
            <v>#DIV/0!</v>
          </cell>
        </row>
        <row r="407">
          <cell r="A407">
            <v>901234</v>
          </cell>
          <cell r="B407">
            <v>4</v>
          </cell>
          <cell r="C407" t="str">
            <v>QUINLAN @ WOODWARD</v>
          </cell>
          <cell r="D407">
            <v>4460</v>
          </cell>
          <cell r="E407" t="str">
            <v>R</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cell r="AF407">
            <v>0</v>
          </cell>
          <cell r="AG407">
            <v>0</v>
          </cell>
          <cell r="AH407">
            <v>0</v>
          </cell>
          <cell r="AI407">
            <v>0</v>
          </cell>
          <cell r="AJ407">
            <v>0</v>
          </cell>
          <cell r="AK407">
            <v>0</v>
          </cell>
          <cell r="AL407">
            <v>0</v>
          </cell>
          <cell r="AM407">
            <v>0</v>
          </cell>
          <cell r="AN407">
            <v>0</v>
          </cell>
          <cell r="AO407">
            <v>0</v>
          </cell>
          <cell r="AP407">
            <v>0</v>
          </cell>
          <cell r="AQ407">
            <v>0</v>
          </cell>
          <cell r="AR407">
            <v>0</v>
          </cell>
          <cell r="AS407">
            <v>0</v>
          </cell>
          <cell r="AT407">
            <v>0</v>
          </cell>
          <cell r="AU407">
            <v>0</v>
          </cell>
          <cell r="AV407">
            <v>0</v>
          </cell>
          <cell r="AW407">
            <v>0</v>
          </cell>
          <cell r="AX407">
            <v>0</v>
          </cell>
          <cell r="AY407">
            <v>0</v>
          </cell>
          <cell r="AZ407">
            <v>0</v>
          </cell>
          <cell r="BA407">
            <v>0</v>
          </cell>
          <cell r="BB407">
            <v>0</v>
          </cell>
          <cell r="BC407">
            <v>0</v>
          </cell>
          <cell r="BD407">
            <v>0</v>
          </cell>
          <cell r="BE407">
            <v>0</v>
          </cell>
          <cell r="BF407">
            <v>0</v>
          </cell>
          <cell r="BG407">
            <v>0</v>
          </cell>
          <cell r="BH407">
            <v>0</v>
          </cell>
          <cell r="BI407">
            <v>0</v>
          </cell>
          <cell r="BJ407">
            <v>0</v>
          </cell>
          <cell r="BK407">
            <v>0</v>
          </cell>
          <cell r="BL407">
            <v>0</v>
          </cell>
          <cell r="BM407">
            <v>0</v>
          </cell>
          <cell r="BN407">
            <v>0</v>
          </cell>
          <cell r="BO407">
            <v>0</v>
          </cell>
          <cell r="BP407">
            <v>0</v>
          </cell>
          <cell r="BQ407">
            <v>0</v>
          </cell>
          <cell r="BR407">
            <v>0</v>
          </cell>
          <cell r="BS407">
            <v>0</v>
          </cell>
          <cell r="BT407">
            <v>0</v>
          </cell>
          <cell r="BU407">
            <v>0</v>
          </cell>
          <cell r="BV407">
            <v>0</v>
          </cell>
          <cell r="BW407">
            <v>0</v>
          </cell>
          <cell r="BX407">
            <v>0</v>
          </cell>
          <cell r="BY407">
            <v>0</v>
          </cell>
          <cell r="BZ407">
            <v>0</v>
          </cell>
          <cell r="CA407">
            <v>0</v>
          </cell>
          <cell r="CB407">
            <v>0</v>
          </cell>
          <cell r="CC407">
            <v>0</v>
          </cell>
          <cell r="CD407">
            <v>0</v>
          </cell>
          <cell r="CE407">
            <v>0</v>
          </cell>
          <cell r="CF407">
            <v>0</v>
          </cell>
          <cell r="CG407">
            <v>0</v>
          </cell>
          <cell r="CH407">
            <v>0</v>
          </cell>
          <cell r="CI407">
            <v>0</v>
          </cell>
          <cell r="CJ407">
            <v>0</v>
          </cell>
          <cell r="CK407">
            <v>0</v>
          </cell>
          <cell r="CL407">
            <v>0</v>
          </cell>
          <cell r="CM407">
            <v>0</v>
          </cell>
          <cell r="CN407">
            <v>0</v>
          </cell>
          <cell r="CO407">
            <v>0</v>
          </cell>
          <cell r="CP407">
            <v>0</v>
          </cell>
          <cell r="CQ407">
            <v>0</v>
          </cell>
          <cell r="CR407">
            <v>0</v>
          </cell>
          <cell r="CS407">
            <v>0</v>
          </cell>
          <cell r="CT407">
            <v>0</v>
          </cell>
          <cell r="CU407">
            <v>0</v>
          </cell>
          <cell r="CV407">
            <v>0</v>
          </cell>
          <cell r="CW407">
            <v>0</v>
          </cell>
          <cell r="CX407">
            <v>0</v>
          </cell>
          <cell r="CY407">
            <v>0</v>
          </cell>
          <cell r="CZ407">
            <v>0</v>
          </cell>
          <cell r="DA407">
            <v>0</v>
          </cell>
          <cell r="DB407">
            <v>0</v>
          </cell>
          <cell r="DC407">
            <v>0</v>
          </cell>
          <cell r="DD407">
            <v>0</v>
          </cell>
          <cell r="DE407">
            <v>0</v>
          </cell>
          <cell r="DF407">
            <v>0</v>
          </cell>
          <cell r="DG407">
            <v>0</v>
          </cell>
          <cell r="DH407">
            <v>0</v>
          </cell>
          <cell r="DI407">
            <v>0</v>
          </cell>
          <cell r="DJ407">
            <v>0</v>
          </cell>
          <cell r="DK407">
            <v>0</v>
          </cell>
          <cell r="DL407">
            <v>0</v>
          </cell>
          <cell r="DM407">
            <v>0</v>
          </cell>
          <cell r="DN407">
            <v>0</v>
          </cell>
          <cell r="DO407">
            <v>0</v>
          </cell>
          <cell r="DP407">
            <v>0</v>
          </cell>
          <cell r="DQ407">
            <v>0</v>
          </cell>
          <cell r="DR407">
            <v>0</v>
          </cell>
          <cell r="DS407">
            <v>0</v>
          </cell>
          <cell r="DT407">
            <v>0</v>
          </cell>
          <cell r="DU407">
            <v>0</v>
          </cell>
          <cell r="DV407">
            <v>0</v>
          </cell>
          <cell r="DW407">
            <v>0</v>
          </cell>
          <cell r="DX407">
            <v>0</v>
          </cell>
          <cell r="DY407">
            <v>0</v>
          </cell>
          <cell r="DZ407">
            <v>0</v>
          </cell>
          <cell r="EA407">
            <v>0</v>
          </cell>
          <cell r="EB407">
            <v>0</v>
          </cell>
          <cell r="EC407">
            <v>0</v>
          </cell>
          <cell r="ED407">
            <v>0</v>
          </cell>
          <cell r="EE407">
            <v>0</v>
          </cell>
          <cell r="EF407">
            <v>0</v>
          </cell>
          <cell r="EG407">
            <v>0</v>
          </cell>
          <cell r="EH407">
            <v>0</v>
          </cell>
          <cell r="EI407">
            <v>0</v>
          </cell>
          <cell r="EJ407">
            <v>0</v>
          </cell>
          <cell r="EK407">
            <v>0</v>
          </cell>
          <cell r="EL407">
            <v>0</v>
          </cell>
          <cell r="EM407">
            <v>0</v>
          </cell>
          <cell r="EN407">
            <v>0</v>
          </cell>
          <cell r="EO407">
            <v>0</v>
          </cell>
          <cell r="EP407">
            <v>0</v>
          </cell>
          <cell r="EQ407">
            <v>0</v>
          </cell>
          <cell r="ER407">
            <v>0</v>
          </cell>
          <cell r="ES407">
            <v>0</v>
          </cell>
          <cell r="ET407">
            <v>0</v>
          </cell>
          <cell r="EU407">
            <v>0</v>
          </cell>
          <cell r="EV407">
            <v>0</v>
          </cell>
          <cell r="EW407">
            <v>0</v>
          </cell>
          <cell r="EX407">
            <v>0</v>
          </cell>
          <cell r="EY407">
            <v>0</v>
          </cell>
          <cell r="EZ407">
            <v>0</v>
          </cell>
          <cell r="FA407">
            <v>0</v>
          </cell>
          <cell r="FB407">
            <v>0</v>
          </cell>
          <cell r="FC407">
            <v>0</v>
          </cell>
          <cell r="FD407">
            <v>0</v>
          </cell>
          <cell r="FE407">
            <v>0</v>
          </cell>
          <cell r="FF407">
            <v>0</v>
          </cell>
          <cell r="FG407">
            <v>0</v>
          </cell>
          <cell r="FH407">
            <v>0</v>
          </cell>
          <cell r="FI407">
            <v>0</v>
          </cell>
          <cell r="FJ407">
            <v>0</v>
          </cell>
          <cell r="FK407">
            <v>0</v>
          </cell>
          <cell r="FL407">
            <v>0</v>
          </cell>
          <cell r="FM407">
            <v>0</v>
          </cell>
          <cell r="FN407">
            <v>0</v>
          </cell>
          <cell r="FO407">
            <v>0</v>
          </cell>
          <cell r="FP407">
            <v>0</v>
          </cell>
          <cell r="FQ407">
            <v>0</v>
          </cell>
          <cell r="FR407">
            <v>0</v>
          </cell>
          <cell r="FS407">
            <v>0</v>
          </cell>
          <cell r="FT407">
            <v>0</v>
          </cell>
          <cell r="FU407">
            <v>0</v>
          </cell>
          <cell r="FV407">
            <v>0</v>
          </cell>
          <cell r="FW407">
            <v>0</v>
          </cell>
          <cell r="FX407">
            <v>0</v>
          </cell>
          <cell r="FY407">
            <v>0</v>
          </cell>
          <cell r="FZ407">
            <v>0</v>
          </cell>
          <cell r="GA407">
            <v>0</v>
          </cell>
          <cell r="GB407">
            <v>0</v>
          </cell>
          <cell r="GC407">
            <v>0</v>
          </cell>
          <cell r="GD407">
            <v>0</v>
          </cell>
          <cell r="GE407">
            <v>0</v>
          </cell>
          <cell r="GF407">
            <v>0</v>
          </cell>
          <cell r="GG407">
            <v>0</v>
          </cell>
          <cell r="GH407">
            <v>0</v>
          </cell>
          <cell r="GI407">
            <v>0</v>
          </cell>
          <cell r="GJ407">
            <v>0</v>
          </cell>
          <cell r="GK407">
            <v>0</v>
          </cell>
          <cell r="GL407">
            <v>0</v>
          </cell>
          <cell r="GM407">
            <v>0</v>
          </cell>
          <cell r="GN407">
            <v>0</v>
          </cell>
          <cell r="GO407">
            <v>0</v>
          </cell>
          <cell r="GP407">
            <v>0</v>
          </cell>
          <cell r="GQ407">
            <v>0</v>
          </cell>
          <cell r="GR407">
            <v>0</v>
          </cell>
          <cell r="GS407">
            <v>0</v>
          </cell>
          <cell r="GW407">
            <v>901234</v>
          </cell>
          <cell r="GX407" t="e">
            <v>#DIV/0!</v>
          </cell>
          <cell r="GY407" t="e">
            <v>#DIV/0!</v>
          </cell>
          <cell r="GZ407" t="e">
            <v>#DIV/0!</v>
          </cell>
        </row>
        <row r="408">
          <cell r="A408">
            <v>901235</v>
          </cell>
          <cell r="B408">
            <v>4</v>
          </cell>
          <cell r="C408" t="str">
            <v>BARANSY @ WOODWARD</v>
          </cell>
          <cell r="D408">
            <v>5331</v>
          </cell>
          <cell r="E408" t="str">
            <v>R</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cell r="AF408">
            <v>0</v>
          </cell>
          <cell r="AG408">
            <v>0</v>
          </cell>
          <cell r="AH408">
            <v>0</v>
          </cell>
          <cell r="AI408">
            <v>0</v>
          </cell>
          <cell r="AJ408">
            <v>0</v>
          </cell>
          <cell r="AK408">
            <v>0</v>
          </cell>
          <cell r="AL408">
            <v>0</v>
          </cell>
          <cell r="AM408">
            <v>0</v>
          </cell>
          <cell r="AN408">
            <v>0</v>
          </cell>
          <cell r="AO408">
            <v>0</v>
          </cell>
          <cell r="AP408">
            <v>0</v>
          </cell>
          <cell r="AQ408">
            <v>0</v>
          </cell>
          <cell r="AR408">
            <v>0</v>
          </cell>
          <cell r="AS408">
            <v>0</v>
          </cell>
          <cell r="AT408">
            <v>0</v>
          </cell>
          <cell r="AU408">
            <v>0</v>
          </cell>
          <cell r="AV408">
            <v>0</v>
          </cell>
          <cell r="AW408">
            <v>0</v>
          </cell>
          <cell r="AX408">
            <v>0</v>
          </cell>
          <cell r="AY408">
            <v>0</v>
          </cell>
          <cell r="AZ408">
            <v>0</v>
          </cell>
          <cell r="BA408">
            <v>0</v>
          </cell>
          <cell r="BB408">
            <v>0</v>
          </cell>
          <cell r="BC408">
            <v>0</v>
          </cell>
          <cell r="BD408">
            <v>0</v>
          </cell>
          <cell r="BE408">
            <v>0</v>
          </cell>
          <cell r="BF408">
            <v>0</v>
          </cell>
          <cell r="BG408">
            <v>0</v>
          </cell>
          <cell r="BH408">
            <v>0</v>
          </cell>
          <cell r="BI408">
            <v>0</v>
          </cell>
          <cell r="BJ408">
            <v>0</v>
          </cell>
          <cell r="BK408">
            <v>0</v>
          </cell>
          <cell r="BL408">
            <v>0</v>
          </cell>
          <cell r="BM408">
            <v>0</v>
          </cell>
          <cell r="BN408">
            <v>0</v>
          </cell>
          <cell r="BO408">
            <v>0</v>
          </cell>
          <cell r="BP408">
            <v>0</v>
          </cell>
          <cell r="BQ408">
            <v>0</v>
          </cell>
          <cell r="BR408">
            <v>0</v>
          </cell>
          <cell r="BS408">
            <v>0</v>
          </cell>
          <cell r="BT408">
            <v>0</v>
          </cell>
          <cell r="BU408">
            <v>0</v>
          </cell>
          <cell r="BV408">
            <v>0</v>
          </cell>
          <cell r="BW408">
            <v>0</v>
          </cell>
          <cell r="BX408">
            <v>0</v>
          </cell>
          <cell r="BY408">
            <v>0</v>
          </cell>
          <cell r="BZ408">
            <v>0</v>
          </cell>
          <cell r="CA408">
            <v>0</v>
          </cell>
          <cell r="CB408">
            <v>0</v>
          </cell>
          <cell r="CC408">
            <v>0</v>
          </cell>
          <cell r="CD408">
            <v>0</v>
          </cell>
          <cell r="CE408">
            <v>0</v>
          </cell>
          <cell r="CF408">
            <v>0</v>
          </cell>
          <cell r="CG408">
            <v>0</v>
          </cell>
          <cell r="CH408">
            <v>0</v>
          </cell>
          <cell r="CI408">
            <v>0</v>
          </cell>
          <cell r="CJ408">
            <v>0</v>
          </cell>
          <cell r="CK408">
            <v>0</v>
          </cell>
          <cell r="CL408">
            <v>0</v>
          </cell>
          <cell r="CM408">
            <v>0</v>
          </cell>
          <cell r="CN408">
            <v>0</v>
          </cell>
          <cell r="CO408">
            <v>0</v>
          </cell>
          <cell r="CP408">
            <v>0</v>
          </cell>
          <cell r="CQ408">
            <v>0</v>
          </cell>
          <cell r="CR408">
            <v>0</v>
          </cell>
          <cell r="CS408">
            <v>0</v>
          </cell>
          <cell r="CT408">
            <v>0</v>
          </cell>
          <cell r="CU408">
            <v>0</v>
          </cell>
          <cell r="CV408">
            <v>0</v>
          </cell>
          <cell r="CW408">
            <v>0</v>
          </cell>
          <cell r="CX408">
            <v>0</v>
          </cell>
          <cell r="CY408">
            <v>0</v>
          </cell>
          <cell r="CZ408">
            <v>0</v>
          </cell>
          <cell r="DA408">
            <v>0</v>
          </cell>
          <cell r="DB408">
            <v>0</v>
          </cell>
          <cell r="DC408">
            <v>0</v>
          </cell>
          <cell r="DD408">
            <v>0</v>
          </cell>
          <cell r="DE408">
            <v>0</v>
          </cell>
          <cell r="DF408">
            <v>0</v>
          </cell>
          <cell r="DG408">
            <v>0</v>
          </cell>
          <cell r="DH408">
            <v>0</v>
          </cell>
          <cell r="DI408">
            <v>0</v>
          </cell>
          <cell r="DJ408">
            <v>0</v>
          </cell>
          <cell r="DK408">
            <v>0</v>
          </cell>
          <cell r="DL408">
            <v>0</v>
          </cell>
          <cell r="DM408">
            <v>0</v>
          </cell>
          <cell r="DN408">
            <v>0</v>
          </cell>
          <cell r="DO408">
            <v>0</v>
          </cell>
          <cell r="DP408">
            <v>0</v>
          </cell>
          <cell r="DQ408">
            <v>0</v>
          </cell>
          <cell r="DR408">
            <v>0</v>
          </cell>
          <cell r="DS408">
            <v>0</v>
          </cell>
          <cell r="DT408">
            <v>0</v>
          </cell>
          <cell r="DU408">
            <v>0</v>
          </cell>
          <cell r="DV408">
            <v>0</v>
          </cell>
          <cell r="DW408">
            <v>0</v>
          </cell>
          <cell r="DX408">
            <v>0</v>
          </cell>
          <cell r="DY408">
            <v>0</v>
          </cell>
          <cell r="DZ408">
            <v>0</v>
          </cell>
          <cell r="EA408">
            <v>0</v>
          </cell>
          <cell r="EB408">
            <v>0</v>
          </cell>
          <cell r="EC408">
            <v>0</v>
          </cell>
          <cell r="ED408">
            <v>0</v>
          </cell>
          <cell r="EE408">
            <v>0</v>
          </cell>
          <cell r="EF408">
            <v>0</v>
          </cell>
          <cell r="EG408">
            <v>0</v>
          </cell>
          <cell r="EH408">
            <v>0</v>
          </cell>
          <cell r="EI408">
            <v>0</v>
          </cell>
          <cell r="EJ408">
            <v>0</v>
          </cell>
          <cell r="EK408">
            <v>0</v>
          </cell>
          <cell r="EL408">
            <v>0</v>
          </cell>
          <cell r="EM408">
            <v>0</v>
          </cell>
          <cell r="EN408">
            <v>0</v>
          </cell>
          <cell r="EO408">
            <v>0</v>
          </cell>
          <cell r="EP408">
            <v>0</v>
          </cell>
          <cell r="EQ408">
            <v>0</v>
          </cell>
          <cell r="ER408">
            <v>0</v>
          </cell>
          <cell r="ES408">
            <v>0</v>
          </cell>
          <cell r="ET408">
            <v>0</v>
          </cell>
          <cell r="EU408">
            <v>0</v>
          </cell>
          <cell r="EV408">
            <v>0</v>
          </cell>
          <cell r="EW408">
            <v>0</v>
          </cell>
          <cell r="EX408">
            <v>0</v>
          </cell>
          <cell r="EY408">
            <v>0</v>
          </cell>
          <cell r="EZ408">
            <v>0</v>
          </cell>
          <cell r="FA408">
            <v>0</v>
          </cell>
          <cell r="FB408">
            <v>0</v>
          </cell>
          <cell r="FC408">
            <v>0</v>
          </cell>
          <cell r="FD408">
            <v>0</v>
          </cell>
          <cell r="FE408">
            <v>0</v>
          </cell>
          <cell r="FF408">
            <v>0</v>
          </cell>
          <cell r="FG408">
            <v>0</v>
          </cell>
          <cell r="FH408">
            <v>0</v>
          </cell>
          <cell r="FI408">
            <v>0</v>
          </cell>
          <cell r="FJ408">
            <v>0</v>
          </cell>
          <cell r="FK408">
            <v>0</v>
          </cell>
          <cell r="FL408">
            <v>0</v>
          </cell>
          <cell r="FM408">
            <v>0</v>
          </cell>
          <cell r="FN408">
            <v>0</v>
          </cell>
          <cell r="FO408">
            <v>0</v>
          </cell>
          <cell r="FP408">
            <v>0</v>
          </cell>
          <cell r="FQ408">
            <v>0</v>
          </cell>
          <cell r="FR408">
            <v>0</v>
          </cell>
          <cell r="FS408">
            <v>0</v>
          </cell>
          <cell r="FT408">
            <v>0</v>
          </cell>
          <cell r="FU408">
            <v>0</v>
          </cell>
          <cell r="FV408">
            <v>0</v>
          </cell>
          <cell r="FW408">
            <v>0</v>
          </cell>
          <cell r="FX408">
            <v>0</v>
          </cell>
          <cell r="FY408">
            <v>0</v>
          </cell>
          <cell r="FZ408">
            <v>0</v>
          </cell>
          <cell r="GA408">
            <v>0</v>
          </cell>
          <cell r="GB408">
            <v>0</v>
          </cell>
          <cell r="GC408">
            <v>0</v>
          </cell>
          <cell r="GD408">
            <v>0</v>
          </cell>
          <cell r="GE408">
            <v>0</v>
          </cell>
          <cell r="GF408">
            <v>0</v>
          </cell>
          <cell r="GG408">
            <v>0</v>
          </cell>
          <cell r="GH408">
            <v>0</v>
          </cell>
          <cell r="GI408">
            <v>0</v>
          </cell>
          <cell r="GJ408">
            <v>0</v>
          </cell>
          <cell r="GK408">
            <v>0</v>
          </cell>
          <cell r="GL408">
            <v>0</v>
          </cell>
          <cell r="GM408">
            <v>0</v>
          </cell>
          <cell r="GN408">
            <v>0</v>
          </cell>
          <cell r="GO408">
            <v>0</v>
          </cell>
          <cell r="GP408">
            <v>0</v>
          </cell>
          <cell r="GQ408">
            <v>0</v>
          </cell>
          <cell r="GR408">
            <v>0</v>
          </cell>
          <cell r="GS408">
            <v>0</v>
          </cell>
          <cell r="GW408">
            <v>901235</v>
          </cell>
          <cell r="GX408" t="e">
            <v>#DIV/0!</v>
          </cell>
          <cell r="GY408" t="e">
            <v>#DIV/0!</v>
          </cell>
          <cell r="GZ408" t="e">
            <v>#DIV/0!</v>
          </cell>
        </row>
        <row r="409">
          <cell r="A409">
            <v>901237</v>
          </cell>
          <cell r="B409">
            <v>4</v>
          </cell>
          <cell r="C409" t="str">
            <v>RICHMOND @ WOODWARD</v>
          </cell>
          <cell r="D409">
            <v>13854</v>
          </cell>
          <cell r="E409" t="str">
            <v>R</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cell r="AO409">
            <v>0</v>
          </cell>
          <cell r="AP409">
            <v>0</v>
          </cell>
          <cell r="AQ409">
            <v>0</v>
          </cell>
          <cell r="AR409">
            <v>0</v>
          </cell>
          <cell r="AS409">
            <v>0</v>
          </cell>
          <cell r="AT409">
            <v>0</v>
          </cell>
          <cell r="AU409">
            <v>0</v>
          </cell>
          <cell r="AV409">
            <v>0</v>
          </cell>
          <cell r="AW409">
            <v>0</v>
          </cell>
          <cell r="AX409">
            <v>0</v>
          </cell>
          <cell r="AY409">
            <v>0</v>
          </cell>
          <cell r="AZ409">
            <v>0</v>
          </cell>
          <cell r="BA409">
            <v>0</v>
          </cell>
          <cell r="BB409">
            <v>0</v>
          </cell>
          <cell r="BC409">
            <v>0</v>
          </cell>
          <cell r="BD409">
            <v>0</v>
          </cell>
          <cell r="BE409">
            <v>0</v>
          </cell>
          <cell r="BF409">
            <v>0</v>
          </cell>
          <cell r="BG409">
            <v>0</v>
          </cell>
          <cell r="BH409">
            <v>0</v>
          </cell>
          <cell r="BI409">
            <v>0</v>
          </cell>
          <cell r="BJ409">
            <v>0</v>
          </cell>
          <cell r="BK409">
            <v>0</v>
          </cell>
          <cell r="BL409">
            <v>0</v>
          </cell>
          <cell r="BM409">
            <v>0</v>
          </cell>
          <cell r="BN409">
            <v>0</v>
          </cell>
          <cell r="BO409">
            <v>0</v>
          </cell>
          <cell r="BP409">
            <v>0</v>
          </cell>
          <cell r="BQ409">
            <v>0</v>
          </cell>
          <cell r="BR409">
            <v>0</v>
          </cell>
          <cell r="BS409">
            <v>0</v>
          </cell>
          <cell r="BT409">
            <v>0</v>
          </cell>
          <cell r="BU409">
            <v>0</v>
          </cell>
          <cell r="BV409">
            <v>0</v>
          </cell>
          <cell r="BW409">
            <v>0</v>
          </cell>
          <cell r="BX409">
            <v>0</v>
          </cell>
          <cell r="BY409">
            <v>0</v>
          </cell>
          <cell r="BZ409">
            <v>0</v>
          </cell>
          <cell r="CA409">
            <v>0</v>
          </cell>
          <cell r="CB409">
            <v>0</v>
          </cell>
          <cell r="CC409">
            <v>0</v>
          </cell>
          <cell r="CD409">
            <v>0</v>
          </cell>
          <cell r="CE409">
            <v>0</v>
          </cell>
          <cell r="CF409">
            <v>0</v>
          </cell>
          <cell r="CG409">
            <v>0</v>
          </cell>
          <cell r="CH409">
            <v>0</v>
          </cell>
          <cell r="CI409">
            <v>0</v>
          </cell>
          <cell r="CJ409">
            <v>0</v>
          </cell>
          <cell r="CK409">
            <v>0</v>
          </cell>
          <cell r="CL409">
            <v>0</v>
          </cell>
          <cell r="CM409">
            <v>0</v>
          </cell>
          <cell r="CN409">
            <v>0</v>
          </cell>
          <cell r="CO409">
            <v>0</v>
          </cell>
          <cell r="CP409">
            <v>0</v>
          </cell>
          <cell r="CQ409">
            <v>0</v>
          </cell>
          <cell r="CR409">
            <v>0</v>
          </cell>
          <cell r="CS409">
            <v>0</v>
          </cell>
          <cell r="CT409">
            <v>0</v>
          </cell>
          <cell r="CU409">
            <v>0</v>
          </cell>
          <cell r="CV409">
            <v>0</v>
          </cell>
          <cell r="CW409">
            <v>0</v>
          </cell>
          <cell r="CX409">
            <v>0</v>
          </cell>
          <cell r="CY409">
            <v>0</v>
          </cell>
          <cell r="CZ409">
            <v>0</v>
          </cell>
          <cell r="DA409">
            <v>0</v>
          </cell>
          <cell r="DB409">
            <v>0</v>
          </cell>
          <cell r="DC409">
            <v>0</v>
          </cell>
          <cell r="DD409">
            <v>0</v>
          </cell>
          <cell r="DE409">
            <v>0</v>
          </cell>
          <cell r="DF409">
            <v>0</v>
          </cell>
          <cell r="DG409">
            <v>0</v>
          </cell>
          <cell r="DH409">
            <v>0</v>
          </cell>
          <cell r="DI409">
            <v>0</v>
          </cell>
          <cell r="DJ409">
            <v>0</v>
          </cell>
          <cell r="DK409">
            <v>0</v>
          </cell>
          <cell r="DL409">
            <v>0</v>
          </cell>
          <cell r="DM409">
            <v>0</v>
          </cell>
          <cell r="DN409">
            <v>0</v>
          </cell>
          <cell r="DO409">
            <v>0</v>
          </cell>
          <cell r="DP409">
            <v>0</v>
          </cell>
          <cell r="DQ409">
            <v>0</v>
          </cell>
          <cell r="DR409">
            <v>0</v>
          </cell>
          <cell r="DS409">
            <v>0</v>
          </cell>
          <cell r="DT409">
            <v>0</v>
          </cell>
          <cell r="DU409">
            <v>0</v>
          </cell>
          <cell r="DV409">
            <v>0</v>
          </cell>
          <cell r="DW409">
            <v>0</v>
          </cell>
          <cell r="DX409">
            <v>0</v>
          </cell>
          <cell r="DY409">
            <v>0</v>
          </cell>
          <cell r="DZ409">
            <v>0</v>
          </cell>
          <cell r="EA409">
            <v>0</v>
          </cell>
          <cell r="EB409">
            <v>0</v>
          </cell>
          <cell r="EC409">
            <v>0</v>
          </cell>
          <cell r="ED409">
            <v>0</v>
          </cell>
          <cell r="EE409">
            <v>0</v>
          </cell>
          <cell r="EF409">
            <v>0</v>
          </cell>
          <cell r="EG409">
            <v>0</v>
          </cell>
          <cell r="EH409">
            <v>0</v>
          </cell>
          <cell r="EI409">
            <v>0</v>
          </cell>
          <cell r="EJ409">
            <v>0</v>
          </cell>
          <cell r="EK409">
            <v>0</v>
          </cell>
          <cell r="EL409">
            <v>0</v>
          </cell>
          <cell r="EM409">
            <v>0</v>
          </cell>
          <cell r="EN409">
            <v>0</v>
          </cell>
          <cell r="EO409">
            <v>0</v>
          </cell>
          <cell r="EP409">
            <v>0</v>
          </cell>
          <cell r="EQ409">
            <v>0</v>
          </cell>
          <cell r="ER409">
            <v>0</v>
          </cell>
          <cell r="ES409">
            <v>0</v>
          </cell>
          <cell r="ET409">
            <v>0</v>
          </cell>
          <cell r="EU409">
            <v>0</v>
          </cell>
          <cell r="EV409">
            <v>0</v>
          </cell>
          <cell r="EW409">
            <v>0</v>
          </cell>
          <cell r="EX409">
            <v>0</v>
          </cell>
          <cell r="EY409">
            <v>0</v>
          </cell>
          <cell r="EZ409">
            <v>0</v>
          </cell>
          <cell r="FA409">
            <v>0</v>
          </cell>
          <cell r="FB409">
            <v>0</v>
          </cell>
          <cell r="FC409">
            <v>0</v>
          </cell>
          <cell r="FD409">
            <v>0</v>
          </cell>
          <cell r="FE409">
            <v>0</v>
          </cell>
          <cell r="FF409">
            <v>0</v>
          </cell>
          <cell r="FG409">
            <v>0</v>
          </cell>
          <cell r="FH409">
            <v>0</v>
          </cell>
          <cell r="FI409">
            <v>0</v>
          </cell>
          <cell r="FJ409">
            <v>0</v>
          </cell>
          <cell r="FK409">
            <v>0</v>
          </cell>
          <cell r="FL409">
            <v>0</v>
          </cell>
          <cell r="FM409">
            <v>0</v>
          </cell>
          <cell r="FN409">
            <v>0</v>
          </cell>
          <cell r="FO409">
            <v>0</v>
          </cell>
          <cell r="FP409">
            <v>0</v>
          </cell>
          <cell r="FQ409">
            <v>0</v>
          </cell>
          <cell r="FR409">
            <v>0</v>
          </cell>
          <cell r="FS409">
            <v>0</v>
          </cell>
          <cell r="FT409">
            <v>0</v>
          </cell>
          <cell r="FU409">
            <v>0</v>
          </cell>
          <cell r="FV409">
            <v>0</v>
          </cell>
          <cell r="FW409">
            <v>0</v>
          </cell>
          <cell r="FX409">
            <v>0</v>
          </cell>
          <cell r="FY409">
            <v>0</v>
          </cell>
          <cell r="FZ409">
            <v>0</v>
          </cell>
          <cell r="GA409">
            <v>0</v>
          </cell>
          <cell r="GB409">
            <v>0</v>
          </cell>
          <cell r="GC409">
            <v>0</v>
          </cell>
          <cell r="GD409">
            <v>0</v>
          </cell>
          <cell r="GE409">
            <v>0</v>
          </cell>
          <cell r="GF409">
            <v>0</v>
          </cell>
          <cell r="GG409">
            <v>0</v>
          </cell>
          <cell r="GH409">
            <v>0</v>
          </cell>
          <cell r="GI409">
            <v>0</v>
          </cell>
          <cell r="GJ409">
            <v>0</v>
          </cell>
          <cell r="GK409">
            <v>0</v>
          </cell>
          <cell r="GL409">
            <v>0</v>
          </cell>
          <cell r="GM409">
            <v>0</v>
          </cell>
          <cell r="GN409">
            <v>0</v>
          </cell>
          <cell r="GO409">
            <v>0</v>
          </cell>
          <cell r="GP409">
            <v>0</v>
          </cell>
          <cell r="GQ409">
            <v>0</v>
          </cell>
          <cell r="GR409">
            <v>0</v>
          </cell>
          <cell r="GS409">
            <v>0</v>
          </cell>
          <cell r="GW409">
            <v>901237</v>
          </cell>
          <cell r="GX409" t="e">
            <v>#DIV/0!</v>
          </cell>
          <cell r="GY409" t="e">
            <v>#DIV/0!</v>
          </cell>
          <cell r="GZ409" t="e">
            <v>#DIV/0!</v>
          </cell>
        </row>
        <row r="410">
          <cell r="A410">
            <v>901239</v>
          </cell>
          <cell r="B410">
            <v>4</v>
          </cell>
          <cell r="C410" t="str">
            <v>MILLER @ WOODWARD</v>
          </cell>
          <cell r="D410">
            <v>5897</v>
          </cell>
          <cell r="E410" t="str">
            <v>R</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cell r="AF410">
            <v>0</v>
          </cell>
          <cell r="AG410">
            <v>0</v>
          </cell>
          <cell r="AH410">
            <v>0</v>
          </cell>
          <cell r="AI410">
            <v>0</v>
          </cell>
          <cell r="AJ410">
            <v>0</v>
          </cell>
          <cell r="AK410">
            <v>0</v>
          </cell>
          <cell r="AL410">
            <v>0</v>
          </cell>
          <cell r="AM410">
            <v>0</v>
          </cell>
          <cell r="AN410">
            <v>0</v>
          </cell>
          <cell r="AO410">
            <v>0</v>
          </cell>
          <cell r="AP410">
            <v>0</v>
          </cell>
          <cell r="AQ410">
            <v>0</v>
          </cell>
          <cell r="AR410">
            <v>0</v>
          </cell>
          <cell r="AS410">
            <v>0</v>
          </cell>
          <cell r="AT410">
            <v>0</v>
          </cell>
          <cell r="AU410">
            <v>0</v>
          </cell>
          <cell r="AV410">
            <v>0</v>
          </cell>
          <cell r="AW410">
            <v>0</v>
          </cell>
          <cell r="AX410">
            <v>0</v>
          </cell>
          <cell r="AY410">
            <v>0</v>
          </cell>
          <cell r="AZ410">
            <v>0</v>
          </cell>
          <cell r="BA410">
            <v>0</v>
          </cell>
          <cell r="BB410">
            <v>0</v>
          </cell>
          <cell r="BC410">
            <v>0</v>
          </cell>
          <cell r="BD410">
            <v>0</v>
          </cell>
          <cell r="BE410">
            <v>0</v>
          </cell>
          <cell r="BF410">
            <v>0</v>
          </cell>
          <cell r="BG410">
            <v>0</v>
          </cell>
          <cell r="BH410">
            <v>0</v>
          </cell>
          <cell r="BI410">
            <v>0</v>
          </cell>
          <cell r="BJ410">
            <v>0</v>
          </cell>
          <cell r="BK410">
            <v>0</v>
          </cell>
          <cell r="BL410">
            <v>0</v>
          </cell>
          <cell r="BM410">
            <v>0</v>
          </cell>
          <cell r="BN410">
            <v>0</v>
          </cell>
          <cell r="BO410">
            <v>0</v>
          </cell>
          <cell r="BP410">
            <v>0</v>
          </cell>
          <cell r="BQ410">
            <v>0</v>
          </cell>
          <cell r="BR410">
            <v>0</v>
          </cell>
          <cell r="BS410">
            <v>0</v>
          </cell>
          <cell r="BT410">
            <v>0</v>
          </cell>
          <cell r="BU410">
            <v>0</v>
          </cell>
          <cell r="BV410">
            <v>0</v>
          </cell>
          <cell r="BW410">
            <v>0</v>
          </cell>
          <cell r="BX410">
            <v>0</v>
          </cell>
          <cell r="BY410">
            <v>0</v>
          </cell>
          <cell r="BZ410">
            <v>0</v>
          </cell>
          <cell r="CA410">
            <v>0</v>
          </cell>
          <cell r="CB410">
            <v>0</v>
          </cell>
          <cell r="CC410">
            <v>0</v>
          </cell>
          <cell r="CD410">
            <v>0</v>
          </cell>
          <cell r="CE410">
            <v>0</v>
          </cell>
          <cell r="CF410">
            <v>0</v>
          </cell>
          <cell r="CG410">
            <v>0</v>
          </cell>
          <cell r="CH410">
            <v>0</v>
          </cell>
          <cell r="CI410">
            <v>0</v>
          </cell>
          <cell r="CJ410">
            <v>0</v>
          </cell>
          <cell r="CK410">
            <v>0</v>
          </cell>
          <cell r="CL410">
            <v>0</v>
          </cell>
          <cell r="CM410">
            <v>0</v>
          </cell>
          <cell r="CN410">
            <v>0</v>
          </cell>
          <cell r="CO410">
            <v>0</v>
          </cell>
          <cell r="CP410">
            <v>0</v>
          </cell>
          <cell r="CQ410">
            <v>0</v>
          </cell>
          <cell r="CR410">
            <v>0</v>
          </cell>
          <cell r="CS410">
            <v>0</v>
          </cell>
          <cell r="CT410">
            <v>0</v>
          </cell>
          <cell r="CU410">
            <v>0</v>
          </cell>
          <cell r="CV410">
            <v>0</v>
          </cell>
          <cell r="CW410">
            <v>0</v>
          </cell>
          <cell r="CX410">
            <v>0</v>
          </cell>
          <cell r="CY410">
            <v>0</v>
          </cell>
          <cell r="CZ410">
            <v>0</v>
          </cell>
          <cell r="DA410">
            <v>0</v>
          </cell>
          <cell r="DB410">
            <v>0</v>
          </cell>
          <cell r="DC410">
            <v>0</v>
          </cell>
          <cell r="DD410">
            <v>0</v>
          </cell>
          <cell r="DE410">
            <v>0</v>
          </cell>
          <cell r="DF410">
            <v>0</v>
          </cell>
          <cell r="DG410">
            <v>0</v>
          </cell>
          <cell r="DH410">
            <v>0</v>
          </cell>
          <cell r="DI410">
            <v>0</v>
          </cell>
          <cell r="DJ410">
            <v>0</v>
          </cell>
          <cell r="DK410">
            <v>0</v>
          </cell>
          <cell r="DL410">
            <v>0</v>
          </cell>
          <cell r="DM410">
            <v>0</v>
          </cell>
          <cell r="DN410">
            <v>0</v>
          </cell>
          <cell r="DO410">
            <v>0</v>
          </cell>
          <cell r="DP410">
            <v>0</v>
          </cell>
          <cell r="DQ410">
            <v>0</v>
          </cell>
          <cell r="DR410">
            <v>0</v>
          </cell>
          <cell r="DS410">
            <v>0</v>
          </cell>
          <cell r="DT410">
            <v>0</v>
          </cell>
          <cell r="DU410">
            <v>0</v>
          </cell>
          <cell r="DV410">
            <v>0</v>
          </cell>
          <cell r="DW410">
            <v>0</v>
          </cell>
          <cell r="DX410">
            <v>0</v>
          </cell>
          <cell r="DY410">
            <v>0</v>
          </cell>
          <cell r="DZ410">
            <v>0</v>
          </cell>
          <cell r="EA410">
            <v>0</v>
          </cell>
          <cell r="EB410">
            <v>0</v>
          </cell>
          <cell r="EC410">
            <v>0</v>
          </cell>
          <cell r="ED410">
            <v>0</v>
          </cell>
          <cell r="EE410">
            <v>0</v>
          </cell>
          <cell r="EF410">
            <v>0</v>
          </cell>
          <cell r="EG410">
            <v>0</v>
          </cell>
          <cell r="EH410">
            <v>0</v>
          </cell>
          <cell r="EI410">
            <v>0</v>
          </cell>
          <cell r="EJ410">
            <v>0</v>
          </cell>
          <cell r="EK410">
            <v>0</v>
          </cell>
          <cell r="EL410">
            <v>0</v>
          </cell>
          <cell r="EM410">
            <v>0</v>
          </cell>
          <cell r="EN410">
            <v>0</v>
          </cell>
          <cell r="EO410">
            <v>0</v>
          </cell>
          <cell r="EP410">
            <v>0</v>
          </cell>
          <cell r="EQ410">
            <v>0</v>
          </cell>
          <cell r="ER410">
            <v>0</v>
          </cell>
          <cell r="ES410">
            <v>0</v>
          </cell>
          <cell r="ET410">
            <v>0</v>
          </cell>
          <cell r="EU410">
            <v>0</v>
          </cell>
          <cell r="EV410">
            <v>0</v>
          </cell>
          <cell r="EW410">
            <v>0</v>
          </cell>
          <cell r="EX410">
            <v>0</v>
          </cell>
          <cell r="EY410">
            <v>0</v>
          </cell>
          <cell r="EZ410">
            <v>0</v>
          </cell>
          <cell r="FA410">
            <v>0</v>
          </cell>
          <cell r="FB410">
            <v>0</v>
          </cell>
          <cell r="FC410">
            <v>0</v>
          </cell>
          <cell r="FD410">
            <v>0</v>
          </cell>
          <cell r="FE410">
            <v>0</v>
          </cell>
          <cell r="FF410">
            <v>0</v>
          </cell>
          <cell r="FG410">
            <v>0</v>
          </cell>
          <cell r="FH410">
            <v>0</v>
          </cell>
          <cell r="FI410">
            <v>0</v>
          </cell>
          <cell r="FJ410">
            <v>0</v>
          </cell>
          <cell r="FK410">
            <v>0</v>
          </cell>
          <cell r="FL410">
            <v>0</v>
          </cell>
          <cell r="FM410">
            <v>0</v>
          </cell>
          <cell r="FN410">
            <v>0</v>
          </cell>
          <cell r="FO410">
            <v>0</v>
          </cell>
          <cell r="FP410">
            <v>0</v>
          </cell>
          <cell r="FQ410">
            <v>0</v>
          </cell>
          <cell r="FR410">
            <v>0</v>
          </cell>
          <cell r="FS410">
            <v>0</v>
          </cell>
          <cell r="FT410">
            <v>0</v>
          </cell>
          <cell r="FU410">
            <v>0</v>
          </cell>
          <cell r="FV410">
            <v>0</v>
          </cell>
          <cell r="FW410">
            <v>0</v>
          </cell>
          <cell r="FX410">
            <v>0</v>
          </cell>
          <cell r="FY410">
            <v>0</v>
          </cell>
          <cell r="FZ410">
            <v>0</v>
          </cell>
          <cell r="GA410">
            <v>0</v>
          </cell>
          <cell r="GB410">
            <v>0</v>
          </cell>
          <cell r="GC410">
            <v>0</v>
          </cell>
          <cell r="GD410">
            <v>0</v>
          </cell>
          <cell r="GE410">
            <v>0</v>
          </cell>
          <cell r="GF410">
            <v>0</v>
          </cell>
          <cell r="GG410">
            <v>0</v>
          </cell>
          <cell r="GH410">
            <v>0</v>
          </cell>
          <cell r="GI410">
            <v>0</v>
          </cell>
          <cell r="GJ410">
            <v>0</v>
          </cell>
          <cell r="GK410">
            <v>0</v>
          </cell>
          <cell r="GL410">
            <v>0</v>
          </cell>
          <cell r="GM410">
            <v>0</v>
          </cell>
          <cell r="GN410">
            <v>0</v>
          </cell>
          <cell r="GO410">
            <v>0</v>
          </cell>
          <cell r="GP410">
            <v>0</v>
          </cell>
          <cell r="GQ410">
            <v>0</v>
          </cell>
          <cell r="GR410">
            <v>0</v>
          </cell>
          <cell r="GS410">
            <v>0</v>
          </cell>
          <cell r="GW410">
            <v>901239</v>
          </cell>
          <cell r="GX410" t="e">
            <v>#DIV/0!</v>
          </cell>
          <cell r="GY410" t="e">
            <v>#DIV/0!</v>
          </cell>
          <cell r="GZ410" t="e">
            <v>#DIV/0!</v>
          </cell>
        </row>
        <row r="411">
          <cell r="A411">
            <v>901242</v>
          </cell>
          <cell r="B411">
            <v>4</v>
          </cell>
          <cell r="C411" t="str">
            <v>CHANCE @ WOODWARD</v>
          </cell>
          <cell r="D411">
            <v>4779</v>
          </cell>
          <cell r="E411" t="str">
            <v>R</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cell r="AF411">
            <v>0</v>
          </cell>
          <cell r="AG411">
            <v>0</v>
          </cell>
          <cell r="AH411">
            <v>0</v>
          </cell>
          <cell r="AI411">
            <v>0</v>
          </cell>
          <cell r="AJ411">
            <v>0</v>
          </cell>
          <cell r="AK411">
            <v>0</v>
          </cell>
          <cell r="AL411">
            <v>0</v>
          </cell>
          <cell r="AM411">
            <v>0</v>
          </cell>
          <cell r="AN411">
            <v>0</v>
          </cell>
          <cell r="AO411">
            <v>0</v>
          </cell>
          <cell r="AP411">
            <v>0</v>
          </cell>
          <cell r="AQ411">
            <v>0</v>
          </cell>
          <cell r="AR411">
            <v>0</v>
          </cell>
          <cell r="AS411">
            <v>0</v>
          </cell>
          <cell r="AT411">
            <v>0</v>
          </cell>
          <cell r="AU411">
            <v>0</v>
          </cell>
          <cell r="AV411">
            <v>0</v>
          </cell>
          <cell r="AW411">
            <v>0</v>
          </cell>
          <cell r="AX411">
            <v>0</v>
          </cell>
          <cell r="AY411">
            <v>0</v>
          </cell>
          <cell r="AZ411">
            <v>0</v>
          </cell>
          <cell r="BA411">
            <v>0</v>
          </cell>
          <cell r="BB411">
            <v>0</v>
          </cell>
          <cell r="BC411">
            <v>0</v>
          </cell>
          <cell r="BD411">
            <v>0</v>
          </cell>
          <cell r="BE411">
            <v>0</v>
          </cell>
          <cell r="BF411">
            <v>0</v>
          </cell>
          <cell r="BG411">
            <v>0</v>
          </cell>
          <cell r="BH411">
            <v>0</v>
          </cell>
          <cell r="BI411">
            <v>0</v>
          </cell>
          <cell r="BJ411">
            <v>0</v>
          </cell>
          <cell r="BK411">
            <v>0</v>
          </cell>
          <cell r="BL411">
            <v>0</v>
          </cell>
          <cell r="BM411">
            <v>0</v>
          </cell>
          <cell r="BN411">
            <v>0</v>
          </cell>
          <cell r="BO411">
            <v>0</v>
          </cell>
          <cell r="BP411">
            <v>0</v>
          </cell>
          <cell r="BQ411">
            <v>0</v>
          </cell>
          <cell r="BR411">
            <v>0</v>
          </cell>
          <cell r="BS411">
            <v>0</v>
          </cell>
          <cell r="BT411">
            <v>0</v>
          </cell>
          <cell r="BU411">
            <v>0</v>
          </cell>
          <cell r="BV411">
            <v>0</v>
          </cell>
          <cell r="BW411">
            <v>0</v>
          </cell>
          <cell r="BX411">
            <v>0</v>
          </cell>
          <cell r="BY411">
            <v>0</v>
          </cell>
          <cell r="BZ411">
            <v>0</v>
          </cell>
          <cell r="CA411">
            <v>0</v>
          </cell>
          <cell r="CB411">
            <v>0</v>
          </cell>
          <cell r="CC411">
            <v>0</v>
          </cell>
          <cell r="CD411">
            <v>0</v>
          </cell>
          <cell r="CE411">
            <v>0</v>
          </cell>
          <cell r="CF411">
            <v>0</v>
          </cell>
          <cell r="CG411">
            <v>0</v>
          </cell>
          <cell r="CH411">
            <v>0</v>
          </cell>
          <cell r="CI411">
            <v>0</v>
          </cell>
          <cell r="CJ411">
            <v>0</v>
          </cell>
          <cell r="CK411">
            <v>0</v>
          </cell>
          <cell r="CL411">
            <v>0</v>
          </cell>
          <cell r="CM411">
            <v>0</v>
          </cell>
          <cell r="CN411">
            <v>0</v>
          </cell>
          <cell r="CO411">
            <v>0</v>
          </cell>
          <cell r="CP411">
            <v>0</v>
          </cell>
          <cell r="CQ411">
            <v>0</v>
          </cell>
          <cell r="CR411">
            <v>0</v>
          </cell>
          <cell r="CS411">
            <v>0</v>
          </cell>
          <cell r="CT411">
            <v>0</v>
          </cell>
          <cell r="CU411">
            <v>0</v>
          </cell>
          <cell r="CV411">
            <v>0</v>
          </cell>
          <cell r="CW411">
            <v>0</v>
          </cell>
          <cell r="CX411">
            <v>0</v>
          </cell>
          <cell r="CY411">
            <v>0</v>
          </cell>
          <cell r="CZ411">
            <v>0</v>
          </cell>
          <cell r="DA411">
            <v>0</v>
          </cell>
          <cell r="DB411">
            <v>0</v>
          </cell>
          <cell r="DC411">
            <v>0</v>
          </cell>
          <cell r="DD411">
            <v>0</v>
          </cell>
          <cell r="DE411">
            <v>0</v>
          </cell>
          <cell r="DF411">
            <v>0</v>
          </cell>
          <cell r="DG411">
            <v>0</v>
          </cell>
          <cell r="DH411">
            <v>0</v>
          </cell>
          <cell r="DI411">
            <v>0</v>
          </cell>
          <cell r="DJ411">
            <v>0</v>
          </cell>
          <cell r="DK411">
            <v>0</v>
          </cell>
          <cell r="DL411">
            <v>0</v>
          </cell>
          <cell r="DM411">
            <v>0</v>
          </cell>
          <cell r="DN411">
            <v>0</v>
          </cell>
          <cell r="DO411">
            <v>0</v>
          </cell>
          <cell r="DP411">
            <v>0</v>
          </cell>
          <cell r="DQ411">
            <v>0</v>
          </cell>
          <cell r="DR411">
            <v>0</v>
          </cell>
          <cell r="DS411">
            <v>0</v>
          </cell>
          <cell r="DT411">
            <v>0</v>
          </cell>
          <cell r="DU411">
            <v>0</v>
          </cell>
          <cell r="DV411">
            <v>0</v>
          </cell>
          <cell r="DW411">
            <v>0</v>
          </cell>
          <cell r="DX411">
            <v>0</v>
          </cell>
          <cell r="DY411">
            <v>0</v>
          </cell>
          <cell r="DZ411">
            <v>0</v>
          </cell>
          <cell r="EA411">
            <v>0</v>
          </cell>
          <cell r="EB411">
            <v>0</v>
          </cell>
          <cell r="EC411">
            <v>0</v>
          </cell>
          <cell r="ED411">
            <v>0</v>
          </cell>
          <cell r="EE411">
            <v>0</v>
          </cell>
          <cell r="EF411">
            <v>0</v>
          </cell>
          <cell r="EG411">
            <v>0</v>
          </cell>
          <cell r="EH411">
            <v>0</v>
          </cell>
          <cell r="EI411">
            <v>0</v>
          </cell>
          <cell r="EJ411">
            <v>0</v>
          </cell>
          <cell r="EK411">
            <v>0</v>
          </cell>
          <cell r="EL411">
            <v>0</v>
          </cell>
          <cell r="EM411">
            <v>0</v>
          </cell>
          <cell r="EN411">
            <v>0</v>
          </cell>
          <cell r="EO411">
            <v>0</v>
          </cell>
          <cell r="EP411">
            <v>0</v>
          </cell>
          <cell r="EQ411">
            <v>0</v>
          </cell>
          <cell r="ER411">
            <v>0</v>
          </cell>
          <cell r="ES411">
            <v>0</v>
          </cell>
          <cell r="ET411">
            <v>0</v>
          </cell>
          <cell r="EU411">
            <v>0</v>
          </cell>
          <cell r="EV411">
            <v>0</v>
          </cell>
          <cell r="EW411">
            <v>0</v>
          </cell>
          <cell r="EX411">
            <v>0</v>
          </cell>
          <cell r="EY411">
            <v>0</v>
          </cell>
          <cell r="EZ411">
            <v>0</v>
          </cell>
          <cell r="FA411">
            <v>0</v>
          </cell>
          <cell r="FB411">
            <v>0</v>
          </cell>
          <cell r="FC411">
            <v>0</v>
          </cell>
          <cell r="FD411">
            <v>0</v>
          </cell>
          <cell r="FE411">
            <v>0</v>
          </cell>
          <cell r="FF411">
            <v>0</v>
          </cell>
          <cell r="FG411">
            <v>0</v>
          </cell>
          <cell r="FH411">
            <v>0</v>
          </cell>
          <cell r="FI411">
            <v>0</v>
          </cell>
          <cell r="FJ411">
            <v>0</v>
          </cell>
          <cell r="FK411">
            <v>0</v>
          </cell>
          <cell r="FL411">
            <v>0</v>
          </cell>
          <cell r="FM411">
            <v>0</v>
          </cell>
          <cell r="FN411">
            <v>0</v>
          </cell>
          <cell r="FO411">
            <v>0</v>
          </cell>
          <cell r="FP411">
            <v>0</v>
          </cell>
          <cell r="FQ411">
            <v>0</v>
          </cell>
          <cell r="FR411">
            <v>0</v>
          </cell>
          <cell r="FS411">
            <v>0</v>
          </cell>
          <cell r="FT411">
            <v>0</v>
          </cell>
          <cell r="FU411">
            <v>0</v>
          </cell>
          <cell r="FV411">
            <v>0</v>
          </cell>
          <cell r="FW411">
            <v>0</v>
          </cell>
          <cell r="FX411">
            <v>0</v>
          </cell>
          <cell r="FY411">
            <v>0</v>
          </cell>
          <cell r="FZ411">
            <v>0</v>
          </cell>
          <cell r="GA411">
            <v>0</v>
          </cell>
          <cell r="GB411">
            <v>0</v>
          </cell>
          <cell r="GC411">
            <v>0</v>
          </cell>
          <cell r="GD411">
            <v>0</v>
          </cell>
          <cell r="GE411">
            <v>0</v>
          </cell>
          <cell r="GF411">
            <v>0</v>
          </cell>
          <cell r="GG411">
            <v>0</v>
          </cell>
          <cell r="GH411">
            <v>0</v>
          </cell>
          <cell r="GI411">
            <v>0</v>
          </cell>
          <cell r="GJ411">
            <v>0</v>
          </cell>
          <cell r="GK411">
            <v>0</v>
          </cell>
          <cell r="GL411">
            <v>0</v>
          </cell>
          <cell r="GM411">
            <v>0</v>
          </cell>
          <cell r="GN411">
            <v>0</v>
          </cell>
          <cell r="GO411">
            <v>0</v>
          </cell>
          <cell r="GP411">
            <v>0</v>
          </cell>
          <cell r="GQ411">
            <v>0</v>
          </cell>
          <cell r="GR411">
            <v>0</v>
          </cell>
          <cell r="GS411">
            <v>0</v>
          </cell>
          <cell r="GW411">
            <v>901242</v>
          </cell>
          <cell r="GX411" t="e">
            <v>#DIV/0!</v>
          </cell>
          <cell r="GY411" t="e">
            <v>#DIV/0!</v>
          </cell>
          <cell r="GZ411" t="e">
            <v>#DIV/0!</v>
          </cell>
        </row>
        <row r="412">
          <cell r="A412">
            <v>901246</v>
          </cell>
          <cell r="B412">
            <v>4</v>
          </cell>
          <cell r="C412" t="str">
            <v>FOX @ WOODWARD</v>
          </cell>
          <cell r="D412">
            <v>7851</v>
          </cell>
          <cell r="E412" t="str">
            <v>R</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cell r="AO412">
            <v>0</v>
          </cell>
          <cell r="AP412">
            <v>0</v>
          </cell>
          <cell r="AQ412">
            <v>0</v>
          </cell>
          <cell r="AR412">
            <v>0</v>
          </cell>
          <cell r="AS412">
            <v>0</v>
          </cell>
          <cell r="AT412">
            <v>0</v>
          </cell>
          <cell r="AU412">
            <v>0</v>
          </cell>
          <cell r="AV412">
            <v>0</v>
          </cell>
          <cell r="AW412">
            <v>0</v>
          </cell>
          <cell r="AX412">
            <v>0</v>
          </cell>
          <cell r="AY412">
            <v>0</v>
          </cell>
          <cell r="AZ412">
            <v>0</v>
          </cell>
          <cell r="BA412">
            <v>0</v>
          </cell>
          <cell r="BB412">
            <v>0</v>
          </cell>
          <cell r="BC412">
            <v>0</v>
          </cell>
          <cell r="BD412">
            <v>0</v>
          </cell>
          <cell r="BE412">
            <v>0</v>
          </cell>
          <cell r="BF412">
            <v>0</v>
          </cell>
          <cell r="BG412">
            <v>0</v>
          </cell>
          <cell r="BH412">
            <v>0</v>
          </cell>
          <cell r="BI412">
            <v>0</v>
          </cell>
          <cell r="BJ412">
            <v>0</v>
          </cell>
          <cell r="BK412">
            <v>0</v>
          </cell>
          <cell r="BL412">
            <v>0</v>
          </cell>
          <cell r="BM412">
            <v>0</v>
          </cell>
          <cell r="BN412">
            <v>0</v>
          </cell>
          <cell r="BO412">
            <v>0</v>
          </cell>
          <cell r="BP412">
            <v>0</v>
          </cell>
          <cell r="BQ412">
            <v>0</v>
          </cell>
          <cell r="BR412">
            <v>0</v>
          </cell>
          <cell r="BS412">
            <v>0</v>
          </cell>
          <cell r="BT412">
            <v>0</v>
          </cell>
          <cell r="BU412">
            <v>0</v>
          </cell>
          <cell r="BV412">
            <v>0</v>
          </cell>
          <cell r="BW412">
            <v>0</v>
          </cell>
          <cell r="BX412">
            <v>0</v>
          </cell>
          <cell r="BY412">
            <v>0</v>
          </cell>
          <cell r="BZ412">
            <v>0</v>
          </cell>
          <cell r="CA412">
            <v>0</v>
          </cell>
          <cell r="CB412">
            <v>0</v>
          </cell>
          <cell r="CC412">
            <v>0</v>
          </cell>
          <cell r="CD412">
            <v>0</v>
          </cell>
          <cell r="CE412">
            <v>0</v>
          </cell>
          <cell r="CF412">
            <v>0</v>
          </cell>
          <cell r="CG412">
            <v>0</v>
          </cell>
          <cell r="CH412">
            <v>0</v>
          </cell>
          <cell r="CI412">
            <v>0</v>
          </cell>
          <cell r="CJ412">
            <v>0</v>
          </cell>
          <cell r="CK412">
            <v>0</v>
          </cell>
          <cell r="CL412">
            <v>0</v>
          </cell>
          <cell r="CM412">
            <v>0</v>
          </cell>
          <cell r="CN412">
            <v>0</v>
          </cell>
          <cell r="CO412">
            <v>0</v>
          </cell>
          <cell r="CP412">
            <v>0</v>
          </cell>
          <cell r="CQ412">
            <v>0</v>
          </cell>
          <cell r="CR412">
            <v>0</v>
          </cell>
          <cell r="CS412">
            <v>0</v>
          </cell>
          <cell r="CT412">
            <v>0</v>
          </cell>
          <cell r="CU412">
            <v>0</v>
          </cell>
          <cell r="CV412">
            <v>0</v>
          </cell>
          <cell r="CW412">
            <v>0</v>
          </cell>
          <cell r="CX412">
            <v>0</v>
          </cell>
          <cell r="CY412">
            <v>0</v>
          </cell>
          <cell r="CZ412">
            <v>0</v>
          </cell>
          <cell r="DA412">
            <v>0</v>
          </cell>
          <cell r="DB412">
            <v>0</v>
          </cell>
          <cell r="DC412">
            <v>0</v>
          </cell>
          <cell r="DD412">
            <v>0</v>
          </cell>
          <cell r="DE412">
            <v>0</v>
          </cell>
          <cell r="DF412">
            <v>0</v>
          </cell>
          <cell r="DG412">
            <v>0</v>
          </cell>
          <cell r="DH412">
            <v>0</v>
          </cell>
          <cell r="DI412">
            <v>0</v>
          </cell>
          <cell r="DJ412">
            <v>0</v>
          </cell>
          <cell r="DK412">
            <v>0</v>
          </cell>
          <cell r="DL412">
            <v>0</v>
          </cell>
          <cell r="DM412">
            <v>0</v>
          </cell>
          <cell r="DN412">
            <v>0</v>
          </cell>
          <cell r="DO412">
            <v>0</v>
          </cell>
          <cell r="DP412">
            <v>0</v>
          </cell>
          <cell r="DQ412">
            <v>0</v>
          </cell>
          <cell r="DR412">
            <v>0</v>
          </cell>
          <cell r="DS412">
            <v>0</v>
          </cell>
          <cell r="DT412">
            <v>0</v>
          </cell>
          <cell r="DU412">
            <v>0</v>
          </cell>
          <cell r="DV412">
            <v>0</v>
          </cell>
          <cell r="DW412">
            <v>0</v>
          </cell>
          <cell r="DX412">
            <v>0</v>
          </cell>
          <cell r="DY412">
            <v>0</v>
          </cell>
          <cell r="DZ412">
            <v>0</v>
          </cell>
          <cell r="EA412">
            <v>0</v>
          </cell>
          <cell r="EB412">
            <v>0</v>
          </cell>
          <cell r="EC412">
            <v>0</v>
          </cell>
          <cell r="ED412">
            <v>0</v>
          </cell>
          <cell r="EE412">
            <v>0</v>
          </cell>
          <cell r="EF412">
            <v>0</v>
          </cell>
          <cell r="EG412">
            <v>0</v>
          </cell>
          <cell r="EH412">
            <v>0</v>
          </cell>
          <cell r="EI412">
            <v>0</v>
          </cell>
          <cell r="EJ412">
            <v>0</v>
          </cell>
          <cell r="EK412">
            <v>0</v>
          </cell>
          <cell r="EL412">
            <v>0</v>
          </cell>
          <cell r="EM412">
            <v>0</v>
          </cell>
          <cell r="EN412">
            <v>0</v>
          </cell>
          <cell r="EO412">
            <v>0</v>
          </cell>
          <cell r="EP412">
            <v>0</v>
          </cell>
          <cell r="EQ412">
            <v>0</v>
          </cell>
          <cell r="ER412">
            <v>0</v>
          </cell>
          <cell r="ES412">
            <v>0</v>
          </cell>
          <cell r="ET412">
            <v>0</v>
          </cell>
          <cell r="EU412">
            <v>0</v>
          </cell>
          <cell r="EV412">
            <v>0</v>
          </cell>
          <cell r="EW412">
            <v>0</v>
          </cell>
          <cell r="EX412">
            <v>0</v>
          </cell>
          <cell r="EY412">
            <v>0</v>
          </cell>
          <cell r="EZ412">
            <v>0</v>
          </cell>
          <cell r="FA412">
            <v>0</v>
          </cell>
          <cell r="FB412">
            <v>0</v>
          </cell>
          <cell r="FC412">
            <v>0</v>
          </cell>
          <cell r="FD412">
            <v>0</v>
          </cell>
          <cell r="FE412">
            <v>0</v>
          </cell>
          <cell r="FF412">
            <v>0</v>
          </cell>
          <cell r="FG412">
            <v>0</v>
          </cell>
          <cell r="FH412">
            <v>0</v>
          </cell>
          <cell r="FI412">
            <v>0</v>
          </cell>
          <cell r="FJ412">
            <v>0</v>
          </cell>
          <cell r="FK412">
            <v>0</v>
          </cell>
          <cell r="FL412">
            <v>0</v>
          </cell>
          <cell r="FM412">
            <v>0</v>
          </cell>
          <cell r="FN412">
            <v>0</v>
          </cell>
          <cell r="FO412">
            <v>0</v>
          </cell>
          <cell r="FP412">
            <v>0</v>
          </cell>
          <cell r="FQ412">
            <v>0</v>
          </cell>
          <cell r="FR412">
            <v>0</v>
          </cell>
          <cell r="FS412">
            <v>0</v>
          </cell>
          <cell r="FT412">
            <v>0</v>
          </cell>
          <cell r="FU412">
            <v>0</v>
          </cell>
          <cell r="FV412">
            <v>0</v>
          </cell>
          <cell r="FW412">
            <v>0</v>
          </cell>
          <cell r="FX412">
            <v>0</v>
          </cell>
          <cell r="FY412">
            <v>0</v>
          </cell>
          <cell r="FZ412">
            <v>0</v>
          </cell>
          <cell r="GA412">
            <v>0</v>
          </cell>
          <cell r="GB412">
            <v>0</v>
          </cell>
          <cell r="GC412">
            <v>0</v>
          </cell>
          <cell r="GD412">
            <v>0</v>
          </cell>
          <cell r="GE412">
            <v>0</v>
          </cell>
          <cell r="GF412">
            <v>0</v>
          </cell>
          <cell r="GG412">
            <v>0</v>
          </cell>
          <cell r="GH412">
            <v>0</v>
          </cell>
          <cell r="GI412">
            <v>0</v>
          </cell>
          <cell r="GJ412">
            <v>0</v>
          </cell>
          <cell r="GK412">
            <v>0</v>
          </cell>
          <cell r="GL412">
            <v>0</v>
          </cell>
          <cell r="GM412">
            <v>0</v>
          </cell>
          <cell r="GN412">
            <v>0</v>
          </cell>
          <cell r="GO412">
            <v>0</v>
          </cell>
          <cell r="GP412">
            <v>0</v>
          </cell>
          <cell r="GQ412">
            <v>0</v>
          </cell>
          <cell r="GR412">
            <v>0</v>
          </cell>
          <cell r="GS412">
            <v>0</v>
          </cell>
          <cell r="GW412">
            <v>901246</v>
          </cell>
          <cell r="GX412" t="e">
            <v>#DIV/0!</v>
          </cell>
          <cell r="GY412" t="e">
            <v>#DIV/0!</v>
          </cell>
          <cell r="GZ412" t="e">
            <v>#DIV/0!</v>
          </cell>
        </row>
        <row r="413">
          <cell r="A413">
            <v>901265</v>
          </cell>
          <cell r="B413">
            <v>3</v>
          </cell>
          <cell r="C413" t="str">
            <v>CARTER @ CUSTER</v>
          </cell>
          <cell r="D413">
            <v>14132</v>
          </cell>
          <cell r="E413" t="str">
            <v>R</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cell r="AF413">
            <v>0</v>
          </cell>
          <cell r="AG413">
            <v>0</v>
          </cell>
          <cell r="AH413">
            <v>0</v>
          </cell>
          <cell r="AI413">
            <v>0</v>
          </cell>
          <cell r="AJ413">
            <v>0</v>
          </cell>
          <cell r="AK413">
            <v>0</v>
          </cell>
          <cell r="AL413">
            <v>0</v>
          </cell>
          <cell r="AM413">
            <v>0</v>
          </cell>
          <cell r="AN413">
            <v>0</v>
          </cell>
          <cell r="AO413">
            <v>0</v>
          </cell>
          <cell r="AP413">
            <v>0</v>
          </cell>
          <cell r="AQ413">
            <v>0</v>
          </cell>
          <cell r="AR413">
            <v>0</v>
          </cell>
          <cell r="AS413">
            <v>0</v>
          </cell>
          <cell r="AT413">
            <v>0</v>
          </cell>
          <cell r="AU413">
            <v>0</v>
          </cell>
          <cell r="AV413">
            <v>0</v>
          </cell>
          <cell r="AW413">
            <v>0</v>
          </cell>
          <cell r="AX413">
            <v>0</v>
          </cell>
          <cell r="AY413">
            <v>0</v>
          </cell>
          <cell r="AZ413">
            <v>0</v>
          </cell>
          <cell r="BA413">
            <v>0</v>
          </cell>
          <cell r="BB413">
            <v>0</v>
          </cell>
          <cell r="BC413">
            <v>0</v>
          </cell>
          <cell r="BD413">
            <v>0</v>
          </cell>
          <cell r="BE413">
            <v>0</v>
          </cell>
          <cell r="BF413">
            <v>0</v>
          </cell>
          <cell r="BG413">
            <v>0</v>
          </cell>
          <cell r="BH413">
            <v>0</v>
          </cell>
          <cell r="BI413">
            <v>0</v>
          </cell>
          <cell r="BJ413">
            <v>0</v>
          </cell>
          <cell r="BK413">
            <v>0</v>
          </cell>
          <cell r="BL413">
            <v>0</v>
          </cell>
          <cell r="BM413">
            <v>0</v>
          </cell>
          <cell r="BN413">
            <v>0</v>
          </cell>
          <cell r="BO413">
            <v>0</v>
          </cell>
          <cell r="BP413">
            <v>0</v>
          </cell>
          <cell r="BQ413">
            <v>0</v>
          </cell>
          <cell r="BR413">
            <v>0</v>
          </cell>
          <cell r="BS413">
            <v>0</v>
          </cell>
          <cell r="BT413">
            <v>0</v>
          </cell>
          <cell r="BU413">
            <v>0</v>
          </cell>
          <cell r="BV413">
            <v>0</v>
          </cell>
          <cell r="BW413">
            <v>0</v>
          </cell>
          <cell r="BX413">
            <v>0</v>
          </cell>
          <cell r="BY413">
            <v>0</v>
          </cell>
          <cell r="BZ413">
            <v>0</v>
          </cell>
          <cell r="CA413">
            <v>0</v>
          </cell>
          <cell r="CB413">
            <v>0</v>
          </cell>
          <cell r="CC413">
            <v>0</v>
          </cell>
          <cell r="CD413">
            <v>0</v>
          </cell>
          <cell r="CE413">
            <v>0</v>
          </cell>
          <cell r="CF413">
            <v>0</v>
          </cell>
          <cell r="CG413">
            <v>0</v>
          </cell>
          <cell r="CH413">
            <v>0</v>
          </cell>
          <cell r="CI413">
            <v>0</v>
          </cell>
          <cell r="CJ413">
            <v>0</v>
          </cell>
          <cell r="CK413">
            <v>0</v>
          </cell>
          <cell r="CL413">
            <v>0</v>
          </cell>
          <cell r="CM413">
            <v>0</v>
          </cell>
          <cell r="CN413">
            <v>0</v>
          </cell>
          <cell r="CO413">
            <v>0</v>
          </cell>
          <cell r="CP413">
            <v>0</v>
          </cell>
          <cell r="CQ413">
            <v>0</v>
          </cell>
          <cell r="CR413">
            <v>0</v>
          </cell>
          <cell r="CS413">
            <v>0</v>
          </cell>
          <cell r="CT413">
            <v>0</v>
          </cell>
          <cell r="CU413">
            <v>0</v>
          </cell>
          <cell r="CV413">
            <v>0</v>
          </cell>
          <cell r="CW413">
            <v>0</v>
          </cell>
          <cell r="CX413">
            <v>0</v>
          </cell>
          <cell r="CY413">
            <v>0</v>
          </cell>
          <cell r="CZ413">
            <v>0</v>
          </cell>
          <cell r="DA413">
            <v>0</v>
          </cell>
          <cell r="DB413">
            <v>0</v>
          </cell>
          <cell r="DC413">
            <v>0</v>
          </cell>
          <cell r="DD413">
            <v>0</v>
          </cell>
          <cell r="DE413">
            <v>0</v>
          </cell>
          <cell r="DF413">
            <v>0</v>
          </cell>
          <cell r="DG413">
            <v>0</v>
          </cell>
          <cell r="DH413">
            <v>0</v>
          </cell>
          <cell r="DI413">
            <v>0</v>
          </cell>
          <cell r="DJ413">
            <v>0</v>
          </cell>
          <cell r="DK413">
            <v>0</v>
          </cell>
          <cell r="DL413">
            <v>0</v>
          </cell>
          <cell r="DM413">
            <v>0</v>
          </cell>
          <cell r="DN413">
            <v>0</v>
          </cell>
          <cell r="DO413">
            <v>0</v>
          </cell>
          <cell r="DP413">
            <v>0</v>
          </cell>
          <cell r="DQ413">
            <v>0</v>
          </cell>
          <cell r="DR413">
            <v>0</v>
          </cell>
          <cell r="DS413">
            <v>0</v>
          </cell>
          <cell r="DT413">
            <v>0</v>
          </cell>
          <cell r="DU413">
            <v>0</v>
          </cell>
          <cell r="DV413">
            <v>0</v>
          </cell>
          <cell r="DW413">
            <v>0</v>
          </cell>
          <cell r="DX413">
            <v>0</v>
          </cell>
          <cell r="DY413">
            <v>0</v>
          </cell>
          <cell r="DZ413">
            <v>0</v>
          </cell>
          <cell r="EA413">
            <v>0</v>
          </cell>
          <cell r="EB413">
            <v>0</v>
          </cell>
          <cell r="EC413">
            <v>0</v>
          </cell>
          <cell r="ED413">
            <v>0</v>
          </cell>
          <cell r="EE413">
            <v>0</v>
          </cell>
          <cell r="EF413">
            <v>0</v>
          </cell>
          <cell r="EG413">
            <v>0</v>
          </cell>
          <cell r="EH413">
            <v>0</v>
          </cell>
          <cell r="EI413">
            <v>0</v>
          </cell>
          <cell r="EJ413">
            <v>0</v>
          </cell>
          <cell r="EK413">
            <v>0</v>
          </cell>
          <cell r="EL413">
            <v>0</v>
          </cell>
          <cell r="EM413">
            <v>0</v>
          </cell>
          <cell r="EN413">
            <v>0</v>
          </cell>
          <cell r="EO413">
            <v>0</v>
          </cell>
          <cell r="EP413">
            <v>0</v>
          </cell>
          <cell r="EQ413">
            <v>0</v>
          </cell>
          <cell r="ER413">
            <v>0</v>
          </cell>
          <cell r="ES413">
            <v>0</v>
          </cell>
          <cell r="ET413">
            <v>0</v>
          </cell>
          <cell r="EU413">
            <v>0</v>
          </cell>
          <cell r="EV413">
            <v>0</v>
          </cell>
          <cell r="EW413">
            <v>0</v>
          </cell>
          <cell r="EX413">
            <v>0</v>
          </cell>
          <cell r="EY413">
            <v>0</v>
          </cell>
          <cell r="EZ413">
            <v>0</v>
          </cell>
          <cell r="FA413">
            <v>0</v>
          </cell>
          <cell r="FB413">
            <v>0</v>
          </cell>
          <cell r="FC413">
            <v>0</v>
          </cell>
          <cell r="FD413">
            <v>0</v>
          </cell>
          <cell r="FE413">
            <v>0</v>
          </cell>
          <cell r="FF413">
            <v>0</v>
          </cell>
          <cell r="FG413">
            <v>0</v>
          </cell>
          <cell r="FH413">
            <v>0</v>
          </cell>
          <cell r="FI413">
            <v>0</v>
          </cell>
          <cell r="FJ413">
            <v>0</v>
          </cell>
          <cell r="FK413">
            <v>0</v>
          </cell>
          <cell r="FL413">
            <v>0</v>
          </cell>
          <cell r="FM413">
            <v>0</v>
          </cell>
          <cell r="FN413">
            <v>0</v>
          </cell>
          <cell r="FO413">
            <v>0</v>
          </cell>
          <cell r="FP413">
            <v>0</v>
          </cell>
          <cell r="FQ413">
            <v>0</v>
          </cell>
          <cell r="FR413">
            <v>0</v>
          </cell>
          <cell r="FS413">
            <v>0</v>
          </cell>
          <cell r="FT413">
            <v>0</v>
          </cell>
          <cell r="FU413">
            <v>0</v>
          </cell>
          <cell r="FV413">
            <v>0</v>
          </cell>
          <cell r="FW413">
            <v>0</v>
          </cell>
          <cell r="FX413">
            <v>0</v>
          </cell>
          <cell r="FY413">
            <v>0</v>
          </cell>
          <cell r="FZ413">
            <v>0</v>
          </cell>
          <cell r="GA413">
            <v>0</v>
          </cell>
          <cell r="GB413">
            <v>0</v>
          </cell>
          <cell r="GC413">
            <v>0</v>
          </cell>
          <cell r="GD413">
            <v>0</v>
          </cell>
          <cell r="GE413">
            <v>0</v>
          </cell>
          <cell r="GF413">
            <v>0</v>
          </cell>
          <cell r="GG413">
            <v>0</v>
          </cell>
          <cell r="GH413">
            <v>0</v>
          </cell>
          <cell r="GI413">
            <v>0</v>
          </cell>
          <cell r="GJ413">
            <v>0</v>
          </cell>
          <cell r="GK413">
            <v>0</v>
          </cell>
          <cell r="GL413">
            <v>0</v>
          </cell>
          <cell r="GM413">
            <v>0</v>
          </cell>
          <cell r="GN413">
            <v>0</v>
          </cell>
          <cell r="GO413">
            <v>0</v>
          </cell>
          <cell r="GP413">
            <v>0</v>
          </cell>
          <cell r="GQ413">
            <v>0</v>
          </cell>
          <cell r="GR413">
            <v>0</v>
          </cell>
          <cell r="GS413">
            <v>0</v>
          </cell>
          <cell r="GW413">
            <v>901265</v>
          </cell>
          <cell r="GX413" t="e">
            <v>#DIV/0!</v>
          </cell>
          <cell r="GY413" t="e">
            <v>#DIV/0!</v>
          </cell>
          <cell r="GZ413" t="e">
            <v>#DIV/0!</v>
          </cell>
        </row>
        <row r="414">
          <cell r="A414">
            <v>901266</v>
          </cell>
          <cell r="B414">
            <v>3</v>
          </cell>
          <cell r="C414" t="str">
            <v>MILLER @ CUSTER</v>
          </cell>
          <cell r="D414">
            <v>47993</v>
          </cell>
          <cell r="E414" t="str">
            <v>R</v>
          </cell>
          <cell r="F414">
            <v>0</v>
          </cell>
          <cell r="G414">
            <v>0</v>
          </cell>
          <cell r="H414">
            <v>0</v>
          </cell>
          <cell r="I414">
            <v>0</v>
          </cell>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cell r="AD414">
            <v>0</v>
          </cell>
          <cell r="AE414">
            <v>0</v>
          </cell>
          <cell r="AF414">
            <v>0</v>
          </cell>
          <cell r="AG414">
            <v>0</v>
          </cell>
          <cell r="AH414">
            <v>0</v>
          </cell>
          <cell r="AI414">
            <v>0</v>
          </cell>
          <cell r="AJ414">
            <v>0</v>
          </cell>
          <cell r="AK414">
            <v>0</v>
          </cell>
          <cell r="AL414">
            <v>0</v>
          </cell>
          <cell r="AM414">
            <v>0</v>
          </cell>
          <cell r="AN414">
            <v>0</v>
          </cell>
          <cell r="AO414">
            <v>0</v>
          </cell>
          <cell r="AP414">
            <v>0</v>
          </cell>
          <cell r="AQ414">
            <v>0</v>
          </cell>
          <cell r="AR414">
            <v>0</v>
          </cell>
          <cell r="AS414">
            <v>0</v>
          </cell>
          <cell r="AT414">
            <v>0</v>
          </cell>
          <cell r="AU414">
            <v>0</v>
          </cell>
          <cell r="AV414">
            <v>0</v>
          </cell>
          <cell r="AW414">
            <v>0</v>
          </cell>
          <cell r="AX414">
            <v>0</v>
          </cell>
          <cell r="AY414">
            <v>0</v>
          </cell>
          <cell r="AZ414">
            <v>0</v>
          </cell>
          <cell r="BA414">
            <v>0</v>
          </cell>
          <cell r="BB414">
            <v>0</v>
          </cell>
          <cell r="BC414">
            <v>0</v>
          </cell>
          <cell r="BD414">
            <v>0</v>
          </cell>
          <cell r="BE414">
            <v>0</v>
          </cell>
          <cell r="BF414">
            <v>0</v>
          </cell>
          <cell r="BG414">
            <v>0</v>
          </cell>
          <cell r="BH414">
            <v>0</v>
          </cell>
          <cell r="BI414">
            <v>0</v>
          </cell>
          <cell r="BJ414">
            <v>0</v>
          </cell>
          <cell r="BK414">
            <v>0</v>
          </cell>
          <cell r="BL414">
            <v>0</v>
          </cell>
          <cell r="BM414">
            <v>0</v>
          </cell>
          <cell r="BN414">
            <v>0</v>
          </cell>
          <cell r="BO414">
            <v>0</v>
          </cell>
          <cell r="BP414">
            <v>0</v>
          </cell>
          <cell r="BQ414">
            <v>0</v>
          </cell>
          <cell r="BR414">
            <v>0</v>
          </cell>
          <cell r="BS414">
            <v>0</v>
          </cell>
          <cell r="BT414">
            <v>0</v>
          </cell>
          <cell r="BU414">
            <v>0</v>
          </cell>
          <cell r="BV414">
            <v>0</v>
          </cell>
          <cell r="BW414">
            <v>0</v>
          </cell>
          <cell r="BX414">
            <v>0</v>
          </cell>
          <cell r="BY414">
            <v>0</v>
          </cell>
          <cell r="BZ414">
            <v>0</v>
          </cell>
          <cell r="CA414">
            <v>0</v>
          </cell>
          <cell r="CB414">
            <v>0</v>
          </cell>
          <cell r="CC414">
            <v>0</v>
          </cell>
          <cell r="CD414">
            <v>0</v>
          </cell>
          <cell r="CE414">
            <v>0</v>
          </cell>
          <cell r="CF414">
            <v>0</v>
          </cell>
          <cell r="CG414">
            <v>0</v>
          </cell>
          <cell r="CH414">
            <v>0</v>
          </cell>
          <cell r="CI414">
            <v>0</v>
          </cell>
          <cell r="CJ414">
            <v>0</v>
          </cell>
          <cell r="CK414">
            <v>0</v>
          </cell>
          <cell r="CL414">
            <v>0</v>
          </cell>
          <cell r="CM414">
            <v>0</v>
          </cell>
          <cell r="CN414">
            <v>0</v>
          </cell>
          <cell r="CO414">
            <v>0</v>
          </cell>
          <cell r="CP414">
            <v>0</v>
          </cell>
          <cell r="CQ414">
            <v>0</v>
          </cell>
          <cell r="CR414">
            <v>0</v>
          </cell>
          <cell r="CS414">
            <v>0</v>
          </cell>
          <cell r="CT414">
            <v>0</v>
          </cell>
          <cell r="CU414">
            <v>0</v>
          </cell>
          <cell r="CV414">
            <v>0</v>
          </cell>
          <cell r="CW414">
            <v>0</v>
          </cell>
          <cell r="CX414">
            <v>0</v>
          </cell>
          <cell r="CY414">
            <v>0</v>
          </cell>
          <cell r="CZ414">
            <v>0</v>
          </cell>
          <cell r="DA414">
            <v>0</v>
          </cell>
          <cell r="DB414">
            <v>0</v>
          </cell>
          <cell r="DC414">
            <v>0</v>
          </cell>
          <cell r="DD414">
            <v>0</v>
          </cell>
          <cell r="DE414">
            <v>0</v>
          </cell>
          <cell r="DF414">
            <v>0</v>
          </cell>
          <cell r="DG414">
            <v>0</v>
          </cell>
          <cell r="DH414">
            <v>0</v>
          </cell>
          <cell r="DI414">
            <v>0</v>
          </cell>
          <cell r="DJ414">
            <v>0</v>
          </cell>
          <cell r="DK414">
            <v>0</v>
          </cell>
          <cell r="DL414">
            <v>0</v>
          </cell>
          <cell r="DM414">
            <v>0</v>
          </cell>
          <cell r="DN414">
            <v>0</v>
          </cell>
          <cell r="DO414">
            <v>0</v>
          </cell>
          <cell r="DP414">
            <v>0</v>
          </cell>
          <cell r="DQ414">
            <v>0</v>
          </cell>
          <cell r="DR414">
            <v>0</v>
          </cell>
          <cell r="DS414">
            <v>0</v>
          </cell>
          <cell r="DT414">
            <v>0</v>
          </cell>
          <cell r="DU414">
            <v>0</v>
          </cell>
          <cell r="DV414">
            <v>0</v>
          </cell>
          <cell r="DW414">
            <v>0</v>
          </cell>
          <cell r="DX414">
            <v>0</v>
          </cell>
          <cell r="DY414">
            <v>0</v>
          </cell>
          <cell r="DZ414">
            <v>0</v>
          </cell>
          <cell r="EA414">
            <v>0</v>
          </cell>
          <cell r="EB414">
            <v>0</v>
          </cell>
          <cell r="EC414">
            <v>0</v>
          </cell>
          <cell r="ED414">
            <v>0</v>
          </cell>
          <cell r="EE414">
            <v>0</v>
          </cell>
          <cell r="EF414">
            <v>0</v>
          </cell>
          <cell r="EG414">
            <v>0</v>
          </cell>
          <cell r="EH414">
            <v>0</v>
          </cell>
          <cell r="EI414">
            <v>0</v>
          </cell>
          <cell r="EJ414">
            <v>0</v>
          </cell>
          <cell r="EK414">
            <v>0</v>
          </cell>
          <cell r="EL414">
            <v>0</v>
          </cell>
          <cell r="EM414">
            <v>0</v>
          </cell>
          <cell r="EN414">
            <v>0</v>
          </cell>
          <cell r="EO414">
            <v>0</v>
          </cell>
          <cell r="EP414">
            <v>0</v>
          </cell>
          <cell r="EQ414">
            <v>0</v>
          </cell>
          <cell r="ER414">
            <v>0</v>
          </cell>
          <cell r="ES414">
            <v>0</v>
          </cell>
          <cell r="ET414">
            <v>0</v>
          </cell>
          <cell r="EU414">
            <v>0</v>
          </cell>
          <cell r="EV414">
            <v>0</v>
          </cell>
          <cell r="EW414">
            <v>0</v>
          </cell>
          <cell r="EX414">
            <v>0</v>
          </cell>
          <cell r="EY414">
            <v>0</v>
          </cell>
          <cell r="EZ414">
            <v>0</v>
          </cell>
          <cell r="FA414">
            <v>0</v>
          </cell>
          <cell r="FB414">
            <v>0</v>
          </cell>
          <cell r="FC414">
            <v>0</v>
          </cell>
          <cell r="FD414">
            <v>0</v>
          </cell>
          <cell r="FE414">
            <v>0</v>
          </cell>
          <cell r="FF414">
            <v>0</v>
          </cell>
          <cell r="FG414">
            <v>0</v>
          </cell>
          <cell r="FH414">
            <v>0</v>
          </cell>
          <cell r="FI414">
            <v>0</v>
          </cell>
          <cell r="FJ414">
            <v>0</v>
          </cell>
          <cell r="FK414">
            <v>0</v>
          </cell>
          <cell r="FL414">
            <v>0</v>
          </cell>
          <cell r="FM414">
            <v>0</v>
          </cell>
          <cell r="FN414">
            <v>0</v>
          </cell>
          <cell r="FO414">
            <v>0</v>
          </cell>
          <cell r="FP414">
            <v>0</v>
          </cell>
          <cell r="FQ414">
            <v>0</v>
          </cell>
          <cell r="FR414">
            <v>0</v>
          </cell>
          <cell r="FS414">
            <v>0</v>
          </cell>
          <cell r="FT414">
            <v>0</v>
          </cell>
          <cell r="FU414">
            <v>0</v>
          </cell>
          <cell r="FV414">
            <v>0</v>
          </cell>
          <cell r="FW414">
            <v>0</v>
          </cell>
          <cell r="FX414">
            <v>0</v>
          </cell>
          <cell r="FY414">
            <v>0</v>
          </cell>
          <cell r="FZ414">
            <v>0</v>
          </cell>
          <cell r="GA414">
            <v>0</v>
          </cell>
          <cell r="GB414">
            <v>0</v>
          </cell>
          <cell r="GC414">
            <v>0</v>
          </cell>
          <cell r="GD414">
            <v>0</v>
          </cell>
          <cell r="GE414">
            <v>0</v>
          </cell>
          <cell r="GF414">
            <v>0</v>
          </cell>
          <cell r="GG414">
            <v>0</v>
          </cell>
          <cell r="GH414">
            <v>0</v>
          </cell>
          <cell r="GI414">
            <v>0</v>
          </cell>
          <cell r="GJ414">
            <v>0</v>
          </cell>
          <cell r="GK414">
            <v>0</v>
          </cell>
          <cell r="GL414">
            <v>0</v>
          </cell>
          <cell r="GM414">
            <v>0</v>
          </cell>
          <cell r="GN414">
            <v>0</v>
          </cell>
          <cell r="GO414">
            <v>0</v>
          </cell>
          <cell r="GP414">
            <v>0</v>
          </cell>
          <cell r="GQ414">
            <v>0</v>
          </cell>
          <cell r="GR414">
            <v>0</v>
          </cell>
          <cell r="GS414">
            <v>0</v>
          </cell>
          <cell r="GW414">
            <v>901266</v>
          </cell>
          <cell r="GX414" t="e">
            <v>#DIV/0!</v>
          </cell>
          <cell r="GY414" t="e">
            <v>#DIV/0!</v>
          </cell>
          <cell r="GZ414" t="e">
            <v>#DIV/0!</v>
          </cell>
        </row>
        <row r="415">
          <cell r="A415">
            <v>901267</v>
          </cell>
          <cell r="B415">
            <v>3</v>
          </cell>
          <cell r="C415" t="str">
            <v>JONES @ CUSTER</v>
          </cell>
          <cell r="D415">
            <v>3299</v>
          </cell>
          <cell r="E415" t="str">
            <v>R</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cell r="AF415">
            <v>0</v>
          </cell>
          <cell r="AG415">
            <v>0</v>
          </cell>
          <cell r="AH415">
            <v>0</v>
          </cell>
          <cell r="AI415">
            <v>0</v>
          </cell>
          <cell r="AJ415">
            <v>0</v>
          </cell>
          <cell r="AK415">
            <v>0</v>
          </cell>
          <cell r="AL415">
            <v>0</v>
          </cell>
          <cell r="AM415">
            <v>0</v>
          </cell>
          <cell r="AN415">
            <v>0</v>
          </cell>
          <cell r="AO415">
            <v>0</v>
          </cell>
          <cell r="AP415">
            <v>0</v>
          </cell>
          <cell r="AQ415">
            <v>0</v>
          </cell>
          <cell r="AR415">
            <v>0</v>
          </cell>
          <cell r="AS415">
            <v>0</v>
          </cell>
          <cell r="AT415">
            <v>0</v>
          </cell>
          <cell r="AU415">
            <v>0</v>
          </cell>
          <cell r="AV415">
            <v>0</v>
          </cell>
          <cell r="AW415">
            <v>0</v>
          </cell>
          <cell r="AX415">
            <v>0</v>
          </cell>
          <cell r="AY415">
            <v>0</v>
          </cell>
          <cell r="AZ415">
            <v>0</v>
          </cell>
          <cell r="BA415">
            <v>0</v>
          </cell>
          <cell r="BB415">
            <v>0</v>
          </cell>
          <cell r="BC415">
            <v>0</v>
          </cell>
          <cell r="BD415">
            <v>0</v>
          </cell>
          <cell r="BE415">
            <v>0</v>
          </cell>
          <cell r="BF415">
            <v>0</v>
          </cell>
          <cell r="BG415">
            <v>0</v>
          </cell>
          <cell r="BH415">
            <v>0</v>
          </cell>
          <cell r="BI415">
            <v>0</v>
          </cell>
          <cell r="BJ415">
            <v>0</v>
          </cell>
          <cell r="BK415">
            <v>0</v>
          </cell>
          <cell r="BL415">
            <v>0</v>
          </cell>
          <cell r="BM415">
            <v>0</v>
          </cell>
          <cell r="BN415">
            <v>0</v>
          </cell>
          <cell r="BO415">
            <v>0</v>
          </cell>
          <cell r="BP415">
            <v>0</v>
          </cell>
          <cell r="BQ415">
            <v>0</v>
          </cell>
          <cell r="BR415">
            <v>0</v>
          </cell>
          <cell r="BS415">
            <v>0</v>
          </cell>
          <cell r="BT415">
            <v>0</v>
          </cell>
          <cell r="BU415">
            <v>0</v>
          </cell>
          <cell r="BV415">
            <v>0</v>
          </cell>
          <cell r="BW415">
            <v>0</v>
          </cell>
          <cell r="BX415">
            <v>0</v>
          </cell>
          <cell r="BY415">
            <v>0</v>
          </cell>
          <cell r="BZ415">
            <v>0</v>
          </cell>
          <cell r="CA415">
            <v>0</v>
          </cell>
          <cell r="CB415">
            <v>0</v>
          </cell>
          <cell r="CC415">
            <v>0</v>
          </cell>
          <cell r="CD415">
            <v>0</v>
          </cell>
          <cell r="CE415">
            <v>0</v>
          </cell>
          <cell r="CF415">
            <v>0</v>
          </cell>
          <cell r="CG415">
            <v>0</v>
          </cell>
          <cell r="CH415">
            <v>0</v>
          </cell>
          <cell r="CI415">
            <v>0</v>
          </cell>
          <cell r="CJ415">
            <v>0</v>
          </cell>
          <cell r="CK415">
            <v>0</v>
          </cell>
          <cell r="CL415">
            <v>0</v>
          </cell>
          <cell r="CM415">
            <v>0</v>
          </cell>
          <cell r="CN415">
            <v>0</v>
          </cell>
          <cell r="CO415">
            <v>0</v>
          </cell>
          <cell r="CP415">
            <v>0</v>
          </cell>
          <cell r="CQ415">
            <v>0</v>
          </cell>
          <cell r="CR415">
            <v>0</v>
          </cell>
          <cell r="CS415">
            <v>0</v>
          </cell>
          <cell r="CT415">
            <v>0</v>
          </cell>
          <cell r="CU415">
            <v>0</v>
          </cell>
          <cell r="CV415">
            <v>0</v>
          </cell>
          <cell r="CW415">
            <v>0</v>
          </cell>
          <cell r="CX415">
            <v>0</v>
          </cell>
          <cell r="CY415">
            <v>0</v>
          </cell>
          <cell r="CZ415">
            <v>0</v>
          </cell>
          <cell r="DA415">
            <v>0</v>
          </cell>
          <cell r="DB415">
            <v>0</v>
          </cell>
          <cell r="DC415">
            <v>0</v>
          </cell>
          <cell r="DD415">
            <v>0</v>
          </cell>
          <cell r="DE415">
            <v>0</v>
          </cell>
          <cell r="DF415">
            <v>0</v>
          </cell>
          <cell r="DG415">
            <v>0</v>
          </cell>
          <cell r="DH415">
            <v>0</v>
          </cell>
          <cell r="DI415">
            <v>0</v>
          </cell>
          <cell r="DJ415">
            <v>0</v>
          </cell>
          <cell r="DK415">
            <v>0</v>
          </cell>
          <cell r="DL415">
            <v>0</v>
          </cell>
          <cell r="DM415">
            <v>0</v>
          </cell>
          <cell r="DN415">
            <v>0</v>
          </cell>
          <cell r="DO415">
            <v>0</v>
          </cell>
          <cell r="DP415">
            <v>0</v>
          </cell>
          <cell r="DQ415">
            <v>0</v>
          </cell>
          <cell r="DR415">
            <v>0</v>
          </cell>
          <cell r="DS415">
            <v>0</v>
          </cell>
          <cell r="DT415">
            <v>0</v>
          </cell>
          <cell r="DU415">
            <v>0</v>
          </cell>
          <cell r="DV415">
            <v>0</v>
          </cell>
          <cell r="DW415">
            <v>0</v>
          </cell>
          <cell r="DX415">
            <v>0</v>
          </cell>
          <cell r="DY415">
            <v>0</v>
          </cell>
          <cell r="DZ415">
            <v>0</v>
          </cell>
          <cell r="EA415">
            <v>0</v>
          </cell>
          <cell r="EB415">
            <v>0</v>
          </cell>
          <cell r="EC415">
            <v>0</v>
          </cell>
          <cell r="ED415">
            <v>0</v>
          </cell>
          <cell r="EE415">
            <v>0</v>
          </cell>
          <cell r="EF415">
            <v>0</v>
          </cell>
          <cell r="EG415">
            <v>0</v>
          </cell>
          <cell r="EH415">
            <v>0</v>
          </cell>
          <cell r="EI415">
            <v>0</v>
          </cell>
          <cell r="EJ415">
            <v>0</v>
          </cell>
          <cell r="EK415">
            <v>0</v>
          </cell>
          <cell r="EL415">
            <v>0</v>
          </cell>
          <cell r="EM415">
            <v>0</v>
          </cell>
          <cell r="EN415">
            <v>0</v>
          </cell>
          <cell r="EO415">
            <v>0</v>
          </cell>
          <cell r="EP415">
            <v>0</v>
          </cell>
          <cell r="EQ415">
            <v>0</v>
          </cell>
          <cell r="ER415">
            <v>0</v>
          </cell>
          <cell r="ES415">
            <v>0</v>
          </cell>
          <cell r="ET415">
            <v>0</v>
          </cell>
          <cell r="EU415">
            <v>0</v>
          </cell>
          <cell r="EV415">
            <v>0</v>
          </cell>
          <cell r="EW415">
            <v>0</v>
          </cell>
          <cell r="EX415">
            <v>0</v>
          </cell>
          <cell r="EY415">
            <v>0</v>
          </cell>
          <cell r="EZ415">
            <v>0</v>
          </cell>
          <cell r="FA415">
            <v>0</v>
          </cell>
          <cell r="FB415">
            <v>0</v>
          </cell>
          <cell r="FC415">
            <v>0</v>
          </cell>
          <cell r="FD415">
            <v>0</v>
          </cell>
          <cell r="FE415">
            <v>0</v>
          </cell>
          <cell r="FF415">
            <v>0</v>
          </cell>
          <cell r="FG415">
            <v>0</v>
          </cell>
          <cell r="FH415">
            <v>0</v>
          </cell>
          <cell r="FI415">
            <v>0</v>
          </cell>
          <cell r="FJ415">
            <v>0</v>
          </cell>
          <cell r="FK415">
            <v>0</v>
          </cell>
          <cell r="FL415">
            <v>0</v>
          </cell>
          <cell r="FM415">
            <v>0</v>
          </cell>
          <cell r="FN415">
            <v>0</v>
          </cell>
          <cell r="FO415">
            <v>0</v>
          </cell>
          <cell r="FP415">
            <v>0</v>
          </cell>
          <cell r="FQ415">
            <v>0</v>
          </cell>
          <cell r="FR415">
            <v>0</v>
          </cell>
          <cell r="FS415">
            <v>0</v>
          </cell>
          <cell r="FT415">
            <v>0</v>
          </cell>
          <cell r="FU415">
            <v>0</v>
          </cell>
          <cell r="FV415">
            <v>0</v>
          </cell>
          <cell r="FW415">
            <v>0</v>
          </cell>
          <cell r="FX415">
            <v>0</v>
          </cell>
          <cell r="FY415">
            <v>0</v>
          </cell>
          <cell r="FZ415">
            <v>0</v>
          </cell>
          <cell r="GA415">
            <v>0</v>
          </cell>
          <cell r="GB415">
            <v>0</v>
          </cell>
          <cell r="GC415">
            <v>0</v>
          </cell>
          <cell r="GD415">
            <v>0</v>
          </cell>
          <cell r="GE415">
            <v>0</v>
          </cell>
          <cell r="GF415">
            <v>0</v>
          </cell>
          <cell r="GG415">
            <v>0</v>
          </cell>
          <cell r="GH415">
            <v>0</v>
          </cell>
          <cell r="GI415">
            <v>0</v>
          </cell>
          <cell r="GJ415">
            <v>0</v>
          </cell>
          <cell r="GK415">
            <v>0</v>
          </cell>
          <cell r="GL415">
            <v>0</v>
          </cell>
          <cell r="GM415">
            <v>0</v>
          </cell>
          <cell r="GN415">
            <v>0</v>
          </cell>
          <cell r="GO415">
            <v>0</v>
          </cell>
          <cell r="GP415">
            <v>0</v>
          </cell>
          <cell r="GQ415">
            <v>0</v>
          </cell>
          <cell r="GR415">
            <v>0</v>
          </cell>
          <cell r="GS415">
            <v>0</v>
          </cell>
          <cell r="GW415">
            <v>901267</v>
          </cell>
          <cell r="GX415" t="e">
            <v>#DIV/0!</v>
          </cell>
          <cell r="GY415" t="e">
            <v>#DIV/0!</v>
          </cell>
          <cell r="GZ415" t="e">
            <v>#DIV/0!</v>
          </cell>
        </row>
        <row r="416">
          <cell r="A416">
            <v>901268</v>
          </cell>
          <cell r="B416">
            <v>3</v>
          </cell>
          <cell r="C416" t="str">
            <v>SHARP @ CUSTER</v>
          </cell>
          <cell r="D416">
            <v>14146</v>
          </cell>
          <cell r="E416" t="str">
            <v>R</v>
          </cell>
          <cell r="F416">
            <v>0</v>
          </cell>
          <cell r="G416">
            <v>0</v>
          </cell>
          <cell r="H416">
            <v>0</v>
          </cell>
          <cell r="I416">
            <v>0</v>
          </cell>
          <cell r="J416">
            <v>0</v>
          </cell>
          <cell r="K416">
            <v>0</v>
          </cell>
          <cell r="L416">
            <v>0</v>
          </cell>
          <cell r="M416">
            <v>0</v>
          </cell>
          <cell r="N416">
            <v>0</v>
          </cell>
          <cell r="O416">
            <v>0</v>
          </cell>
          <cell r="P416">
            <v>0</v>
          </cell>
          <cell r="Q416">
            <v>0</v>
          </cell>
          <cell r="R416">
            <v>0</v>
          </cell>
          <cell r="S416">
            <v>0</v>
          </cell>
          <cell r="T416">
            <v>0</v>
          </cell>
          <cell r="U416">
            <v>0</v>
          </cell>
          <cell r="V416">
            <v>0</v>
          </cell>
          <cell r="W416">
            <v>0</v>
          </cell>
          <cell r="X416">
            <v>0</v>
          </cell>
          <cell r="Y416">
            <v>0</v>
          </cell>
          <cell r="Z416">
            <v>0</v>
          </cell>
          <cell r="AA416">
            <v>0</v>
          </cell>
          <cell r="AB416">
            <v>0</v>
          </cell>
          <cell r="AC416">
            <v>0</v>
          </cell>
          <cell r="AD416">
            <v>0</v>
          </cell>
          <cell r="AE416">
            <v>0</v>
          </cell>
          <cell r="AF416">
            <v>0</v>
          </cell>
          <cell r="AG416">
            <v>0</v>
          </cell>
          <cell r="AH416">
            <v>0</v>
          </cell>
          <cell r="AI416">
            <v>0</v>
          </cell>
          <cell r="AJ416">
            <v>0</v>
          </cell>
          <cell r="AK416">
            <v>0</v>
          </cell>
          <cell r="AL416">
            <v>0</v>
          </cell>
          <cell r="AM416">
            <v>0</v>
          </cell>
          <cell r="AN416">
            <v>0</v>
          </cell>
          <cell r="AO416">
            <v>0</v>
          </cell>
          <cell r="AP416">
            <v>0</v>
          </cell>
          <cell r="AQ416">
            <v>0</v>
          </cell>
          <cell r="AR416">
            <v>0</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cell r="BH416">
            <v>0</v>
          </cell>
          <cell r="BI416">
            <v>0</v>
          </cell>
          <cell r="BJ416">
            <v>0</v>
          </cell>
          <cell r="BK416">
            <v>0</v>
          </cell>
          <cell r="BL416">
            <v>0</v>
          </cell>
          <cell r="BM416">
            <v>0</v>
          </cell>
          <cell r="BN416">
            <v>0</v>
          </cell>
          <cell r="BO416">
            <v>0</v>
          </cell>
          <cell r="BP416">
            <v>0</v>
          </cell>
          <cell r="BQ416">
            <v>0</v>
          </cell>
          <cell r="BR416">
            <v>0</v>
          </cell>
          <cell r="BS416">
            <v>0</v>
          </cell>
          <cell r="BT416">
            <v>0</v>
          </cell>
          <cell r="BU416">
            <v>0</v>
          </cell>
          <cell r="BV416">
            <v>0</v>
          </cell>
          <cell r="BW416">
            <v>0</v>
          </cell>
          <cell r="BX416">
            <v>0</v>
          </cell>
          <cell r="BY416">
            <v>0</v>
          </cell>
          <cell r="BZ416">
            <v>0</v>
          </cell>
          <cell r="CA416">
            <v>0</v>
          </cell>
          <cell r="CB416">
            <v>0</v>
          </cell>
          <cell r="CC416">
            <v>0</v>
          </cell>
          <cell r="CD416">
            <v>0</v>
          </cell>
          <cell r="CE416">
            <v>0</v>
          </cell>
          <cell r="CF416">
            <v>0</v>
          </cell>
          <cell r="CG416">
            <v>0</v>
          </cell>
          <cell r="CH416">
            <v>0</v>
          </cell>
          <cell r="CI416">
            <v>0</v>
          </cell>
          <cell r="CJ416">
            <v>0</v>
          </cell>
          <cell r="CK416">
            <v>0</v>
          </cell>
          <cell r="CL416">
            <v>0</v>
          </cell>
          <cell r="CM416">
            <v>0</v>
          </cell>
          <cell r="CN416">
            <v>0</v>
          </cell>
          <cell r="CO416">
            <v>0</v>
          </cell>
          <cell r="CP416">
            <v>0</v>
          </cell>
          <cell r="CQ416">
            <v>0</v>
          </cell>
          <cell r="CR416">
            <v>0</v>
          </cell>
          <cell r="CS416">
            <v>0</v>
          </cell>
          <cell r="CT416">
            <v>0</v>
          </cell>
          <cell r="CU416">
            <v>0</v>
          </cell>
          <cell r="CV416">
            <v>0</v>
          </cell>
          <cell r="CW416">
            <v>0</v>
          </cell>
          <cell r="CX416">
            <v>0</v>
          </cell>
          <cell r="CY416">
            <v>0</v>
          </cell>
          <cell r="CZ416">
            <v>0</v>
          </cell>
          <cell r="DA416">
            <v>0</v>
          </cell>
          <cell r="DB416">
            <v>0</v>
          </cell>
          <cell r="DC416">
            <v>0</v>
          </cell>
          <cell r="DD416">
            <v>0</v>
          </cell>
          <cell r="DE416">
            <v>0</v>
          </cell>
          <cell r="DF416">
            <v>0</v>
          </cell>
          <cell r="DG416">
            <v>0</v>
          </cell>
          <cell r="DH416">
            <v>0</v>
          </cell>
          <cell r="DI416">
            <v>0</v>
          </cell>
          <cell r="DJ416">
            <v>0</v>
          </cell>
          <cell r="DK416">
            <v>0</v>
          </cell>
          <cell r="DL416">
            <v>0</v>
          </cell>
          <cell r="DM416">
            <v>0</v>
          </cell>
          <cell r="DN416">
            <v>0</v>
          </cell>
          <cell r="DO416">
            <v>0</v>
          </cell>
          <cell r="DP416">
            <v>0</v>
          </cell>
          <cell r="DQ416">
            <v>0</v>
          </cell>
          <cell r="DR416">
            <v>0</v>
          </cell>
          <cell r="DS416">
            <v>0</v>
          </cell>
          <cell r="DT416">
            <v>0</v>
          </cell>
          <cell r="DU416">
            <v>0</v>
          </cell>
          <cell r="DV416">
            <v>0</v>
          </cell>
          <cell r="DW416">
            <v>0</v>
          </cell>
          <cell r="DX416">
            <v>0</v>
          </cell>
          <cell r="DY416">
            <v>0</v>
          </cell>
          <cell r="DZ416">
            <v>0</v>
          </cell>
          <cell r="EA416">
            <v>0</v>
          </cell>
          <cell r="EB416">
            <v>0</v>
          </cell>
          <cell r="EC416">
            <v>0</v>
          </cell>
          <cell r="ED416">
            <v>0</v>
          </cell>
          <cell r="EE416">
            <v>0</v>
          </cell>
          <cell r="EF416">
            <v>0</v>
          </cell>
          <cell r="EG416">
            <v>0</v>
          </cell>
          <cell r="EH416">
            <v>0</v>
          </cell>
          <cell r="EI416">
            <v>0</v>
          </cell>
          <cell r="EJ416">
            <v>0</v>
          </cell>
          <cell r="EK416">
            <v>0</v>
          </cell>
          <cell r="EL416">
            <v>0</v>
          </cell>
          <cell r="EM416">
            <v>0</v>
          </cell>
          <cell r="EN416">
            <v>0</v>
          </cell>
          <cell r="EO416">
            <v>0</v>
          </cell>
          <cell r="EP416">
            <v>0</v>
          </cell>
          <cell r="EQ416">
            <v>0</v>
          </cell>
          <cell r="ER416">
            <v>0</v>
          </cell>
          <cell r="ES416">
            <v>0</v>
          </cell>
          <cell r="ET416">
            <v>0</v>
          </cell>
          <cell r="EU416">
            <v>0</v>
          </cell>
          <cell r="EV416">
            <v>0</v>
          </cell>
          <cell r="EW416">
            <v>0</v>
          </cell>
          <cell r="EX416">
            <v>0</v>
          </cell>
          <cell r="EY416">
            <v>0</v>
          </cell>
          <cell r="EZ416">
            <v>0</v>
          </cell>
          <cell r="FA416">
            <v>0</v>
          </cell>
          <cell r="FB416">
            <v>0</v>
          </cell>
          <cell r="FC416">
            <v>0</v>
          </cell>
          <cell r="FD416">
            <v>0</v>
          </cell>
          <cell r="FE416">
            <v>0</v>
          </cell>
          <cell r="FF416">
            <v>0</v>
          </cell>
          <cell r="FG416">
            <v>0</v>
          </cell>
          <cell r="FH416">
            <v>0</v>
          </cell>
          <cell r="FI416">
            <v>0</v>
          </cell>
          <cell r="FJ416">
            <v>0</v>
          </cell>
          <cell r="FK416">
            <v>0</v>
          </cell>
          <cell r="FL416">
            <v>0</v>
          </cell>
          <cell r="FM416">
            <v>0</v>
          </cell>
          <cell r="FN416">
            <v>0</v>
          </cell>
          <cell r="FO416">
            <v>0</v>
          </cell>
          <cell r="FP416">
            <v>0</v>
          </cell>
          <cell r="FQ416">
            <v>0</v>
          </cell>
          <cell r="FR416">
            <v>0</v>
          </cell>
          <cell r="FS416">
            <v>0</v>
          </cell>
          <cell r="FT416">
            <v>0</v>
          </cell>
          <cell r="FU416">
            <v>0</v>
          </cell>
          <cell r="FV416">
            <v>0</v>
          </cell>
          <cell r="FW416">
            <v>0</v>
          </cell>
          <cell r="FX416">
            <v>0</v>
          </cell>
          <cell r="FY416">
            <v>0</v>
          </cell>
          <cell r="FZ416">
            <v>0</v>
          </cell>
          <cell r="GA416">
            <v>0</v>
          </cell>
          <cell r="GB416">
            <v>0</v>
          </cell>
          <cell r="GC416">
            <v>0</v>
          </cell>
          <cell r="GD416">
            <v>0</v>
          </cell>
          <cell r="GE416">
            <v>0</v>
          </cell>
          <cell r="GF416">
            <v>0</v>
          </cell>
          <cell r="GG416">
            <v>0</v>
          </cell>
          <cell r="GH416">
            <v>0</v>
          </cell>
          <cell r="GI416">
            <v>0</v>
          </cell>
          <cell r="GJ416">
            <v>0</v>
          </cell>
          <cell r="GK416">
            <v>0</v>
          </cell>
          <cell r="GL416">
            <v>0</v>
          </cell>
          <cell r="GM416">
            <v>0</v>
          </cell>
          <cell r="GN416">
            <v>0</v>
          </cell>
          <cell r="GO416">
            <v>0</v>
          </cell>
          <cell r="GP416">
            <v>0</v>
          </cell>
          <cell r="GQ416">
            <v>0</v>
          </cell>
          <cell r="GR416">
            <v>0</v>
          </cell>
          <cell r="GS416">
            <v>0</v>
          </cell>
          <cell r="GW416">
            <v>901268</v>
          </cell>
          <cell r="GX416" t="e">
            <v>#DIV/0!</v>
          </cell>
          <cell r="GY416" t="e">
            <v>#DIV/0!</v>
          </cell>
          <cell r="GZ416" t="e">
            <v>#DIV/0!</v>
          </cell>
        </row>
        <row r="417">
          <cell r="A417">
            <v>901269</v>
          </cell>
          <cell r="B417">
            <v>3</v>
          </cell>
          <cell r="C417" t="str">
            <v>PARKER @ CUSTER</v>
          </cell>
          <cell r="D417">
            <v>14160</v>
          </cell>
          <cell r="E417" t="str">
            <v>R</v>
          </cell>
          <cell r="F417">
            <v>122</v>
          </cell>
          <cell r="G417">
            <v>122</v>
          </cell>
          <cell r="H417">
            <v>122</v>
          </cell>
          <cell r="I417">
            <v>122</v>
          </cell>
          <cell r="J417">
            <v>122</v>
          </cell>
          <cell r="K417">
            <v>122</v>
          </cell>
          <cell r="L417">
            <v>122</v>
          </cell>
          <cell r="M417">
            <v>122</v>
          </cell>
          <cell r="N417">
            <v>122</v>
          </cell>
          <cell r="O417">
            <v>122</v>
          </cell>
          <cell r="P417">
            <v>122</v>
          </cell>
          <cell r="Q417">
            <v>122</v>
          </cell>
          <cell r="R417">
            <v>122</v>
          </cell>
          <cell r="S417">
            <v>122</v>
          </cell>
          <cell r="T417">
            <v>218</v>
          </cell>
          <cell r="U417">
            <v>218</v>
          </cell>
          <cell r="V417">
            <v>218</v>
          </cell>
          <cell r="W417">
            <v>218</v>
          </cell>
          <cell r="X417">
            <v>218</v>
          </cell>
          <cell r="Y417">
            <v>218</v>
          </cell>
          <cell r="Z417">
            <v>218</v>
          </cell>
          <cell r="AA417">
            <v>218</v>
          </cell>
          <cell r="AB417">
            <v>218</v>
          </cell>
          <cell r="AC417">
            <v>218</v>
          </cell>
          <cell r="AD417">
            <v>218</v>
          </cell>
          <cell r="AE417">
            <v>218</v>
          </cell>
          <cell r="AF417">
            <v>218</v>
          </cell>
          <cell r="AG417">
            <v>218</v>
          </cell>
          <cell r="AH417">
            <v>218</v>
          </cell>
          <cell r="AI417">
            <v>218</v>
          </cell>
          <cell r="AJ417">
            <v>218</v>
          </cell>
          <cell r="AK417">
            <v>218</v>
          </cell>
          <cell r="AL417">
            <v>218</v>
          </cell>
          <cell r="AM417">
            <v>218</v>
          </cell>
          <cell r="AN417">
            <v>218</v>
          </cell>
          <cell r="AO417">
            <v>218</v>
          </cell>
          <cell r="AP417">
            <v>218</v>
          </cell>
          <cell r="AQ417">
            <v>218</v>
          </cell>
          <cell r="AR417">
            <v>218</v>
          </cell>
          <cell r="AS417">
            <v>218</v>
          </cell>
          <cell r="AT417">
            <v>218</v>
          </cell>
          <cell r="AU417">
            <v>218</v>
          </cell>
          <cell r="AV417">
            <v>218</v>
          </cell>
          <cell r="AW417">
            <v>218</v>
          </cell>
          <cell r="AX417">
            <v>218</v>
          </cell>
          <cell r="AY417">
            <v>74</v>
          </cell>
          <cell r="AZ417">
            <v>74</v>
          </cell>
          <cell r="BA417">
            <v>74</v>
          </cell>
          <cell r="BB417">
            <v>74</v>
          </cell>
          <cell r="BC417">
            <v>74</v>
          </cell>
          <cell r="BD417">
            <v>74</v>
          </cell>
          <cell r="BE417">
            <v>74</v>
          </cell>
          <cell r="BF417">
            <v>74</v>
          </cell>
          <cell r="BG417">
            <v>74</v>
          </cell>
          <cell r="BH417">
            <v>74</v>
          </cell>
          <cell r="BI417">
            <v>74</v>
          </cell>
          <cell r="BJ417">
            <v>74</v>
          </cell>
          <cell r="BK417">
            <v>74</v>
          </cell>
          <cell r="BL417">
            <v>74</v>
          </cell>
          <cell r="BM417">
            <v>74</v>
          </cell>
          <cell r="BN417">
            <v>74</v>
          </cell>
          <cell r="BO417">
            <v>74</v>
          </cell>
          <cell r="BP417">
            <v>74</v>
          </cell>
          <cell r="BQ417">
            <v>74</v>
          </cell>
          <cell r="BR417">
            <v>74</v>
          </cell>
          <cell r="BS417">
            <v>74</v>
          </cell>
          <cell r="BT417">
            <v>74</v>
          </cell>
          <cell r="BU417">
            <v>74</v>
          </cell>
          <cell r="BV417">
            <v>74</v>
          </cell>
          <cell r="BW417">
            <v>74</v>
          </cell>
          <cell r="BX417">
            <v>74</v>
          </cell>
          <cell r="BY417">
            <v>74</v>
          </cell>
          <cell r="BZ417">
            <v>74</v>
          </cell>
          <cell r="CA417">
            <v>74</v>
          </cell>
          <cell r="CB417">
            <v>74</v>
          </cell>
          <cell r="CC417">
            <v>61</v>
          </cell>
          <cell r="CD417">
            <v>61</v>
          </cell>
          <cell r="CE417">
            <v>61</v>
          </cell>
          <cell r="CF417">
            <v>61</v>
          </cell>
          <cell r="CG417">
            <v>61</v>
          </cell>
          <cell r="CH417">
            <v>61</v>
          </cell>
          <cell r="CI417">
            <v>61</v>
          </cell>
          <cell r="CJ417">
            <v>61</v>
          </cell>
          <cell r="CK417">
            <v>61</v>
          </cell>
          <cell r="CL417">
            <v>61</v>
          </cell>
          <cell r="CM417">
            <v>61</v>
          </cell>
          <cell r="CN417">
            <v>61</v>
          </cell>
          <cell r="CO417">
            <v>61</v>
          </cell>
          <cell r="CP417">
            <v>61</v>
          </cell>
          <cell r="CQ417">
            <v>61</v>
          </cell>
          <cell r="CR417">
            <v>61</v>
          </cell>
          <cell r="CS417">
            <v>61</v>
          </cell>
          <cell r="CT417">
            <v>61</v>
          </cell>
          <cell r="CU417">
            <v>61</v>
          </cell>
          <cell r="CV417">
            <v>61</v>
          </cell>
          <cell r="CW417">
            <v>61</v>
          </cell>
          <cell r="CX417">
            <v>61</v>
          </cell>
          <cell r="CY417">
            <v>61</v>
          </cell>
          <cell r="CZ417">
            <v>61</v>
          </cell>
          <cell r="DA417">
            <v>61</v>
          </cell>
          <cell r="DB417">
            <v>61</v>
          </cell>
          <cell r="DC417">
            <v>61</v>
          </cell>
          <cell r="DD417">
            <v>61</v>
          </cell>
          <cell r="DE417">
            <v>61</v>
          </cell>
          <cell r="DF417">
            <v>61</v>
          </cell>
          <cell r="DG417">
            <v>61</v>
          </cell>
          <cell r="DH417">
            <v>123</v>
          </cell>
          <cell r="DI417">
            <v>123</v>
          </cell>
          <cell r="DJ417">
            <v>123</v>
          </cell>
          <cell r="DK417">
            <v>123</v>
          </cell>
          <cell r="DL417">
            <v>123</v>
          </cell>
          <cell r="DM417">
            <v>123</v>
          </cell>
          <cell r="DN417">
            <v>123</v>
          </cell>
          <cell r="DO417">
            <v>123</v>
          </cell>
          <cell r="DP417">
            <v>123</v>
          </cell>
          <cell r="DQ417">
            <v>123</v>
          </cell>
          <cell r="DR417">
            <v>123</v>
          </cell>
          <cell r="DS417">
            <v>123</v>
          </cell>
          <cell r="DT417">
            <v>123</v>
          </cell>
          <cell r="DU417">
            <v>123</v>
          </cell>
          <cell r="DV417">
            <v>123</v>
          </cell>
          <cell r="DW417">
            <v>123</v>
          </cell>
          <cell r="DX417">
            <v>123</v>
          </cell>
          <cell r="DY417">
            <v>123</v>
          </cell>
          <cell r="DZ417">
            <v>123</v>
          </cell>
          <cell r="EA417">
            <v>123</v>
          </cell>
          <cell r="EB417">
            <v>123</v>
          </cell>
          <cell r="EC417">
            <v>123</v>
          </cell>
          <cell r="ED417">
            <v>123</v>
          </cell>
          <cell r="EE417">
            <v>1</v>
          </cell>
          <cell r="EF417">
            <v>123</v>
          </cell>
          <cell r="EG417">
            <v>123</v>
          </cell>
          <cell r="EH417">
            <v>123</v>
          </cell>
          <cell r="EI417">
            <v>123</v>
          </cell>
          <cell r="EJ417">
            <v>123</v>
          </cell>
          <cell r="EK417">
            <v>123</v>
          </cell>
          <cell r="EL417">
            <v>123</v>
          </cell>
          <cell r="EM417">
            <v>123</v>
          </cell>
          <cell r="EN417">
            <v>123</v>
          </cell>
          <cell r="EO417">
            <v>123</v>
          </cell>
          <cell r="EP417">
            <v>123</v>
          </cell>
          <cell r="EQ417">
            <v>123</v>
          </cell>
          <cell r="ER417">
            <v>123</v>
          </cell>
          <cell r="ES417">
            <v>123</v>
          </cell>
          <cell r="ET417">
            <v>123</v>
          </cell>
          <cell r="EU417">
            <v>123</v>
          </cell>
          <cell r="EV417">
            <v>123</v>
          </cell>
          <cell r="EW417">
            <v>123</v>
          </cell>
          <cell r="EX417">
            <v>123</v>
          </cell>
          <cell r="EY417">
            <v>123</v>
          </cell>
          <cell r="EZ417">
            <v>123</v>
          </cell>
          <cell r="FA417">
            <v>123</v>
          </cell>
          <cell r="FB417">
            <v>123</v>
          </cell>
          <cell r="FC417">
            <v>123</v>
          </cell>
          <cell r="FD417">
            <v>123</v>
          </cell>
          <cell r="FE417">
            <v>123</v>
          </cell>
          <cell r="FF417">
            <v>123</v>
          </cell>
          <cell r="FG417">
            <v>123</v>
          </cell>
          <cell r="FH417">
            <v>123</v>
          </cell>
          <cell r="FI417">
            <v>123</v>
          </cell>
          <cell r="FJ417">
            <v>123</v>
          </cell>
          <cell r="FK417">
            <v>123</v>
          </cell>
          <cell r="FL417">
            <v>123</v>
          </cell>
          <cell r="FM417">
            <v>123</v>
          </cell>
          <cell r="FN417">
            <v>123</v>
          </cell>
          <cell r="FO417">
            <v>131</v>
          </cell>
          <cell r="FP417">
            <v>131</v>
          </cell>
          <cell r="FQ417">
            <v>131</v>
          </cell>
          <cell r="FR417">
            <v>131</v>
          </cell>
          <cell r="FS417">
            <v>131</v>
          </cell>
          <cell r="FT417">
            <v>131</v>
          </cell>
          <cell r="FU417">
            <v>131</v>
          </cell>
          <cell r="FV417">
            <v>131</v>
          </cell>
          <cell r="FW417">
            <v>131</v>
          </cell>
          <cell r="FX417">
            <v>131</v>
          </cell>
          <cell r="FY417">
            <v>131</v>
          </cell>
          <cell r="FZ417">
            <v>131</v>
          </cell>
          <cell r="GA417">
            <v>131</v>
          </cell>
          <cell r="GB417">
            <v>131</v>
          </cell>
          <cell r="GC417">
            <v>131</v>
          </cell>
          <cell r="GD417">
            <v>131</v>
          </cell>
          <cell r="GE417">
            <v>131</v>
          </cell>
          <cell r="GF417">
            <v>131</v>
          </cell>
          <cell r="GG417">
            <v>131</v>
          </cell>
          <cell r="GH417">
            <v>131</v>
          </cell>
          <cell r="GI417">
            <v>131</v>
          </cell>
          <cell r="GJ417">
            <v>131</v>
          </cell>
          <cell r="GK417">
            <v>131</v>
          </cell>
          <cell r="GL417">
            <v>131</v>
          </cell>
          <cell r="GM417">
            <v>131</v>
          </cell>
          <cell r="GN417">
            <v>131</v>
          </cell>
          <cell r="GO417">
            <v>131</v>
          </cell>
          <cell r="GP417">
            <v>131</v>
          </cell>
          <cell r="GQ417">
            <v>131</v>
          </cell>
          <cell r="GR417">
            <v>131</v>
          </cell>
          <cell r="GS417">
            <v>131</v>
          </cell>
          <cell r="GW417">
            <v>901269</v>
          </cell>
          <cell r="GX417" t="e">
            <v>#DIV/0!</v>
          </cell>
          <cell r="GY417" t="e">
            <v>#DIV/0!</v>
          </cell>
          <cell r="GZ417" t="e">
            <v>#DIV/0!</v>
          </cell>
        </row>
        <row r="418">
          <cell r="A418">
            <v>901271</v>
          </cell>
          <cell r="B418">
            <v>3</v>
          </cell>
          <cell r="C418" t="str">
            <v>JONES @ CUSTER</v>
          </cell>
          <cell r="D418">
            <v>8242</v>
          </cell>
          <cell r="E418" t="str">
            <v>R</v>
          </cell>
          <cell r="F418">
            <v>548</v>
          </cell>
          <cell r="G418">
            <v>548</v>
          </cell>
          <cell r="H418">
            <v>548</v>
          </cell>
          <cell r="I418">
            <v>548</v>
          </cell>
          <cell r="J418">
            <v>548</v>
          </cell>
          <cell r="K418">
            <v>548</v>
          </cell>
          <cell r="L418">
            <v>548</v>
          </cell>
          <cell r="M418">
            <v>548</v>
          </cell>
          <cell r="N418">
            <v>548</v>
          </cell>
          <cell r="O418">
            <v>548</v>
          </cell>
          <cell r="P418">
            <v>548</v>
          </cell>
          <cell r="Q418">
            <v>548</v>
          </cell>
          <cell r="R418">
            <v>548</v>
          </cell>
          <cell r="S418">
            <v>548</v>
          </cell>
          <cell r="T418">
            <v>549</v>
          </cell>
          <cell r="U418">
            <v>549</v>
          </cell>
          <cell r="V418">
            <v>549</v>
          </cell>
          <cell r="W418">
            <v>549</v>
          </cell>
          <cell r="X418">
            <v>549</v>
          </cell>
          <cell r="Y418">
            <v>549</v>
          </cell>
          <cell r="Z418">
            <v>549</v>
          </cell>
          <cell r="AA418">
            <v>549</v>
          </cell>
          <cell r="AB418">
            <v>549</v>
          </cell>
          <cell r="AC418">
            <v>549</v>
          </cell>
          <cell r="AD418">
            <v>549</v>
          </cell>
          <cell r="AE418">
            <v>549</v>
          </cell>
          <cell r="AF418">
            <v>549</v>
          </cell>
          <cell r="AG418">
            <v>549</v>
          </cell>
          <cell r="AH418">
            <v>549</v>
          </cell>
          <cell r="AI418">
            <v>549</v>
          </cell>
          <cell r="AJ418">
            <v>549</v>
          </cell>
          <cell r="AK418">
            <v>549</v>
          </cell>
          <cell r="AL418">
            <v>549</v>
          </cell>
          <cell r="AM418">
            <v>549</v>
          </cell>
          <cell r="AN418">
            <v>549</v>
          </cell>
          <cell r="AO418">
            <v>549</v>
          </cell>
          <cell r="AP418">
            <v>761</v>
          </cell>
          <cell r="AQ418">
            <v>761</v>
          </cell>
          <cell r="AR418">
            <v>761</v>
          </cell>
          <cell r="AS418">
            <v>761</v>
          </cell>
          <cell r="AT418">
            <v>761</v>
          </cell>
          <cell r="AU418">
            <v>761</v>
          </cell>
          <cell r="AV418">
            <v>761</v>
          </cell>
          <cell r="AW418">
            <v>761</v>
          </cell>
          <cell r="AX418">
            <v>761</v>
          </cell>
          <cell r="AY418">
            <v>640</v>
          </cell>
          <cell r="AZ418">
            <v>640</v>
          </cell>
          <cell r="BA418">
            <v>640</v>
          </cell>
          <cell r="BB418">
            <v>640</v>
          </cell>
          <cell r="BC418">
            <v>640</v>
          </cell>
          <cell r="BD418">
            <v>640</v>
          </cell>
          <cell r="BE418">
            <v>640</v>
          </cell>
          <cell r="BF418">
            <v>640</v>
          </cell>
          <cell r="BG418">
            <v>640</v>
          </cell>
          <cell r="BH418">
            <v>640</v>
          </cell>
          <cell r="BI418">
            <v>640</v>
          </cell>
          <cell r="BJ418">
            <v>462</v>
          </cell>
          <cell r="BK418">
            <v>462</v>
          </cell>
          <cell r="BL418">
            <v>462</v>
          </cell>
          <cell r="BM418">
            <v>462</v>
          </cell>
          <cell r="BN418">
            <v>462</v>
          </cell>
          <cell r="BO418">
            <v>462</v>
          </cell>
          <cell r="BP418">
            <v>462</v>
          </cell>
          <cell r="BQ418">
            <v>462</v>
          </cell>
          <cell r="BR418">
            <v>462</v>
          </cell>
          <cell r="BS418">
            <v>462</v>
          </cell>
          <cell r="BT418">
            <v>462</v>
          </cell>
          <cell r="BU418">
            <v>462</v>
          </cell>
          <cell r="BV418">
            <v>462</v>
          </cell>
          <cell r="BW418">
            <v>462</v>
          </cell>
          <cell r="BX418">
            <v>462</v>
          </cell>
          <cell r="BY418">
            <v>462</v>
          </cell>
          <cell r="BZ418">
            <v>462</v>
          </cell>
          <cell r="CA418">
            <v>462</v>
          </cell>
          <cell r="CB418">
            <v>462</v>
          </cell>
          <cell r="CC418">
            <v>690</v>
          </cell>
          <cell r="CD418">
            <v>690</v>
          </cell>
          <cell r="CE418">
            <v>690</v>
          </cell>
          <cell r="CF418">
            <v>690</v>
          </cell>
          <cell r="CG418">
            <v>690</v>
          </cell>
          <cell r="CH418">
            <v>690</v>
          </cell>
          <cell r="CI418">
            <v>690</v>
          </cell>
          <cell r="CJ418">
            <v>690</v>
          </cell>
          <cell r="CK418">
            <v>690</v>
          </cell>
          <cell r="CL418">
            <v>690</v>
          </cell>
          <cell r="CM418">
            <v>690</v>
          </cell>
          <cell r="CN418">
            <v>690</v>
          </cell>
          <cell r="CO418">
            <v>690</v>
          </cell>
          <cell r="CP418">
            <v>690</v>
          </cell>
          <cell r="CQ418">
            <v>690</v>
          </cell>
          <cell r="CR418">
            <v>690</v>
          </cell>
          <cell r="CS418">
            <v>444</v>
          </cell>
          <cell r="CT418">
            <v>444</v>
          </cell>
          <cell r="CU418">
            <v>444</v>
          </cell>
          <cell r="CV418">
            <v>444</v>
          </cell>
          <cell r="CW418">
            <v>444</v>
          </cell>
          <cell r="CX418">
            <v>444</v>
          </cell>
          <cell r="CY418">
            <v>444</v>
          </cell>
          <cell r="CZ418">
            <v>444</v>
          </cell>
          <cell r="DA418">
            <v>444</v>
          </cell>
          <cell r="DB418">
            <v>444</v>
          </cell>
          <cell r="DC418">
            <v>444</v>
          </cell>
          <cell r="DD418">
            <v>444</v>
          </cell>
          <cell r="DE418">
            <v>444</v>
          </cell>
          <cell r="DF418">
            <v>444</v>
          </cell>
          <cell r="DG418">
            <v>444</v>
          </cell>
          <cell r="DH418">
            <v>750</v>
          </cell>
          <cell r="DI418">
            <v>750</v>
          </cell>
          <cell r="DJ418">
            <v>750</v>
          </cell>
          <cell r="DK418">
            <v>750</v>
          </cell>
          <cell r="DL418">
            <v>750</v>
          </cell>
          <cell r="DM418">
            <v>750</v>
          </cell>
          <cell r="DN418">
            <v>750</v>
          </cell>
          <cell r="DO418">
            <v>750</v>
          </cell>
          <cell r="DP418">
            <v>750</v>
          </cell>
          <cell r="DQ418">
            <v>750</v>
          </cell>
          <cell r="DR418">
            <v>750</v>
          </cell>
          <cell r="DS418">
            <v>750</v>
          </cell>
          <cell r="DT418">
            <v>276</v>
          </cell>
          <cell r="DU418">
            <v>276</v>
          </cell>
          <cell r="DV418">
            <v>276</v>
          </cell>
          <cell r="DW418">
            <v>276</v>
          </cell>
          <cell r="DX418">
            <v>276</v>
          </cell>
          <cell r="DY418">
            <v>276</v>
          </cell>
          <cell r="DZ418">
            <v>276</v>
          </cell>
          <cell r="EA418">
            <v>276</v>
          </cell>
          <cell r="EB418">
            <v>276</v>
          </cell>
          <cell r="EC418">
            <v>276</v>
          </cell>
          <cell r="ED418">
            <v>276</v>
          </cell>
          <cell r="EE418">
            <v>1</v>
          </cell>
          <cell r="EF418">
            <v>276</v>
          </cell>
          <cell r="EG418">
            <v>276</v>
          </cell>
          <cell r="EH418">
            <v>276</v>
          </cell>
          <cell r="EI418">
            <v>276</v>
          </cell>
          <cell r="EJ418">
            <v>400</v>
          </cell>
          <cell r="EK418">
            <v>400</v>
          </cell>
          <cell r="EL418">
            <v>400</v>
          </cell>
          <cell r="EM418">
            <v>400</v>
          </cell>
          <cell r="EN418">
            <v>400</v>
          </cell>
          <cell r="EO418">
            <v>800</v>
          </cell>
          <cell r="EP418">
            <v>800</v>
          </cell>
          <cell r="EQ418">
            <v>800</v>
          </cell>
          <cell r="ER418">
            <v>800</v>
          </cell>
          <cell r="ES418">
            <v>800</v>
          </cell>
          <cell r="ET418">
            <v>800</v>
          </cell>
          <cell r="EU418">
            <v>800</v>
          </cell>
          <cell r="EV418">
            <v>800</v>
          </cell>
          <cell r="EW418">
            <v>800</v>
          </cell>
          <cell r="EX418">
            <v>800</v>
          </cell>
          <cell r="EY418">
            <v>800</v>
          </cell>
          <cell r="EZ418">
            <v>800</v>
          </cell>
          <cell r="FA418">
            <v>800</v>
          </cell>
          <cell r="FB418">
            <v>800</v>
          </cell>
          <cell r="FC418">
            <v>497</v>
          </cell>
          <cell r="FD418">
            <v>497</v>
          </cell>
          <cell r="FE418">
            <v>497</v>
          </cell>
          <cell r="FF418">
            <v>497</v>
          </cell>
          <cell r="FG418">
            <v>276</v>
          </cell>
          <cell r="FH418">
            <v>276</v>
          </cell>
          <cell r="FI418">
            <v>276</v>
          </cell>
          <cell r="FJ418">
            <v>276</v>
          </cell>
          <cell r="FK418">
            <v>276</v>
          </cell>
          <cell r="FL418">
            <v>276</v>
          </cell>
          <cell r="FM418">
            <v>276</v>
          </cell>
          <cell r="FN418">
            <v>276</v>
          </cell>
          <cell r="FO418">
            <v>1300</v>
          </cell>
          <cell r="FP418">
            <v>1300</v>
          </cell>
          <cell r="FQ418">
            <v>1300</v>
          </cell>
          <cell r="FR418">
            <v>1300</v>
          </cell>
          <cell r="FS418">
            <v>275</v>
          </cell>
          <cell r="FT418">
            <v>275</v>
          </cell>
          <cell r="FU418">
            <v>275</v>
          </cell>
          <cell r="FV418">
            <v>275</v>
          </cell>
          <cell r="FW418">
            <v>275</v>
          </cell>
          <cell r="FX418">
            <v>275</v>
          </cell>
          <cell r="FY418">
            <v>275</v>
          </cell>
          <cell r="FZ418">
            <v>275</v>
          </cell>
          <cell r="GA418">
            <v>275</v>
          </cell>
          <cell r="GB418">
            <v>275</v>
          </cell>
          <cell r="GC418">
            <v>275</v>
          </cell>
          <cell r="GD418">
            <v>275</v>
          </cell>
          <cell r="GE418">
            <v>506</v>
          </cell>
          <cell r="GF418">
            <v>506</v>
          </cell>
          <cell r="GG418">
            <v>506</v>
          </cell>
          <cell r="GH418">
            <v>506</v>
          </cell>
          <cell r="GI418">
            <v>506</v>
          </cell>
          <cell r="GJ418">
            <v>506</v>
          </cell>
          <cell r="GK418">
            <v>506</v>
          </cell>
          <cell r="GL418">
            <v>506</v>
          </cell>
          <cell r="GM418">
            <v>506</v>
          </cell>
          <cell r="GN418">
            <v>506</v>
          </cell>
          <cell r="GO418">
            <v>506</v>
          </cell>
          <cell r="GP418">
            <v>506</v>
          </cell>
          <cell r="GQ418">
            <v>506</v>
          </cell>
          <cell r="GR418">
            <v>506</v>
          </cell>
          <cell r="GS418">
            <v>506</v>
          </cell>
          <cell r="GW418">
            <v>901271</v>
          </cell>
          <cell r="GX418" t="e">
            <v>#DIV/0!</v>
          </cell>
          <cell r="GY418" t="e">
            <v>#DIV/0!</v>
          </cell>
          <cell r="GZ418" t="e">
            <v>#DIV/0!</v>
          </cell>
        </row>
        <row r="419">
          <cell r="A419">
            <v>901274</v>
          </cell>
          <cell r="B419">
            <v>3</v>
          </cell>
          <cell r="C419" t="str">
            <v>CAMPBELL @ CUSTER</v>
          </cell>
          <cell r="D419">
            <v>8237</v>
          </cell>
          <cell r="E419" t="str">
            <v>R</v>
          </cell>
          <cell r="F419">
            <v>120</v>
          </cell>
          <cell r="G419">
            <v>120</v>
          </cell>
          <cell r="H419">
            <v>120</v>
          </cell>
          <cell r="I419">
            <v>120</v>
          </cell>
          <cell r="J419">
            <v>120</v>
          </cell>
          <cell r="K419">
            <v>120</v>
          </cell>
          <cell r="L419">
            <v>120</v>
          </cell>
          <cell r="M419">
            <v>120</v>
          </cell>
          <cell r="N419">
            <v>120</v>
          </cell>
          <cell r="O419">
            <v>120</v>
          </cell>
          <cell r="P419">
            <v>120</v>
          </cell>
          <cell r="Q419">
            <v>120</v>
          </cell>
          <cell r="R419">
            <v>120</v>
          </cell>
          <cell r="S419">
            <v>120</v>
          </cell>
          <cell r="T419">
            <v>108</v>
          </cell>
          <cell r="U419">
            <v>108</v>
          </cell>
          <cell r="V419">
            <v>108</v>
          </cell>
          <cell r="W419">
            <v>108</v>
          </cell>
          <cell r="X419">
            <v>108</v>
          </cell>
          <cell r="Y419">
            <v>108</v>
          </cell>
          <cell r="Z419">
            <v>108</v>
          </cell>
          <cell r="AA419">
            <v>108</v>
          </cell>
          <cell r="AB419">
            <v>108</v>
          </cell>
          <cell r="AC419">
            <v>108</v>
          </cell>
          <cell r="AD419">
            <v>108</v>
          </cell>
          <cell r="AE419">
            <v>108</v>
          </cell>
          <cell r="AF419">
            <v>108</v>
          </cell>
          <cell r="AG419">
            <v>108</v>
          </cell>
          <cell r="AH419">
            <v>108</v>
          </cell>
          <cell r="AI419">
            <v>108</v>
          </cell>
          <cell r="AJ419">
            <v>108</v>
          </cell>
          <cell r="AK419">
            <v>108</v>
          </cell>
          <cell r="AL419">
            <v>108</v>
          </cell>
          <cell r="AM419">
            <v>108</v>
          </cell>
          <cell r="AN419">
            <v>108</v>
          </cell>
          <cell r="AO419">
            <v>108</v>
          </cell>
          <cell r="AP419">
            <v>108</v>
          </cell>
          <cell r="AQ419">
            <v>108</v>
          </cell>
          <cell r="AR419">
            <v>108</v>
          </cell>
          <cell r="AS419">
            <v>108</v>
          </cell>
          <cell r="AT419">
            <v>108</v>
          </cell>
          <cell r="AU419">
            <v>108</v>
          </cell>
          <cell r="AV419">
            <v>108</v>
          </cell>
          <cell r="AW419">
            <v>108</v>
          </cell>
          <cell r="AX419">
            <v>108</v>
          </cell>
          <cell r="AY419">
            <v>107</v>
          </cell>
          <cell r="AZ419">
            <v>107</v>
          </cell>
          <cell r="BA419">
            <v>107</v>
          </cell>
          <cell r="BB419">
            <v>107</v>
          </cell>
          <cell r="BC419">
            <v>107</v>
          </cell>
          <cell r="BD419">
            <v>107</v>
          </cell>
          <cell r="BE419">
            <v>107</v>
          </cell>
          <cell r="BF419">
            <v>107</v>
          </cell>
          <cell r="BG419">
            <v>107</v>
          </cell>
          <cell r="BH419">
            <v>107</v>
          </cell>
          <cell r="BI419">
            <v>107</v>
          </cell>
          <cell r="BJ419">
            <v>107</v>
          </cell>
          <cell r="BK419">
            <v>107</v>
          </cell>
          <cell r="BL419">
            <v>107</v>
          </cell>
          <cell r="BM419">
            <v>107</v>
          </cell>
          <cell r="BN419">
            <v>107</v>
          </cell>
          <cell r="BO419">
            <v>107</v>
          </cell>
          <cell r="BP419">
            <v>107</v>
          </cell>
          <cell r="BQ419">
            <v>107</v>
          </cell>
          <cell r="BR419">
            <v>107</v>
          </cell>
          <cell r="BS419">
            <v>107</v>
          </cell>
          <cell r="BT419">
            <v>107</v>
          </cell>
          <cell r="BU419">
            <v>107</v>
          </cell>
          <cell r="BV419">
            <v>107</v>
          </cell>
          <cell r="BW419">
            <v>107</v>
          </cell>
          <cell r="BX419">
            <v>107</v>
          </cell>
          <cell r="BY419">
            <v>107</v>
          </cell>
          <cell r="BZ419">
            <v>107</v>
          </cell>
          <cell r="CA419">
            <v>107</v>
          </cell>
          <cell r="CB419">
            <v>107</v>
          </cell>
          <cell r="CC419">
            <v>111</v>
          </cell>
          <cell r="CD419">
            <v>111</v>
          </cell>
          <cell r="CE419">
            <v>111</v>
          </cell>
          <cell r="CF419">
            <v>111</v>
          </cell>
          <cell r="CG419">
            <v>111</v>
          </cell>
          <cell r="CH419">
            <v>111</v>
          </cell>
          <cell r="CI419">
            <v>111</v>
          </cell>
          <cell r="CJ419">
            <v>111</v>
          </cell>
          <cell r="CK419">
            <v>111</v>
          </cell>
          <cell r="CL419">
            <v>111</v>
          </cell>
          <cell r="CM419">
            <v>111</v>
          </cell>
          <cell r="CN419">
            <v>111</v>
          </cell>
          <cell r="CO419">
            <v>111</v>
          </cell>
          <cell r="CP419">
            <v>111</v>
          </cell>
          <cell r="CQ419">
            <v>111</v>
          </cell>
          <cell r="CR419">
            <v>111</v>
          </cell>
          <cell r="CS419">
            <v>111</v>
          </cell>
          <cell r="CT419">
            <v>111</v>
          </cell>
          <cell r="CU419">
            <v>111</v>
          </cell>
          <cell r="CV419">
            <v>111</v>
          </cell>
          <cell r="CW419">
            <v>111</v>
          </cell>
          <cell r="CX419">
            <v>111</v>
          </cell>
          <cell r="CY419">
            <v>111</v>
          </cell>
          <cell r="CZ419">
            <v>111</v>
          </cell>
          <cell r="DA419">
            <v>111</v>
          </cell>
          <cell r="DB419">
            <v>111</v>
          </cell>
          <cell r="DC419">
            <v>111</v>
          </cell>
          <cell r="DD419">
            <v>111</v>
          </cell>
          <cell r="DE419">
            <v>111</v>
          </cell>
          <cell r="DF419">
            <v>111</v>
          </cell>
          <cell r="DG419">
            <v>111</v>
          </cell>
          <cell r="DH419">
            <v>120</v>
          </cell>
          <cell r="DI419">
            <v>120</v>
          </cell>
          <cell r="DJ419">
            <v>120</v>
          </cell>
          <cell r="DK419">
            <v>120</v>
          </cell>
          <cell r="DL419">
            <v>120</v>
          </cell>
          <cell r="DM419">
            <v>120</v>
          </cell>
          <cell r="DN419">
            <v>120</v>
          </cell>
          <cell r="DO419">
            <v>120</v>
          </cell>
          <cell r="DP419">
            <v>120</v>
          </cell>
          <cell r="DQ419">
            <v>120</v>
          </cell>
          <cell r="DR419">
            <v>120</v>
          </cell>
          <cell r="DS419">
            <v>120</v>
          </cell>
          <cell r="DT419">
            <v>120</v>
          </cell>
          <cell r="DU419">
            <v>120</v>
          </cell>
          <cell r="DV419">
            <v>120</v>
          </cell>
          <cell r="DW419">
            <v>120</v>
          </cell>
          <cell r="DX419">
            <v>120</v>
          </cell>
          <cell r="DY419">
            <v>120</v>
          </cell>
          <cell r="DZ419">
            <v>120</v>
          </cell>
          <cell r="EA419">
            <v>120</v>
          </cell>
          <cell r="EB419">
            <v>120</v>
          </cell>
          <cell r="EC419">
            <v>120</v>
          </cell>
          <cell r="ED419">
            <v>120</v>
          </cell>
          <cell r="EE419">
            <v>1</v>
          </cell>
          <cell r="EF419">
            <v>120</v>
          </cell>
          <cell r="EG419">
            <v>120</v>
          </cell>
          <cell r="EH419">
            <v>120</v>
          </cell>
          <cell r="EI419">
            <v>120</v>
          </cell>
          <cell r="EJ419">
            <v>100</v>
          </cell>
          <cell r="EK419">
            <v>100</v>
          </cell>
          <cell r="EL419">
            <v>100</v>
          </cell>
          <cell r="EM419">
            <v>100</v>
          </cell>
          <cell r="EN419">
            <v>100</v>
          </cell>
          <cell r="EO419">
            <v>100</v>
          </cell>
          <cell r="EP419">
            <v>100</v>
          </cell>
          <cell r="EQ419">
            <v>100</v>
          </cell>
          <cell r="ER419">
            <v>100</v>
          </cell>
          <cell r="ES419">
            <v>100</v>
          </cell>
          <cell r="ET419">
            <v>100</v>
          </cell>
          <cell r="EU419">
            <v>100</v>
          </cell>
          <cell r="EV419">
            <v>100</v>
          </cell>
          <cell r="EW419">
            <v>100</v>
          </cell>
          <cell r="EX419">
            <v>100</v>
          </cell>
          <cell r="EY419">
            <v>100</v>
          </cell>
          <cell r="EZ419">
            <v>100</v>
          </cell>
          <cell r="FA419">
            <v>100</v>
          </cell>
          <cell r="FB419">
            <v>100</v>
          </cell>
          <cell r="FC419">
            <v>100</v>
          </cell>
          <cell r="FD419">
            <v>100</v>
          </cell>
          <cell r="FE419">
            <v>100</v>
          </cell>
          <cell r="FF419">
            <v>100</v>
          </cell>
          <cell r="FG419">
            <v>100</v>
          </cell>
          <cell r="FH419">
            <v>100</v>
          </cell>
          <cell r="FI419">
            <v>100</v>
          </cell>
          <cell r="FJ419">
            <v>100</v>
          </cell>
          <cell r="FK419">
            <v>100</v>
          </cell>
          <cell r="FL419">
            <v>100</v>
          </cell>
          <cell r="FM419">
            <v>100</v>
          </cell>
          <cell r="FN419">
            <v>100</v>
          </cell>
          <cell r="FO419">
            <v>58</v>
          </cell>
          <cell r="FP419">
            <v>58</v>
          </cell>
          <cell r="FQ419">
            <v>58</v>
          </cell>
          <cell r="FR419">
            <v>58</v>
          </cell>
          <cell r="FS419">
            <v>58</v>
          </cell>
          <cell r="FT419">
            <v>58</v>
          </cell>
          <cell r="FU419">
            <v>58</v>
          </cell>
          <cell r="FV419">
            <v>58</v>
          </cell>
          <cell r="FW419">
            <v>58</v>
          </cell>
          <cell r="FX419">
            <v>58</v>
          </cell>
          <cell r="FY419">
            <v>120</v>
          </cell>
          <cell r="FZ419">
            <v>120</v>
          </cell>
          <cell r="GA419">
            <v>120</v>
          </cell>
          <cell r="GB419">
            <v>120</v>
          </cell>
          <cell r="GC419">
            <v>120</v>
          </cell>
          <cell r="GD419">
            <v>120</v>
          </cell>
          <cell r="GE419">
            <v>120</v>
          </cell>
          <cell r="GF419">
            <v>120</v>
          </cell>
          <cell r="GG419">
            <v>120</v>
          </cell>
          <cell r="GH419">
            <v>120</v>
          </cell>
          <cell r="GI419">
            <v>120</v>
          </cell>
          <cell r="GJ419">
            <v>120</v>
          </cell>
          <cell r="GK419">
            <v>120</v>
          </cell>
          <cell r="GL419">
            <v>120</v>
          </cell>
          <cell r="GM419">
            <v>120</v>
          </cell>
          <cell r="GN419">
            <v>120</v>
          </cell>
          <cell r="GO419">
            <v>120</v>
          </cell>
          <cell r="GP419">
            <v>120</v>
          </cell>
          <cell r="GQ419">
            <v>120</v>
          </cell>
          <cell r="GR419">
            <v>120</v>
          </cell>
          <cell r="GS419">
            <v>120</v>
          </cell>
          <cell r="GW419">
            <v>901274</v>
          </cell>
          <cell r="GX419" t="e">
            <v>#DIV/0!</v>
          </cell>
          <cell r="GY419" t="e">
            <v>#DIV/0!</v>
          </cell>
          <cell r="GZ419" t="e">
            <v>#DIV/0!</v>
          </cell>
        </row>
        <row r="420">
          <cell r="A420">
            <v>901275</v>
          </cell>
          <cell r="B420">
            <v>3</v>
          </cell>
          <cell r="C420" t="str">
            <v>WEBB @ CUSTER</v>
          </cell>
          <cell r="D420">
            <v>8237</v>
          </cell>
          <cell r="E420" t="str">
            <v>R</v>
          </cell>
          <cell r="F420">
            <v>0</v>
          </cell>
          <cell r="G420">
            <v>0</v>
          </cell>
          <cell r="H420">
            <v>0</v>
          </cell>
          <cell r="I420">
            <v>0</v>
          </cell>
          <cell r="J420">
            <v>0</v>
          </cell>
          <cell r="K420">
            <v>0</v>
          </cell>
          <cell r="L420">
            <v>0</v>
          </cell>
          <cell r="M420">
            <v>0</v>
          </cell>
          <cell r="N420">
            <v>0</v>
          </cell>
          <cell r="O420">
            <v>0</v>
          </cell>
          <cell r="P420">
            <v>0</v>
          </cell>
          <cell r="Q420">
            <v>0</v>
          </cell>
          <cell r="R420">
            <v>0</v>
          </cell>
          <cell r="S420">
            <v>0</v>
          </cell>
          <cell r="T420">
            <v>0</v>
          </cell>
          <cell r="U420">
            <v>0</v>
          </cell>
          <cell r="V420">
            <v>0</v>
          </cell>
          <cell r="W420">
            <v>0</v>
          </cell>
          <cell r="X420">
            <v>0</v>
          </cell>
          <cell r="Y420">
            <v>0</v>
          </cell>
          <cell r="Z420">
            <v>0</v>
          </cell>
          <cell r="AA420">
            <v>0</v>
          </cell>
          <cell r="AB420">
            <v>0</v>
          </cell>
          <cell r="AC420">
            <v>0</v>
          </cell>
          <cell r="AD420">
            <v>0</v>
          </cell>
          <cell r="AE420">
            <v>0</v>
          </cell>
          <cell r="AF420">
            <v>0</v>
          </cell>
          <cell r="AG420">
            <v>0</v>
          </cell>
          <cell r="AH420">
            <v>0</v>
          </cell>
          <cell r="AI420">
            <v>0</v>
          </cell>
          <cell r="AJ420">
            <v>0</v>
          </cell>
          <cell r="AK420">
            <v>0</v>
          </cell>
          <cell r="AL420">
            <v>0</v>
          </cell>
          <cell r="AM420">
            <v>0</v>
          </cell>
          <cell r="AN420">
            <v>0</v>
          </cell>
          <cell r="AO420">
            <v>0</v>
          </cell>
          <cell r="AP420">
            <v>0</v>
          </cell>
          <cell r="AQ420">
            <v>0</v>
          </cell>
          <cell r="AR420">
            <v>0</v>
          </cell>
          <cell r="AS420">
            <v>0</v>
          </cell>
          <cell r="AT420">
            <v>0</v>
          </cell>
          <cell r="AU420">
            <v>0</v>
          </cell>
          <cell r="AV420">
            <v>0</v>
          </cell>
          <cell r="AW420">
            <v>0</v>
          </cell>
          <cell r="AX420">
            <v>0</v>
          </cell>
          <cell r="AY420">
            <v>0</v>
          </cell>
          <cell r="AZ420">
            <v>0</v>
          </cell>
          <cell r="BA420">
            <v>0</v>
          </cell>
          <cell r="BB420">
            <v>0</v>
          </cell>
          <cell r="BC420">
            <v>0</v>
          </cell>
          <cell r="BD420">
            <v>0</v>
          </cell>
          <cell r="BE420">
            <v>0</v>
          </cell>
          <cell r="BF420">
            <v>0</v>
          </cell>
          <cell r="BG420">
            <v>0</v>
          </cell>
          <cell r="BH420">
            <v>0</v>
          </cell>
          <cell r="BI420">
            <v>0</v>
          </cell>
          <cell r="BJ420">
            <v>0</v>
          </cell>
          <cell r="BK420">
            <v>0</v>
          </cell>
          <cell r="BL420">
            <v>0</v>
          </cell>
          <cell r="BM420">
            <v>0</v>
          </cell>
          <cell r="BN420">
            <v>0</v>
          </cell>
          <cell r="BO420">
            <v>0</v>
          </cell>
          <cell r="BP420">
            <v>0</v>
          </cell>
          <cell r="BQ420">
            <v>0</v>
          </cell>
          <cell r="BR420">
            <v>0</v>
          </cell>
          <cell r="BS420">
            <v>0</v>
          </cell>
          <cell r="BT420">
            <v>0</v>
          </cell>
          <cell r="BU420">
            <v>0</v>
          </cell>
          <cell r="BV420">
            <v>0</v>
          </cell>
          <cell r="BW420">
            <v>0</v>
          </cell>
          <cell r="BX420">
            <v>0</v>
          </cell>
          <cell r="BY420">
            <v>0</v>
          </cell>
          <cell r="BZ420">
            <v>0</v>
          </cell>
          <cell r="CA420">
            <v>0</v>
          </cell>
          <cell r="CB420">
            <v>0</v>
          </cell>
          <cell r="CC420">
            <v>0</v>
          </cell>
          <cell r="CD420">
            <v>0</v>
          </cell>
          <cell r="CE420">
            <v>0</v>
          </cell>
          <cell r="CF420">
            <v>0</v>
          </cell>
          <cell r="CG420">
            <v>0</v>
          </cell>
          <cell r="CH420">
            <v>0</v>
          </cell>
          <cell r="CI420">
            <v>0</v>
          </cell>
          <cell r="CJ420">
            <v>0</v>
          </cell>
          <cell r="CK420">
            <v>0</v>
          </cell>
          <cell r="CL420">
            <v>0</v>
          </cell>
          <cell r="CM420">
            <v>0</v>
          </cell>
          <cell r="CN420">
            <v>0</v>
          </cell>
          <cell r="CO420">
            <v>0</v>
          </cell>
          <cell r="CP420">
            <v>0</v>
          </cell>
          <cell r="CQ420">
            <v>0</v>
          </cell>
          <cell r="CR420">
            <v>0</v>
          </cell>
          <cell r="CS420">
            <v>0</v>
          </cell>
          <cell r="CT420">
            <v>0</v>
          </cell>
          <cell r="CU420">
            <v>0</v>
          </cell>
          <cell r="CV420">
            <v>0</v>
          </cell>
          <cell r="CW420">
            <v>0</v>
          </cell>
          <cell r="CX420">
            <v>0</v>
          </cell>
          <cell r="CY420">
            <v>0</v>
          </cell>
          <cell r="CZ420">
            <v>0</v>
          </cell>
          <cell r="DA420">
            <v>0</v>
          </cell>
          <cell r="DB420">
            <v>0</v>
          </cell>
          <cell r="DC420">
            <v>0</v>
          </cell>
          <cell r="DD420">
            <v>0</v>
          </cell>
          <cell r="DE420">
            <v>0</v>
          </cell>
          <cell r="DF420">
            <v>0</v>
          </cell>
          <cell r="DG420">
            <v>0</v>
          </cell>
          <cell r="DH420">
            <v>0</v>
          </cell>
          <cell r="DI420">
            <v>0</v>
          </cell>
          <cell r="DJ420">
            <v>0</v>
          </cell>
          <cell r="DK420">
            <v>0</v>
          </cell>
          <cell r="DL420">
            <v>0</v>
          </cell>
          <cell r="DM420">
            <v>0</v>
          </cell>
          <cell r="DN420">
            <v>0</v>
          </cell>
          <cell r="DO420">
            <v>0</v>
          </cell>
          <cell r="DP420">
            <v>0</v>
          </cell>
          <cell r="DQ420">
            <v>0</v>
          </cell>
          <cell r="DR420">
            <v>0</v>
          </cell>
          <cell r="DS420">
            <v>0</v>
          </cell>
          <cell r="DT420">
            <v>0</v>
          </cell>
          <cell r="DU420">
            <v>0</v>
          </cell>
          <cell r="DV420">
            <v>0</v>
          </cell>
          <cell r="DW420">
            <v>0</v>
          </cell>
          <cell r="DX420">
            <v>0</v>
          </cell>
          <cell r="DY420">
            <v>0</v>
          </cell>
          <cell r="DZ420">
            <v>0</v>
          </cell>
          <cell r="EA420">
            <v>0</v>
          </cell>
          <cell r="EB420">
            <v>0</v>
          </cell>
          <cell r="EC420">
            <v>0</v>
          </cell>
          <cell r="ED420">
            <v>0</v>
          </cell>
          <cell r="EE420">
            <v>0</v>
          </cell>
          <cell r="EF420">
            <v>0</v>
          </cell>
          <cell r="EG420">
            <v>0</v>
          </cell>
          <cell r="EH420">
            <v>0</v>
          </cell>
          <cell r="EI420">
            <v>0</v>
          </cell>
          <cell r="EJ420">
            <v>0</v>
          </cell>
          <cell r="EK420">
            <v>0</v>
          </cell>
          <cell r="EL420">
            <v>0</v>
          </cell>
          <cell r="EM420">
            <v>0</v>
          </cell>
          <cell r="EN420">
            <v>0</v>
          </cell>
          <cell r="EO420">
            <v>0</v>
          </cell>
          <cell r="EP420">
            <v>0</v>
          </cell>
          <cell r="EQ420">
            <v>0</v>
          </cell>
          <cell r="ER420">
            <v>0</v>
          </cell>
          <cell r="ES420">
            <v>0</v>
          </cell>
          <cell r="ET420">
            <v>0</v>
          </cell>
          <cell r="EU420">
            <v>0</v>
          </cell>
          <cell r="EV420">
            <v>0</v>
          </cell>
          <cell r="EW420">
            <v>0</v>
          </cell>
          <cell r="EX420">
            <v>0</v>
          </cell>
          <cell r="EY420">
            <v>0</v>
          </cell>
          <cell r="EZ420">
            <v>0</v>
          </cell>
          <cell r="FA420">
            <v>0</v>
          </cell>
          <cell r="FB420">
            <v>0</v>
          </cell>
          <cell r="FC420">
            <v>0</v>
          </cell>
          <cell r="FD420">
            <v>0</v>
          </cell>
          <cell r="FE420">
            <v>0</v>
          </cell>
          <cell r="FF420">
            <v>0</v>
          </cell>
          <cell r="FG420">
            <v>0</v>
          </cell>
          <cell r="FH420">
            <v>0</v>
          </cell>
          <cell r="FI420">
            <v>0</v>
          </cell>
          <cell r="FJ420">
            <v>0</v>
          </cell>
          <cell r="FK420">
            <v>0</v>
          </cell>
          <cell r="FL420">
            <v>0</v>
          </cell>
          <cell r="FM420">
            <v>0</v>
          </cell>
          <cell r="FN420">
            <v>0</v>
          </cell>
          <cell r="FO420">
            <v>0</v>
          </cell>
          <cell r="FP420">
            <v>0</v>
          </cell>
          <cell r="FQ420">
            <v>0</v>
          </cell>
          <cell r="FR420">
            <v>0</v>
          </cell>
          <cell r="FS420">
            <v>0</v>
          </cell>
          <cell r="FT420">
            <v>0</v>
          </cell>
          <cell r="FU420">
            <v>0</v>
          </cell>
          <cell r="FV420">
            <v>0</v>
          </cell>
          <cell r="FW420">
            <v>0</v>
          </cell>
          <cell r="FX420">
            <v>0</v>
          </cell>
          <cell r="FY420">
            <v>0</v>
          </cell>
          <cell r="FZ420">
            <v>0</v>
          </cell>
          <cell r="GA420">
            <v>0</v>
          </cell>
          <cell r="GB420">
            <v>0</v>
          </cell>
          <cell r="GC420">
            <v>0</v>
          </cell>
          <cell r="GD420">
            <v>0</v>
          </cell>
          <cell r="GE420">
            <v>0</v>
          </cell>
          <cell r="GF420">
            <v>0</v>
          </cell>
          <cell r="GG420">
            <v>0</v>
          </cell>
          <cell r="GH420">
            <v>0</v>
          </cell>
          <cell r="GI420">
            <v>0</v>
          </cell>
          <cell r="GJ420">
            <v>0</v>
          </cell>
          <cell r="GK420">
            <v>0</v>
          </cell>
          <cell r="GL420">
            <v>0</v>
          </cell>
          <cell r="GM420">
            <v>0</v>
          </cell>
          <cell r="GN420">
            <v>0</v>
          </cell>
          <cell r="GO420">
            <v>0</v>
          </cell>
          <cell r="GP420">
            <v>0</v>
          </cell>
          <cell r="GQ420">
            <v>0</v>
          </cell>
          <cell r="GR420">
            <v>0</v>
          </cell>
          <cell r="GS420">
            <v>0</v>
          </cell>
          <cell r="GW420">
            <v>901275</v>
          </cell>
          <cell r="GX420" t="e">
            <v>#DIV/0!</v>
          </cell>
          <cell r="GY420" t="e">
            <v>#DIV/0!</v>
          </cell>
          <cell r="GZ420" t="e">
            <v>#DIV/0!</v>
          </cell>
        </row>
        <row r="421">
          <cell r="A421">
            <v>901277</v>
          </cell>
          <cell r="B421">
            <v>3</v>
          </cell>
          <cell r="C421" t="str">
            <v>COULSON @ CUSTER</v>
          </cell>
          <cell r="D421">
            <v>8242</v>
          </cell>
          <cell r="E421" t="str">
            <v>R</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cell r="AF421">
            <v>0</v>
          </cell>
          <cell r="AG421">
            <v>0</v>
          </cell>
          <cell r="AH421">
            <v>0</v>
          </cell>
          <cell r="AI421">
            <v>0</v>
          </cell>
          <cell r="AJ421">
            <v>0</v>
          </cell>
          <cell r="AK421">
            <v>0</v>
          </cell>
          <cell r="AL421">
            <v>0</v>
          </cell>
          <cell r="AM421">
            <v>0</v>
          </cell>
          <cell r="AN421">
            <v>0</v>
          </cell>
          <cell r="AO421">
            <v>0</v>
          </cell>
          <cell r="AP421">
            <v>0</v>
          </cell>
          <cell r="AQ421">
            <v>0</v>
          </cell>
          <cell r="AR421">
            <v>0</v>
          </cell>
          <cell r="AS421">
            <v>0</v>
          </cell>
          <cell r="AT421">
            <v>0</v>
          </cell>
          <cell r="AU421">
            <v>0</v>
          </cell>
          <cell r="AV421">
            <v>0</v>
          </cell>
          <cell r="AW421">
            <v>0</v>
          </cell>
          <cell r="AX421">
            <v>0</v>
          </cell>
          <cell r="AY421">
            <v>0</v>
          </cell>
          <cell r="AZ421">
            <v>0</v>
          </cell>
          <cell r="BA421">
            <v>0</v>
          </cell>
          <cell r="BB421">
            <v>0</v>
          </cell>
          <cell r="BC421">
            <v>0</v>
          </cell>
          <cell r="BD421">
            <v>0</v>
          </cell>
          <cell r="BE421">
            <v>0</v>
          </cell>
          <cell r="BF421">
            <v>0</v>
          </cell>
          <cell r="BG421">
            <v>0</v>
          </cell>
          <cell r="BH421">
            <v>0</v>
          </cell>
          <cell r="BI421">
            <v>0</v>
          </cell>
          <cell r="BJ421">
            <v>0</v>
          </cell>
          <cell r="BK421">
            <v>0</v>
          </cell>
          <cell r="BL421">
            <v>0</v>
          </cell>
          <cell r="BM421">
            <v>0</v>
          </cell>
          <cell r="BN421">
            <v>0</v>
          </cell>
          <cell r="BO421">
            <v>0</v>
          </cell>
          <cell r="BP421">
            <v>0</v>
          </cell>
          <cell r="BQ421">
            <v>0</v>
          </cell>
          <cell r="BR421">
            <v>0</v>
          </cell>
          <cell r="BS421">
            <v>0</v>
          </cell>
          <cell r="BT421">
            <v>0</v>
          </cell>
          <cell r="BU421">
            <v>0</v>
          </cell>
          <cell r="BV421">
            <v>0</v>
          </cell>
          <cell r="BW421">
            <v>0</v>
          </cell>
          <cell r="BX421">
            <v>0</v>
          </cell>
          <cell r="BY421">
            <v>0</v>
          </cell>
          <cell r="BZ421">
            <v>0</v>
          </cell>
          <cell r="CA421">
            <v>0</v>
          </cell>
          <cell r="CB421">
            <v>0</v>
          </cell>
          <cell r="CC421">
            <v>0</v>
          </cell>
          <cell r="CD421">
            <v>0</v>
          </cell>
          <cell r="CE421">
            <v>0</v>
          </cell>
          <cell r="CF421">
            <v>0</v>
          </cell>
          <cell r="CG421">
            <v>0</v>
          </cell>
          <cell r="CH421">
            <v>0</v>
          </cell>
          <cell r="CI421">
            <v>0</v>
          </cell>
          <cell r="CJ421">
            <v>0</v>
          </cell>
          <cell r="CK421">
            <v>0</v>
          </cell>
          <cell r="CL421">
            <v>0</v>
          </cell>
          <cell r="CM421">
            <v>0</v>
          </cell>
          <cell r="CN421">
            <v>0</v>
          </cell>
          <cell r="CO421">
            <v>0</v>
          </cell>
          <cell r="CP421">
            <v>0</v>
          </cell>
          <cell r="CQ421">
            <v>0</v>
          </cell>
          <cell r="CR421">
            <v>0</v>
          </cell>
          <cell r="CS421">
            <v>0</v>
          </cell>
          <cell r="CT421">
            <v>0</v>
          </cell>
          <cell r="CU421">
            <v>0</v>
          </cell>
          <cell r="CV421">
            <v>0</v>
          </cell>
          <cell r="CW421">
            <v>0</v>
          </cell>
          <cell r="CX421">
            <v>0</v>
          </cell>
          <cell r="CY421">
            <v>0</v>
          </cell>
          <cell r="CZ421">
            <v>0</v>
          </cell>
          <cell r="DA421">
            <v>0</v>
          </cell>
          <cell r="DB421">
            <v>0</v>
          </cell>
          <cell r="DC421">
            <v>0</v>
          </cell>
          <cell r="DD421">
            <v>0</v>
          </cell>
          <cell r="DE421">
            <v>0</v>
          </cell>
          <cell r="DF421">
            <v>0</v>
          </cell>
          <cell r="DG421">
            <v>0</v>
          </cell>
          <cell r="DH421">
            <v>0</v>
          </cell>
          <cell r="DI421">
            <v>0</v>
          </cell>
          <cell r="DJ421">
            <v>0</v>
          </cell>
          <cell r="DK421">
            <v>0</v>
          </cell>
          <cell r="DL421">
            <v>0</v>
          </cell>
          <cell r="DM421">
            <v>0</v>
          </cell>
          <cell r="DN421">
            <v>0</v>
          </cell>
          <cell r="DO421">
            <v>0</v>
          </cell>
          <cell r="DP421">
            <v>0</v>
          </cell>
          <cell r="DQ421">
            <v>0</v>
          </cell>
          <cell r="DR421">
            <v>0</v>
          </cell>
          <cell r="DS421">
            <v>0</v>
          </cell>
          <cell r="DT421">
            <v>0</v>
          </cell>
          <cell r="DU421">
            <v>0</v>
          </cell>
          <cell r="DV421">
            <v>0</v>
          </cell>
          <cell r="DW421">
            <v>0</v>
          </cell>
          <cell r="DX421">
            <v>0</v>
          </cell>
          <cell r="DY421">
            <v>0</v>
          </cell>
          <cell r="DZ421">
            <v>0</v>
          </cell>
          <cell r="EA421">
            <v>0</v>
          </cell>
          <cell r="EB421">
            <v>0</v>
          </cell>
          <cell r="EC421">
            <v>0</v>
          </cell>
          <cell r="ED421">
            <v>0</v>
          </cell>
          <cell r="EE421">
            <v>0</v>
          </cell>
          <cell r="EF421">
            <v>0</v>
          </cell>
          <cell r="EG421">
            <v>0</v>
          </cell>
          <cell r="EH421">
            <v>0</v>
          </cell>
          <cell r="EI421">
            <v>0</v>
          </cell>
          <cell r="EJ421">
            <v>0</v>
          </cell>
          <cell r="EK421">
            <v>0</v>
          </cell>
          <cell r="EL421">
            <v>0</v>
          </cell>
          <cell r="EM421">
            <v>0</v>
          </cell>
          <cell r="EN421">
            <v>0</v>
          </cell>
          <cell r="EO421">
            <v>0</v>
          </cell>
          <cell r="EP421">
            <v>0</v>
          </cell>
          <cell r="EQ421">
            <v>0</v>
          </cell>
          <cell r="ER421">
            <v>0</v>
          </cell>
          <cell r="ES421">
            <v>0</v>
          </cell>
          <cell r="ET421">
            <v>0</v>
          </cell>
          <cell r="EU421">
            <v>0</v>
          </cell>
          <cell r="EV421">
            <v>0</v>
          </cell>
          <cell r="EW421">
            <v>0</v>
          </cell>
          <cell r="EX421">
            <v>0</v>
          </cell>
          <cell r="EY421">
            <v>0</v>
          </cell>
          <cell r="EZ421">
            <v>0</v>
          </cell>
          <cell r="FA421">
            <v>0</v>
          </cell>
          <cell r="FB421">
            <v>0</v>
          </cell>
          <cell r="FC421">
            <v>0</v>
          </cell>
          <cell r="FD421">
            <v>0</v>
          </cell>
          <cell r="FE421">
            <v>0</v>
          </cell>
          <cell r="FF421">
            <v>0</v>
          </cell>
          <cell r="FG421">
            <v>0</v>
          </cell>
          <cell r="FH421">
            <v>0</v>
          </cell>
          <cell r="FI421">
            <v>0</v>
          </cell>
          <cell r="FJ421">
            <v>0</v>
          </cell>
          <cell r="FK421">
            <v>0</v>
          </cell>
          <cell r="FL421">
            <v>0</v>
          </cell>
          <cell r="FM421">
            <v>0</v>
          </cell>
          <cell r="FN421">
            <v>0</v>
          </cell>
          <cell r="FO421">
            <v>0</v>
          </cell>
          <cell r="FP421">
            <v>0</v>
          </cell>
          <cell r="FQ421">
            <v>0</v>
          </cell>
          <cell r="FR421">
            <v>0</v>
          </cell>
          <cell r="FS421">
            <v>0</v>
          </cell>
          <cell r="FT421">
            <v>0</v>
          </cell>
          <cell r="FU421">
            <v>0</v>
          </cell>
          <cell r="FV421">
            <v>0</v>
          </cell>
          <cell r="FW421">
            <v>0</v>
          </cell>
          <cell r="FX421">
            <v>0</v>
          </cell>
          <cell r="FY421">
            <v>0</v>
          </cell>
          <cell r="FZ421">
            <v>0</v>
          </cell>
          <cell r="GA421">
            <v>0</v>
          </cell>
          <cell r="GB421">
            <v>0</v>
          </cell>
          <cell r="GC421">
            <v>0</v>
          </cell>
          <cell r="GD421">
            <v>0</v>
          </cell>
          <cell r="GE421">
            <v>0</v>
          </cell>
          <cell r="GF421">
            <v>0</v>
          </cell>
          <cell r="GG421">
            <v>0</v>
          </cell>
          <cell r="GH421">
            <v>0</v>
          </cell>
          <cell r="GI421">
            <v>0</v>
          </cell>
          <cell r="GJ421">
            <v>0</v>
          </cell>
          <cell r="GK421">
            <v>0</v>
          </cell>
          <cell r="GL421">
            <v>0</v>
          </cell>
          <cell r="GM421">
            <v>0</v>
          </cell>
          <cell r="GN421">
            <v>0</v>
          </cell>
          <cell r="GO421">
            <v>0</v>
          </cell>
          <cell r="GP421">
            <v>0</v>
          </cell>
          <cell r="GQ421">
            <v>0</v>
          </cell>
          <cell r="GR421">
            <v>0</v>
          </cell>
          <cell r="GS421">
            <v>0</v>
          </cell>
          <cell r="GW421">
            <v>901277</v>
          </cell>
          <cell r="GX421" t="e">
            <v>#DIV/0!</v>
          </cell>
          <cell r="GY421" t="e">
            <v>#DIV/0!</v>
          </cell>
          <cell r="GZ421" t="e">
            <v>#DIV/0!</v>
          </cell>
        </row>
        <row r="422">
          <cell r="A422">
            <v>901279</v>
          </cell>
          <cell r="B422">
            <v>3</v>
          </cell>
          <cell r="C422" t="str">
            <v>SAWATSKY @ CUSTER</v>
          </cell>
          <cell r="D422">
            <v>8226</v>
          </cell>
          <cell r="E422" t="str">
            <v>R</v>
          </cell>
          <cell r="F422">
            <v>25</v>
          </cell>
          <cell r="G422">
            <v>25</v>
          </cell>
          <cell r="H422">
            <v>25</v>
          </cell>
          <cell r="I422">
            <v>25</v>
          </cell>
          <cell r="J422">
            <v>25</v>
          </cell>
          <cell r="K422">
            <v>25</v>
          </cell>
          <cell r="L422">
            <v>25</v>
          </cell>
          <cell r="M422">
            <v>25</v>
          </cell>
          <cell r="N422">
            <v>25</v>
          </cell>
          <cell r="O422">
            <v>25</v>
          </cell>
          <cell r="P422">
            <v>25</v>
          </cell>
          <cell r="Q422">
            <v>25</v>
          </cell>
          <cell r="R422">
            <v>25</v>
          </cell>
          <cell r="S422">
            <v>25</v>
          </cell>
          <cell r="T422">
            <v>25</v>
          </cell>
          <cell r="U422">
            <v>25</v>
          </cell>
          <cell r="V422">
            <v>25</v>
          </cell>
          <cell r="W422">
            <v>25</v>
          </cell>
          <cell r="X422">
            <v>25</v>
          </cell>
          <cell r="Y422">
            <v>25</v>
          </cell>
          <cell r="Z422">
            <v>25</v>
          </cell>
          <cell r="AA422">
            <v>25</v>
          </cell>
          <cell r="AB422">
            <v>25</v>
          </cell>
          <cell r="AC422">
            <v>25</v>
          </cell>
          <cell r="AD422">
            <v>25</v>
          </cell>
          <cell r="AE422">
            <v>25</v>
          </cell>
          <cell r="AF422">
            <v>25</v>
          </cell>
          <cell r="AG422">
            <v>25</v>
          </cell>
          <cell r="AH422">
            <v>25</v>
          </cell>
          <cell r="AI422">
            <v>25</v>
          </cell>
          <cell r="AJ422">
            <v>25</v>
          </cell>
          <cell r="AK422">
            <v>25</v>
          </cell>
          <cell r="AL422">
            <v>25</v>
          </cell>
          <cell r="AM422">
            <v>25</v>
          </cell>
          <cell r="AN422">
            <v>25</v>
          </cell>
          <cell r="AO422">
            <v>25</v>
          </cell>
          <cell r="AP422">
            <v>25</v>
          </cell>
          <cell r="AQ422">
            <v>25</v>
          </cell>
          <cell r="AR422">
            <v>25</v>
          </cell>
          <cell r="AS422">
            <v>25</v>
          </cell>
          <cell r="AT422">
            <v>25</v>
          </cell>
          <cell r="AU422">
            <v>25</v>
          </cell>
          <cell r="AV422">
            <v>25</v>
          </cell>
          <cell r="AW422">
            <v>25</v>
          </cell>
          <cell r="AX422">
            <v>25</v>
          </cell>
          <cell r="AY422">
            <v>25</v>
          </cell>
          <cell r="AZ422">
            <v>25</v>
          </cell>
          <cell r="BA422">
            <v>25</v>
          </cell>
          <cell r="BB422">
            <v>25</v>
          </cell>
          <cell r="BC422">
            <v>25</v>
          </cell>
          <cell r="BD422">
            <v>25</v>
          </cell>
          <cell r="BE422">
            <v>25</v>
          </cell>
          <cell r="BF422">
            <v>25</v>
          </cell>
          <cell r="BG422">
            <v>25</v>
          </cell>
          <cell r="BH422">
            <v>25</v>
          </cell>
          <cell r="BI422">
            <v>25</v>
          </cell>
          <cell r="BJ422">
            <v>25</v>
          </cell>
          <cell r="BK422">
            <v>25</v>
          </cell>
          <cell r="BL422">
            <v>25</v>
          </cell>
          <cell r="BM422">
            <v>25</v>
          </cell>
          <cell r="BN422">
            <v>25</v>
          </cell>
          <cell r="BO422">
            <v>25</v>
          </cell>
          <cell r="BP422">
            <v>25</v>
          </cell>
          <cell r="BQ422">
            <v>25</v>
          </cell>
          <cell r="BR422">
            <v>25</v>
          </cell>
          <cell r="BS422">
            <v>25</v>
          </cell>
          <cell r="BT422">
            <v>25</v>
          </cell>
          <cell r="BU422">
            <v>25</v>
          </cell>
          <cell r="BV422">
            <v>25</v>
          </cell>
          <cell r="BW422">
            <v>25</v>
          </cell>
          <cell r="BX422">
            <v>25</v>
          </cell>
          <cell r="BY422">
            <v>25</v>
          </cell>
          <cell r="BZ422">
            <v>25</v>
          </cell>
          <cell r="CA422">
            <v>25</v>
          </cell>
          <cell r="CB422">
            <v>25</v>
          </cell>
          <cell r="CC422">
            <v>25</v>
          </cell>
          <cell r="CD422">
            <v>25</v>
          </cell>
          <cell r="CE422">
            <v>25</v>
          </cell>
          <cell r="CF422">
            <v>25</v>
          </cell>
          <cell r="CG422">
            <v>25</v>
          </cell>
          <cell r="CH422">
            <v>25</v>
          </cell>
          <cell r="CI422">
            <v>25</v>
          </cell>
          <cell r="CJ422">
            <v>25</v>
          </cell>
          <cell r="CK422">
            <v>25</v>
          </cell>
          <cell r="CL422">
            <v>25</v>
          </cell>
          <cell r="CM422">
            <v>25</v>
          </cell>
          <cell r="CN422">
            <v>25</v>
          </cell>
          <cell r="CO422">
            <v>25</v>
          </cell>
          <cell r="CP422">
            <v>25</v>
          </cell>
          <cell r="CQ422">
            <v>25</v>
          </cell>
          <cell r="CR422">
            <v>25</v>
          </cell>
          <cell r="CS422">
            <v>25</v>
          </cell>
          <cell r="CT422">
            <v>25</v>
          </cell>
          <cell r="CU422">
            <v>25</v>
          </cell>
          <cell r="CV422">
            <v>25</v>
          </cell>
          <cell r="CW422">
            <v>25</v>
          </cell>
          <cell r="CX422">
            <v>25</v>
          </cell>
          <cell r="CY422">
            <v>25</v>
          </cell>
          <cell r="CZ422">
            <v>25</v>
          </cell>
          <cell r="DA422">
            <v>25</v>
          </cell>
          <cell r="DB422">
            <v>25</v>
          </cell>
          <cell r="DC422">
            <v>25</v>
          </cell>
          <cell r="DD422">
            <v>25</v>
          </cell>
          <cell r="DE422">
            <v>25</v>
          </cell>
          <cell r="DF422">
            <v>25</v>
          </cell>
          <cell r="DG422">
            <v>25</v>
          </cell>
          <cell r="DH422">
            <v>25</v>
          </cell>
          <cell r="DI422">
            <v>25</v>
          </cell>
          <cell r="DJ422">
            <v>25</v>
          </cell>
          <cell r="DK422">
            <v>25</v>
          </cell>
          <cell r="DL422">
            <v>25</v>
          </cell>
          <cell r="DM422">
            <v>25</v>
          </cell>
          <cell r="DN422">
            <v>25</v>
          </cell>
          <cell r="DO422">
            <v>25</v>
          </cell>
          <cell r="DP422">
            <v>25</v>
          </cell>
          <cell r="DQ422">
            <v>25</v>
          </cell>
          <cell r="DR422">
            <v>25</v>
          </cell>
          <cell r="DS422">
            <v>25</v>
          </cell>
          <cell r="DT422">
            <v>25</v>
          </cell>
          <cell r="DU422">
            <v>25</v>
          </cell>
          <cell r="DV422">
            <v>25</v>
          </cell>
          <cell r="DW422">
            <v>25</v>
          </cell>
          <cell r="DX422">
            <v>25</v>
          </cell>
          <cell r="DY422">
            <v>25</v>
          </cell>
          <cell r="DZ422">
            <v>25</v>
          </cell>
          <cell r="EA422">
            <v>25</v>
          </cell>
          <cell r="EB422">
            <v>25</v>
          </cell>
          <cell r="EC422">
            <v>25</v>
          </cell>
          <cell r="ED422">
            <v>25</v>
          </cell>
          <cell r="EE422">
            <v>25</v>
          </cell>
          <cell r="EF422">
            <v>25</v>
          </cell>
          <cell r="EG422">
            <v>25</v>
          </cell>
          <cell r="EH422">
            <v>25</v>
          </cell>
          <cell r="EI422">
            <v>0</v>
          </cell>
          <cell r="EJ422">
            <v>0</v>
          </cell>
          <cell r="EK422">
            <v>0</v>
          </cell>
          <cell r="EL422">
            <v>0</v>
          </cell>
          <cell r="EM422">
            <v>0</v>
          </cell>
          <cell r="EN422">
            <v>0</v>
          </cell>
          <cell r="EO422">
            <v>0</v>
          </cell>
          <cell r="EP422">
            <v>0</v>
          </cell>
          <cell r="EQ422">
            <v>0</v>
          </cell>
          <cell r="ER422">
            <v>0</v>
          </cell>
          <cell r="ES422">
            <v>0</v>
          </cell>
          <cell r="ET422">
            <v>0</v>
          </cell>
          <cell r="EU422">
            <v>0</v>
          </cell>
          <cell r="EV422">
            <v>0</v>
          </cell>
          <cell r="EW422">
            <v>0</v>
          </cell>
          <cell r="EX422">
            <v>0</v>
          </cell>
          <cell r="EY422">
            <v>0</v>
          </cell>
          <cell r="EZ422">
            <v>0</v>
          </cell>
          <cell r="FA422">
            <v>0</v>
          </cell>
          <cell r="FB422">
            <v>0</v>
          </cell>
          <cell r="FC422">
            <v>0</v>
          </cell>
          <cell r="FD422">
            <v>0</v>
          </cell>
          <cell r="FE422">
            <v>0</v>
          </cell>
          <cell r="FF422">
            <v>0</v>
          </cell>
          <cell r="FG422">
            <v>0</v>
          </cell>
          <cell r="FH422">
            <v>0</v>
          </cell>
          <cell r="FI422">
            <v>0</v>
          </cell>
          <cell r="FJ422">
            <v>0</v>
          </cell>
          <cell r="FK422">
            <v>0</v>
          </cell>
          <cell r="FL422">
            <v>0</v>
          </cell>
          <cell r="FM422">
            <v>0</v>
          </cell>
          <cell r="FN422">
            <v>0</v>
          </cell>
          <cell r="FO422">
            <v>28</v>
          </cell>
          <cell r="FP422">
            <v>28</v>
          </cell>
          <cell r="FQ422">
            <v>28</v>
          </cell>
          <cell r="FR422">
            <v>28</v>
          </cell>
          <cell r="FS422">
            <v>28</v>
          </cell>
          <cell r="FT422">
            <v>28</v>
          </cell>
          <cell r="FU422">
            <v>28</v>
          </cell>
          <cell r="FV422">
            <v>28</v>
          </cell>
          <cell r="FW422">
            <v>28</v>
          </cell>
          <cell r="FX422">
            <v>28</v>
          </cell>
          <cell r="FY422">
            <v>28</v>
          </cell>
          <cell r="FZ422">
            <v>28</v>
          </cell>
          <cell r="GA422">
            <v>28</v>
          </cell>
          <cell r="GB422">
            <v>28</v>
          </cell>
          <cell r="GC422">
            <v>28</v>
          </cell>
          <cell r="GD422">
            <v>28</v>
          </cell>
          <cell r="GE422">
            <v>28</v>
          </cell>
          <cell r="GF422">
            <v>28</v>
          </cell>
          <cell r="GG422">
            <v>28</v>
          </cell>
          <cell r="GH422">
            <v>28</v>
          </cell>
          <cell r="GI422">
            <v>28</v>
          </cell>
          <cell r="GJ422">
            <v>28</v>
          </cell>
          <cell r="GK422">
            <v>28</v>
          </cell>
          <cell r="GL422">
            <v>28</v>
          </cell>
          <cell r="GM422">
            <v>28</v>
          </cell>
          <cell r="GN422">
            <v>28</v>
          </cell>
          <cell r="GO422">
            <v>28</v>
          </cell>
          <cell r="GP422">
            <v>28</v>
          </cell>
          <cell r="GQ422">
            <v>28</v>
          </cell>
          <cell r="GR422">
            <v>28</v>
          </cell>
          <cell r="GS422">
            <v>28</v>
          </cell>
          <cell r="GW422">
            <v>901279</v>
          </cell>
          <cell r="GX422" t="e">
            <v>#DIV/0!</v>
          </cell>
          <cell r="GY422" t="e">
            <v>#DIV/0!</v>
          </cell>
          <cell r="GZ422" t="e">
            <v>#DIV/0!</v>
          </cell>
        </row>
        <row r="423">
          <cell r="A423">
            <v>901281</v>
          </cell>
          <cell r="B423">
            <v>3</v>
          </cell>
          <cell r="C423" t="str">
            <v>SCHRIENER @ CUSTER</v>
          </cell>
          <cell r="D423">
            <v>8247</v>
          </cell>
          <cell r="E423" t="str">
            <v>R</v>
          </cell>
          <cell r="F423">
            <v>0</v>
          </cell>
          <cell r="G423">
            <v>0</v>
          </cell>
          <cell r="H423">
            <v>0</v>
          </cell>
          <cell r="I423">
            <v>0</v>
          </cell>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cell r="AD423">
            <v>0</v>
          </cell>
          <cell r="AE423">
            <v>0</v>
          </cell>
          <cell r="AF423">
            <v>0</v>
          </cell>
          <cell r="AG423">
            <v>0</v>
          </cell>
          <cell r="AH423">
            <v>0</v>
          </cell>
          <cell r="AI423">
            <v>0</v>
          </cell>
          <cell r="AJ423">
            <v>0</v>
          </cell>
          <cell r="AK423">
            <v>0</v>
          </cell>
          <cell r="AL423">
            <v>0</v>
          </cell>
          <cell r="AM423">
            <v>0</v>
          </cell>
          <cell r="AN423">
            <v>0</v>
          </cell>
          <cell r="AO423">
            <v>0</v>
          </cell>
          <cell r="AP423">
            <v>0</v>
          </cell>
          <cell r="AQ423">
            <v>0</v>
          </cell>
          <cell r="AR423">
            <v>0</v>
          </cell>
          <cell r="AS423">
            <v>0</v>
          </cell>
          <cell r="AT423">
            <v>0</v>
          </cell>
          <cell r="AU423">
            <v>0</v>
          </cell>
          <cell r="AV423">
            <v>0</v>
          </cell>
          <cell r="AW423">
            <v>0</v>
          </cell>
          <cell r="AX423">
            <v>0</v>
          </cell>
          <cell r="AY423">
            <v>0</v>
          </cell>
          <cell r="AZ423">
            <v>0</v>
          </cell>
          <cell r="BA423">
            <v>0</v>
          </cell>
          <cell r="BB423">
            <v>0</v>
          </cell>
          <cell r="BC423">
            <v>0</v>
          </cell>
          <cell r="BD423">
            <v>0</v>
          </cell>
          <cell r="BE423">
            <v>0</v>
          </cell>
          <cell r="BF423">
            <v>0</v>
          </cell>
          <cell r="BG423">
            <v>0</v>
          </cell>
          <cell r="BH423">
            <v>0</v>
          </cell>
          <cell r="BI423">
            <v>0</v>
          </cell>
          <cell r="BJ423">
            <v>0</v>
          </cell>
          <cell r="BK423">
            <v>0</v>
          </cell>
          <cell r="BL423">
            <v>0</v>
          </cell>
          <cell r="BM423">
            <v>0</v>
          </cell>
          <cell r="BN423">
            <v>0</v>
          </cell>
          <cell r="BO423">
            <v>0</v>
          </cell>
          <cell r="BP423">
            <v>0</v>
          </cell>
          <cell r="BQ423">
            <v>0</v>
          </cell>
          <cell r="BR423">
            <v>0</v>
          </cell>
          <cell r="BS423">
            <v>0</v>
          </cell>
          <cell r="BT423">
            <v>0</v>
          </cell>
          <cell r="BU423">
            <v>0</v>
          </cell>
          <cell r="BV423">
            <v>0</v>
          </cell>
          <cell r="BW423">
            <v>0</v>
          </cell>
          <cell r="BX423">
            <v>0</v>
          </cell>
          <cell r="BY423">
            <v>0</v>
          </cell>
          <cell r="BZ423">
            <v>0</v>
          </cell>
          <cell r="CA423">
            <v>0</v>
          </cell>
          <cell r="CB423">
            <v>0</v>
          </cell>
          <cell r="CC423">
            <v>0</v>
          </cell>
          <cell r="CD423">
            <v>0</v>
          </cell>
          <cell r="CE423">
            <v>0</v>
          </cell>
          <cell r="CF423">
            <v>0</v>
          </cell>
          <cell r="CG423">
            <v>0</v>
          </cell>
          <cell r="CH423">
            <v>0</v>
          </cell>
          <cell r="CI423">
            <v>0</v>
          </cell>
          <cell r="CJ423">
            <v>0</v>
          </cell>
          <cell r="CK423">
            <v>0</v>
          </cell>
          <cell r="CL423">
            <v>0</v>
          </cell>
          <cell r="CM423">
            <v>0</v>
          </cell>
          <cell r="CN423">
            <v>0</v>
          </cell>
          <cell r="CO423">
            <v>0</v>
          </cell>
          <cell r="CP423">
            <v>0</v>
          </cell>
          <cell r="CQ423">
            <v>0</v>
          </cell>
          <cell r="CR423">
            <v>0</v>
          </cell>
          <cell r="CS423">
            <v>0</v>
          </cell>
          <cell r="CT423">
            <v>0</v>
          </cell>
          <cell r="CU423">
            <v>0</v>
          </cell>
          <cell r="CV423">
            <v>0</v>
          </cell>
          <cell r="CW423">
            <v>0</v>
          </cell>
          <cell r="CX423">
            <v>0</v>
          </cell>
          <cell r="CY423">
            <v>0</v>
          </cell>
          <cell r="CZ423">
            <v>0</v>
          </cell>
          <cell r="DA423">
            <v>0</v>
          </cell>
          <cell r="DB423">
            <v>0</v>
          </cell>
          <cell r="DC423">
            <v>0</v>
          </cell>
          <cell r="DD423">
            <v>0</v>
          </cell>
          <cell r="DE423">
            <v>0</v>
          </cell>
          <cell r="DF423">
            <v>0</v>
          </cell>
          <cell r="DG423">
            <v>0</v>
          </cell>
          <cell r="DH423">
            <v>0</v>
          </cell>
          <cell r="DI423">
            <v>0</v>
          </cell>
          <cell r="DJ423">
            <v>0</v>
          </cell>
          <cell r="DK423">
            <v>0</v>
          </cell>
          <cell r="DL423">
            <v>0</v>
          </cell>
          <cell r="DM423">
            <v>0</v>
          </cell>
          <cell r="DN423">
            <v>0</v>
          </cell>
          <cell r="DO423">
            <v>0</v>
          </cell>
          <cell r="DP423">
            <v>0</v>
          </cell>
          <cell r="DQ423">
            <v>0</v>
          </cell>
          <cell r="DR423">
            <v>0</v>
          </cell>
          <cell r="DS423">
            <v>0</v>
          </cell>
          <cell r="DT423">
            <v>0</v>
          </cell>
          <cell r="DU423">
            <v>0</v>
          </cell>
          <cell r="DV423">
            <v>0</v>
          </cell>
          <cell r="DW423">
            <v>0</v>
          </cell>
          <cell r="DX423">
            <v>0</v>
          </cell>
          <cell r="DY423">
            <v>0</v>
          </cell>
          <cell r="DZ423">
            <v>0</v>
          </cell>
          <cell r="EA423">
            <v>0</v>
          </cell>
          <cell r="EB423">
            <v>0</v>
          </cell>
          <cell r="EC423">
            <v>0</v>
          </cell>
          <cell r="ED423">
            <v>0</v>
          </cell>
          <cell r="EE423">
            <v>0</v>
          </cell>
          <cell r="EF423">
            <v>0</v>
          </cell>
          <cell r="EG423">
            <v>0</v>
          </cell>
          <cell r="EH423">
            <v>0</v>
          </cell>
          <cell r="EI423">
            <v>0</v>
          </cell>
          <cell r="EJ423">
            <v>0</v>
          </cell>
          <cell r="EK423">
            <v>0</v>
          </cell>
          <cell r="EL423">
            <v>0</v>
          </cell>
          <cell r="EM423">
            <v>0</v>
          </cell>
          <cell r="EN423">
            <v>0</v>
          </cell>
          <cell r="EO423">
            <v>0</v>
          </cell>
          <cell r="EP423">
            <v>0</v>
          </cell>
          <cell r="EQ423">
            <v>0</v>
          </cell>
          <cell r="ER423">
            <v>0</v>
          </cell>
          <cell r="ES423">
            <v>0</v>
          </cell>
          <cell r="ET423">
            <v>0</v>
          </cell>
          <cell r="EU423">
            <v>0</v>
          </cell>
          <cell r="EV423">
            <v>0</v>
          </cell>
          <cell r="EW423">
            <v>0</v>
          </cell>
          <cell r="EX423">
            <v>0</v>
          </cell>
          <cell r="EY423">
            <v>0</v>
          </cell>
          <cell r="EZ423">
            <v>0</v>
          </cell>
          <cell r="FA423">
            <v>0</v>
          </cell>
          <cell r="FB423">
            <v>0</v>
          </cell>
          <cell r="FC423">
            <v>0</v>
          </cell>
          <cell r="FD423">
            <v>0</v>
          </cell>
          <cell r="FE423">
            <v>0</v>
          </cell>
          <cell r="FF423">
            <v>0</v>
          </cell>
          <cell r="FG423">
            <v>0</v>
          </cell>
          <cell r="FH423">
            <v>0</v>
          </cell>
          <cell r="FI423">
            <v>0</v>
          </cell>
          <cell r="FJ423">
            <v>0</v>
          </cell>
          <cell r="FK423">
            <v>0</v>
          </cell>
          <cell r="FL423">
            <v>0</v>
          </cell>
          <cell r="FM423">
            <v>0</v>
          </cell>
          <cell r="FN423">
            <v>0</v>
          </cell>
          <cell r="FO423">
            <v>0</v>
          </cell>
          <cell r="FP423">
            <v>0</v>
          </cell>
          <cell r="FQ423">
            <v>0</v>
          </cell>
          <cell r="FR423">
            <v>0</v>
          </cell>
          <cell r="FS423">
            <v>0</v>
          </cell>
          <cell r="FT423">
            <v>0</v>
          </cell>
          <cell r="FU423">
            <v>0</v>
          </cell>
          <cell r="FV423">
            <v>0</v>
          </cell>
          <cell r="FW423">
            <v>0</v>
          </cell>
          <cell r="FX423">
            <v>0</v>
          </cell>
          <cell r="FY423">
            <v>0</v>
          </cell>
          <cell r="FZ423">
            <v>0</v>
          </cell>
          <cell r="GA423">
            <v>0</v>
          </cell>
          <cell r="GB423">
            <v>0</v>
          </cell>
          <cell r="GC423">
            <v>0</v>
          </cell>
          <cell r="GD423">
            <v>0</v>
          </cell>
          <cell r="GE423">
            <v>0</v>
          </cell>
          <cell r="GF423">
            <v>0</v>
          </cell>
          <cell r="GG423">
            <v>0</v>
          </cell>
          <cell r="GH423">
            <v>0</v>
          </cell>
          <cell r="GI423">
            <v>0</v>
          </cell>
          <cell r="GJ423">
            <v>0</v>
          </cell>
          <cell r="GK423">
            <v>0</v>
          </cell>
          <cell r="GL423">
            <v>0</v>
          </cell>
          <cell r="GM423">
            <v>0</v>
          </cell>
          <cell r="GN423">
            <v>0</v>
          </cell>
          <cell r="GO423">
            <v>0</v>
          </cell>
          <cell r="GP423">
            <v>0</v>
          </cell>
          <cell r="GQ423">
            <v>0</v>
          </cell>
          <cell r="GR423">
            <v>0</v>
          </cell>
          <cell r="GS423">
            <v>0</v>
          </cell>
          <cell r="GW423">
            <v>901281</v>
          </cell>
          <cell r="GX423" t="e">
            <v>#DIV/0!</v>
          </cell>
          <cell r="GY423" t="e">
            <v>#DIV/0!</v>
          </cell>
          <cell r="GZ423" t="e">
            <v>#DIV/0!</v>
          </cell>
        </row>
        <row r="424">
          <cell r="A424">
            <v>901283</v>
          </cell>
          <cell r="B424">
            <v>10</v>
          </cell>
          <cell r="C424" t="str">
            <v>MULANAX @ BEAVER</v>
          </cell>
          <cell r="D424">
            <v>8236</v>
          </cell>
          <cell r="E424" t="str">
            <v>R</v>
          </cell>
          <cell r="F424">
            <v>27</v>
          </cell>
          <cell r="G424">
            <v>27</v>
          </cell>
          <cell r="H424">
            <v>27</v>
          </cell>
          <cell r="I424">
            <v>27</v>
          </cell>
          <cell r="J424">
            <v>27</v>
          </cell>
          <cell r="K424">
            <v>27</v>
          </cell>
          <cell r="L424">
            <v>27</v>
          </cell>
          <cell r="M424">
            <v>27</v>
          </cell>
          <cell r="N424">
            <v>27</v>
          </cell>
          <cell r="O424">
            <v>27</v>
          </cell>
          <cell r="P424">
            <v>27</v>
          </cell>
          <cell r="Q424">
            <v>27</v>
          </cell>
          <cell r="R424">
            <v>27</v>
          </cell>
          <cell r="S424">
            <v>27</v>
          </cell>
          <cell r="T424">
            <v>26</v>
          </cell>
          <cell r="U424">
            <v>26</v>
          </cell>
          <cell r="V424">
            <v>26</v>
          </cell>
          <cell r="W424">
            <v>26</v>
          </cell>
          <cell r="X424">
            <v>26</v>
          </cell>
          <cell r="Y424">
            <v>26</v>
          </cell>
          <cell r="Z424">
            <v>26</v>
          </cell>
          <cell r="AA424">
            <v>26</v>
          </cell>
          <cell r="AB424">
            <v>26</v>
          </cell>
          <cell r="AC424">
            <v>26</v>
          </cell>
          <cell r="AD424">
            <v>26</v>
          </cell>
          <cell r="AE424">
            <v>26</v>
          </cell>
          <cell r="AF424">
            <v>26</v>
          </cell>
          <cell r="AG424">
            <v>26</v>
          </cell>
          <cell r="AH424">
            <v>26</v>
          </cell>
          <cell r="AI424">
            <v>26</v>
          </cell>
          <cell r="AJ424">
            <v>26</v>
          </cell>
          <cell r="AK424">
            <v>26</v>
          </cell>
          <cell r="AL424">
            <v>26</v>
          </cell>
          <cell r="AM424">
            <v>26</v>
          </cell>
          <cell r="AN424">
            <v>26</v>
          </cell>
          <cell r="AO424">
            <v>26</v>
          </cell>
          <cell r="AP424">
            <v>26</v>
          </cell>
          <cell r="AQ424">
            <v>26</v>
          </cell>
          <cell r="AR424">
            <v>26</v>
          </cell>
          <cell r="AS424">
            <v>26</v>
          </cell>
          <cell r="AT424">
            <v>26</v>
          </cell>
          <cell r="AU424">
            <v>26</v>
          </cell>
          <cell r="AV424">
            <v>26</v>
          </cell>
          <cell r="AW424">
            <v>26</v>
          </cell>
          <cell r="AX424">
            <v>26</v>
          </cell>
          <cell r="AY424">
            <v>25</v>
          </cell>
          <cell r="AZ424">
            <v>25</v>
          </cell>
          <cell r="BA424">
            <v>25</v>
          </cell>
          <cell r="BB424">
            <v>25</v>
          </cell>
          <cell r="BC424">
            <v>25</v>
          </cell>
          <cell r="BD424">
            <v>25</v>
          </cell>
          <cell r="BE424">
            <v>25</v>
          </cell>
          <cell r="BF424">
            <v>25</v>
          </cell>
          <cell r="BG424">
            <v>25</v>
          </cell>
          <cell r="BH424">
            <v>25</v>
          </cell>
          <cell r="BI424">
            <v>25</v>
          </cell>
          <cell r="BJ424">
            <v>25</v>
          </cell>
          <cell r="BK424">
            <v>25</v>
          </cell>
          <cell r="BL424">
            <v>25</v>
          </cell>
          <cell r="BM424">
            <v>25</v>
          </cell>
          <cell r="BN424">
            <v>25</v>
          </cell>
          <cell r="BO424">
            <v>25</v>
          </cell>
          <cell r="BP424">
            <v>25</v>
          </cell>
          <cell r="BQ424">
            <v>25</v>
          </cell>
          <cell r="BR424">
            <v>25</v>
          </cell>
          <cell r="BS424">
            <v>25</v>
          </cell>
          <cell r="BT424">
            <v>25</v>
          </cell>
          <cell r="BU424">
            <v>25</v>
          </cell>
          <cell r="BV424">
            <v>25</v>
          </cell>
          <cell r="BW424">
            <v>25</v>
          </cell>
          <cell r="BX424">
            <v>25</v>
          </cell>
          <cell r="BY424">
            <v>25</v>
          </cell>
          <cell r="BZ424">
            <v>25</v>
          </cell>
          <cell r="CA424">
            <v>25</v>
          </cell>
          <cell r="CB424">
            <v>25</v>
          </cell>
          <cell r="CC424">
            <v>24</v>
          </cell>
          <cell r="CD424">
            <v>24</v>
          </cell>
          <cell r="CE424">
            <v>24</v>
          </cell>
          <cell r="CF424">
            <v>24</v>
          </cell>
          <cell r="CG424">
            <v>24</v>
          </cell>
          <cell r="CH424">
            <v>24</v>
          </cell>
          <cell r="CI424">
            <v>24</v>
          </cell>
          <cell r="CJ424">
            <v>24</v>
          </cell>
          <cell r="CK424">
            <v>24</v>
          </cell>
          <cell r="CL424">
            <v>24</v>
          </cell>
          <cell r="CM424">
            <v>24</v>
          </cell>
          <cell r="CN424">
            <v>24</v>
          </cell>
          <cell r="CO424">
            <v>24</v>
          </cell>
          <cell r="CP424">
            <v>24</v>
          </cell>
          <cell r="CQ424">
            <v>24</v>
          </cell>
          <cell r="CR424">
            <v>24</v>
          </cell>
          <cell r="CS424">
            <v>24</v>
          </cell>
          <cell r="CT424">
            <v>24</v>
          </cell>
          <cell r="CU424">
            <v>24</v>
          </cell>
          <cell r="CV424">
            <v>24</v>
          </cell>
          <cell r="CW424">
            <v>24</v>
          </cell>
          <cell r="CX424">
            <v>24</v>
          </cell>
          <cell r="CY424">
            <v>24</v>
          </cell>
          <cell r="CZ424">
            <v>24</v>
          </cell>
          <cell r="DA424">
            <v>24</v>
          </cell>
          <cell r="DB424">
            <v>24</v>
          </cell>
          <cell r="DC424">
            <v>24</v>
          </cell>
          <cell r="DD424">
            <v>24</v>
          </cell>
          <cell r="DE424">
            <v>24</v>
          </cell>
          <cell r="DF424">
            <v>24</v>
          </cell>
          <cell r="DG424">
            <v>24</v>
          </cell>
          <cell r="DH424">
            <v>23</v>
          </cell>
          <cell r="DI424">
            <v>23</v>
          </cell>
          <cell r="DJ424">
            <v>23</v>
          </cell>
          <cell r="DK424">
            <v>23</v>
          </cell>
          <cell r="DL424">
            <v>23</v>
          </cell>
          <cell r="DM424">
            <v>23</v>
          </cell>
          <cell r="DN424">
            <v>23</v>
          </cell>
          <cell r="DO424">
            <v>23</v>
          </cell>
          <cell r="DP424">
            <v>23</v>
          </cell>
          <cell r="DQ424">
            <v>23</v>
          </cell>
          <cell r="DR424">
            <v>23</v>
          </cell>
          <cell r="DS424">
            <v>23</v>
          </cell>
          <cell r="DT424">
            <v>23</v>
          </cell>
          <cell r="DU424">
            <v>23</v>
          </cell>
          <cell r="DV424">
            <v>23</v>
          </cell>
          <cell r="DW424">
            <v>23</v>
          </cell>
          <cell r="DX424">
            <v>23</v>
          </cell>
          <cell r="DY424">
            <v>23</v>
          </cell>
          <cell r="DZ424">
            <v>23</v>
          </cell>
          <cell r="EA424">
            <v>23</v>
          </cell>
          <cell r="EB424">
            <v>23</v>
          </cell>
          <cell r="EC424">
            <v>23</v>
          </cell>
          <cell r="ED424">
            <v>23</v>
          </cell>
          <cell r="EE424">
            <v>23</v>
          </cell>
          <cell r="EF424">
            <v>23</v>
          </cell>
          <cell r="EG424">
            <v>23</v>
          </cell>
          <cell r="EH424">
            <v>23</v>
          </cell>
          <cell r="EI424">
            <v>23</v>
          </cell>
          <cell r="EJ424">
            <v>21</v>
          </cell>
          <cell r="EK424">
            <v>21</v>
          </cell>
          <cell r="EL424">
            <v>21</v>
          </cell>
          <cell r="EM424">
            <v>21</v>
          </cell>
          <cell r="EN424">
            <v>21</v>
          </cell>
          <cell r="EO424">
            <v>21</v>
          </cell>
          <cell r="EP424">
            <v>21</v>
          </cell>
          <cell r="EQ424">
            <v>21</v>
          </cell>
          <cell r="ER424">
            <v>21</v>
          </cell>
          <cell r="ES424">
            <v>21</v>
          </cell>
          <cell r="ET424">
            <v>21</v>
          </cell>
          <cell r="EU424">
            <v>21</v>
          </cell>
          <cell r="EV424">
            <v>21</v>
          </cell>
          <cell r="EW424">
            <v>21</v>
          </cell>
          <cell r="EX424">
            <v>21</v>
          </cell>
          <cell r="EY424">
            <v>21</v>
          </cell>
          <cell r="EZ424">
            <v>21</v>
          </cell>
          <cell r="FA424">
            <v>21</v>
          </cell>
          <cell r="FB424">
            <v>21</v>
          </cell>
          <cell r="FC424">
            <v>21</v>
          </cell>
          <cell r="FD424">
            <v>21</v>
          </cell>
          <cell r="FE424">
            <v>21</v>
          </cell>
          <cell r="FF424">
            <v>21</v>
          </cell>
          <cell r="FG424">
            <v>21</v>
          </cell>
          <cell r="FH424">
            <v>21</v>
          </cell>
          <cell r="FI424">
            <v>21</v>
          </cell>
          <cell r="FJ424">
            <v>21</v>
          </cell>
          <cell r="FK424">
            <v>21</v>
          </cell>
          <cell r="FL424">
            <v>21</v>
          </cell>
          <cell r="FM424">
            <v>21</v>
          </cell>
          <cell r="FN424">
            <v>21</v>
          </cell>
          <cell r="FO424">
            <v>1</v>
          </cell>
          <cell r="FP424">
            <v>1</v>
          </cell>
          <cell r="FQ424">
            <v>1</v>
          </cell>
          <cell r="FR424">
            <v>1</v>
          </cell>
          <cell r="FS424">
            <v>1</v>
          </cell>
          <cell r="FT424">
            <v>1</v>
          </cell>
          <cell r="FU424">
            <v>1</v>
          </cell>
          <cell r="FV424">
            <v>1</v>
          </cell>
          <cell r="FW424">
            <v>1</v>
          </cell>
          <cell r="FX424">
            <v>1</v>
          </cell>
          <cell r="FY424">
            <v>1</v>
          </cell>
          <cell r="FZ424">
            <v>1</v>
          </cell>
          <cell r="GA424">
            <v>1</v>
          </cell>
          <cell r="GB424">
            <v>1</v>
          </cell>
          <cell r="GC424">
            <v>1</v>
          </cell>
          <cell r="GD424">
            <v>1</v>
          </cell>
          <cell r="GE424">
            <v>1</v>
          </cell>
          <cell r="GF424">
            <v>24</v>
          </cell>
          <cell r="GG424">
            <v>24</v>
          </cell>
          <cell r="GH424">
            <v>24</v>
          </cell>
          <cell r="GI424">
            <v>24</v>
          </cell>
          <cell r="GJ424">
            <v>24</v>
          </cell>
          <cell r="GK424">
            <v>24</v>
          </cell>
          <cell r="GL424">
            <v>24</v>
          </cell>
          <cell r="GM424">
            <v>24</v>
          </cell>
          <cell r="GN424">
            <v>24</v>
          </cell>
          <cell r="GO424">
            <v>24</v>
          </cell>
          <cell r="GP424">
            <v>24</v>
          </cell>
          <cell r="GQ424">
            <v>24</v>
          </cell>
          <cell r="GR424">
            <v>24</v>
          </cell>
          <cell r="GS424">
            <v>24</v>
          </cell>
          <cell r="GW424">
            <v>901283</v>
          </cell>
          <cell r="GX424" t="e">
            <v>#DIV/0!</v>
          </cell>
          <cell r="GY424" t="e">
            <v>#DIV/0!</v>
          </cell>
          <cell r="GZ424" t="e">
            <v>#DIV/0!</v>
          </cell>
        </row>
        <row r="425">
          <cell r="A425">
            <v>901295</v>
          </cell>
          <cell r="B425">
            <v>10</v>
          </cell>
          <cell r="C425" t="str">
            <v>HOOKER PLT @ TEXAS</v>
          </cell>
          <cell r="D425">
            <v>175446</v>
          </cell>
          <cell r="E425" t="str">
            <v>R</v>
          </cell>
          <cell r="F425">
            <v>0</v>
          </cell>
          <cell r="G425">
            <v>0</v>
          </cell>
          <cell r="H425">
            <v>0</v>
          </cell>
          <cell r="I425">
            <v>0</v>
          </cell>
          <cell r="J425">
            <v>0</v>
          </cell>
          <cell r="K425">
            <v>0</v>
          </cell>
          <cell r="L425">
            <v>0</v>
          </cell>
          <cell r="M425">
            <v>0</v>
          </cell>
          <cell r="N425">
            <v>0</v>
          </cell>
          <cell r="O425">
            <v>0</v>
          </cell>
          <cell r="P425">
            <v>0</v>
          </cell>
          <cell r="Q425">
            <v>0</v>
          </cell>
          <cell r="R425">
            <v>0</v>
          </cell>
          <cell r="S425">
            <v>0</v>
          </cell>
          <cell r="T425">
            <v>0</v>
          </cell>
          <cell r="U425">
            <v>0</v>
          </cell>
          <cell r="V425">
            <v>0</v>
          </cell>
          <cell r="W425">
            <v>0</v>
          </cell>
          <cell r="X425">
            <v>0</v>
          </cell>
          <cell r="Y425">
            <v>0</v>
          </cell>
          <cell r="Z425">
            <v>0</v>
          </cell>
          <cell r="AA425">
            <v>0</v>
          </cell>
          <cell r="AB425">
            <v>0</v>
          </cell>
          <cell r="AC425">
            <v>0</v>
          </cell>
          <cell r="AD425">
            <v>0</v>
          </cell>
          <cell r="AE425">
            <v>0</v>
          </cell>
          <cell r="AF425">
            <v>0</v>
          </cell>
          <cell r="AG425">
            <v>0</v>
          </cell>
          <cell r="AH425">
            <v>0</v>
          </cell>
          <cell r="AI425">
            <v>0</v>
          </cell>
          <cell r="AJ425">
            <v>0</v>
          </cell>
          <cell r="AK425">
            <v>0</v>
          </cell>
          <cell r="AL425">
            <v>0</v>
          </cell>
          <cell r="AM425">
            <v>0</v>
          </cell>
          <cell r="AN425">
            <v>0</v>
          </cell>
          <cell r="AO425">
            <v>0</v>
          </cell>
          <cell r="AP425">
            <v>0</v>
          </cell>
          <cell r="AQ425">
            <v>0</v>
          </cell>
          <cell r="AR425">
            <v>0</v>
          </cell>
          <cell r="AS425">
            <v>0</v>
          </cell>
          <cell r="AT425">
            <v>0</v>
          </cell>
          <cell r="AU425">
            <v>0</v>
          </cell>
          <cell r="AV425">
            <v>0</v>
          </cell>
          <cell r="AW425">
            <v>0</v>
          </cell>
          <cell r="AX425">
            <v>0</v>
          </cell>
          <cell r="AY425">
            <v>0</v>
          </cell>
          <cell r="AZ425">
            <v>0</v>
          </cell>
          <cell r="BA425">
            <v>0</v>
          </cell>
          <cell r="BB425">
            <v>0</v>
          </cell>
          <cell r="BC425">
            <v>0</v>
          </cell>
          <cell r="BD425">
            <v>0</v>
          </cell>
          <cell r="BE425">
            <v>0</v>
          </cell>
          <cell r="BF425">
            <v>0</v>
          </cell>
          <cell r="BG425">
            <v>0</v>
          </cell>
          <cell r="BH425">
            <v>0</v>
          </cell>
          <cell r="BI425">
            <v>0</v>
          </cell>
          <cell r="BJ425">
            <v>0</v>
          </cell>
          <cell r="BK425">
            <v>0</v>
          </cell>
          <cell r="BL425">
            <v>0</v>
          </cell>
          <cell r="BM425">
            <v>0</v>
          </cell>
          <cell r="BN425">
            <v>0</v>
          </cell>
          <cell r="BO425">
            <v>0</v>
          </cell>
          <cell r="BP425">
            <v>0</v>
          </cell>
          <cell r="BQ425">
            <v>0</v>
          </cell>
          <cell r="BR425">
            <v>0</v>
          </cell>
          <cell r="BS425">
            <v>0</v>
          </cell>
          <cell r="BT425">
            <v>0</v>
          </cell>
          <cell r="BU425">
            <v>0</v>
          </cell>
          <cell r="BV425">
            <v>0</v>
          </cell>
          <cell r="BW425">
            <v>0</v>
          </cell>
          <cell r="BX425">
            <v>0</v>
          </cell>
          <cell r="BY425">
            <v>0</v>
          </cell>
          <cell r="BZ425">
            <v>0</v>
          </cell>
          <cell r="CA425">
            <v>0</v>
          </cell>
          <cell r="CB425">
            <v>0</v>
          </cell>
          <cell r="CC425">
            <v>0</v>
          </cell>
          <cell r="CD425">
            <v>0</v>
          </cell>
          <cell r="CE425">
            <v>0</v>
          </cell>
          <cell r="CF425">
            <v>0</v>
          </cell>
          <cell r="CG425">
            <v>0</v>
          </cell>
          <cell r="CH425">
            <v>0</v>
          </cell>
          <cell r="CI425">
            <v>0</v>
          </cell>
          <cell r="CJ425">
            <v>0</v>
          </cell>
          <cell r="CK425">
            <v>0</v>
          </cell>
          <cell r="CL425">
            <v>0</v>
          </cell>
          <cell r="CM425">
            <v>0</v>
          </cell>
          <cell r="CN425">
            <v>0</v>
          </cell>
          <cell r="CO425">
            <v>0</v>
          </cell>
          <cell r="CP425">
            <v>0</v>
          </cell>
          <cell r="CQ425">
            <v>0</v>
          </cell>
          <cell r="CR425">
            <v>0</v>
          </cell>
          <cell r="CS425">
            <v>0</v>
          </cell>
          <cell r="CT425">
            <v>0</v>
          </cell>
          <cell r="CU425">
            <v>0</v>
          </cell>
          <cell r="CV425">
            <v>0</v>
          </cell>
          <cell r="CW425">
            <v>0</v>
          </cell>
          <cell r="CX425">
            <v>0</v>
          </cell>
          <cell r="CY425">
            <v>0</v>
          </cell>
          <cell r="CZ425">
            <v>0</v>
          </cell>
          <cell r="DA425">
            <v>0</v>
          </cell>
          <cell r="DB425">
            <v>0</v>
          </cell>
          <cell r="DC425">
            <v>0</v>
          </cell>
          <cell r="DD425">
            <v>0</v>
          </cell>
          <cell r="DE425">
            <v>0</v>
          </cell>
          <cell r="DF425">
            <v>0</v>
          </cell>
          <cell r="DG425">
            <v>0</v>
          </cell>
          <cell r="DH425">
            <v>0</v>
          </cell>
          <cell r="DI425">
            <v>0</v>
          </cell>
          <cell r="DJ425">
            <v>0</v>
          </cell>
          <cell r="DK425">
            <v>0</v>
          </cell>
          <cell r="DL425">
            <v>0</v>
          </cell>
          <cell r="DM425">
            <v>0</v>
          </cell>
          <cell r="DN425">
            <v>0</v>
          </cell>
          <cell r="DO425">
            <v>0</v>
          </cell>
          <cell r="DP425">
            <v>0</v>
          </cell>
          <cell r="DQ425">
            <v>0</v>
          </cell>
          <cell r="DR425">
            <v>0</v>
          </cell>
          <cell r="DS425">
            <v>0</v>
          </cell>
          <cell r="DT425">
            <v>0</v>
          </cell>
          <cell r="DU425">
            <v>0</v>
          </cell>
          <cell r="DV425">
            <v>0</v>
          </cell>
          <cell r="DW425">
            <v>0</v>
          </cell>
          <cell r="DX425">
            <v>0</v>
          </cell>
          <cell r="DY425">
            <v>0</v>
          </cell>
          <cell r="DZ425">
            <v>0</v>
          </cell>
          <cell r="EA425">
            <v>0</v>
          </cell>
          <cell r="EB425">
            <v>0</v>
          </cell>
          <cell r="EC425">
            <v>0</v>
          </cell>
          <cell r="ED425">
            <v>0</v>
          </cell>
          <cell r="EE425">
            <v>0</v>
          </cell>
          <cell r="EF425">
            <v>0</v>
          </cell>
          <cell r="EG425">
            <v>0</v>
          </cell>
          <cell r="EH425">
            <v>0</v>
          </cell>
          <cell r="EI425">
            <v>0</v>
          </cell>
          <cell r="EJ425">
            <v>0</v>
          </cell>
          <cell r="EK425">
            <v>0</v>
          </cell>
          <cell r="EL425">
            <v>0</v>
          </cell>
          <cell r="EM425">
            <v>0</v>
          </cell>
          <cell r="EN425">
            <v>0</v>
          </cell>
          <cell r="EO425">
            <v>0</v>
          </cell>
          <cell r="EP425">
            <v>0</v>
          </cell>
          <cell r="EQ425">
            <v>0</v>
          </cell>
          <cell r="ER425">
            <v>0</v>
          </cell>
          <cell r="ES425">
            <v>0</v>
          </cell>
          <cell r="ET425">
            <v>0</v>
          </cell>
          <cell r="EU425">
            <v>0</v>
          </cell>
          <cell r="EV425">
            <v>0</v>
          </cell>
          <cell r="EW425">
            <v>0</v>
          </cell>
          <cell r="EX425">
            <v>0</v>
          </cell>
          <cell r="EY425">
            <v>0</v>
          </cell>
          <cell r="EZ425">
            <v>0</v>
          </cell>
          <cell r="FA425">
            <v>0</v>
          </cell>
          <cell r="FB425">
            <v>0</v>
          </cell>
          <cell r="FC425">
            <v>0</v>
          </cell>
          <cell r="FD425">
            <v>0</v>
          </cell>
          <cell r="FE425">
            <v>0</v>
          </cell>
          <cell r="FF425">
            <v>0</v>
          </cell>
          <cell r="FG425">
            <v>0</v>
          </cell>
          <cell r="FH425">
            <v>0</v>
          </cell>
          <cell r="FI425">
            <v>0</v>
          </cell>
          <cell r="FJ425">
            <v>0</v>
          </cell>
          <cell r="FK425">
            <v>0</v>
          </cell>
          <cell r="FL425">
            <v>0</v>
          </cell>
          <cell r="FM425">
            <v>0</v>
          </cell>
          <cell r="FN425">
            <v>0</v>
          </cell>
          <cell r="FO425">
            <v>0</v>
          </cell>
          <cell r="FP425">
            <v>0</v>
          </cell>
          <cell r="FQ425">
            <v>0</v>
          </cell>
          <cell r="FR425">
            <v>0</v>
          </cell>
          <cell r="FS425">
            <v>0</v>
          </cell>
          <cell r="FT425">
            <v>0</v>
          </cell>
          <cell r="FU425">
            <v>0</v>
          </cell>
          <cell r="FV425">
            <v>0</v>
          </cell>
          <cell r="FW425">
            <v>0</v>
          </cell>
          <cell r="FX425">
            <v>0</v>
          </cell>
          <cell r="FY425">
            <v>0</v>
          </cell>
          <cell r="FZ425">
            <v>0</v>
          </cell>
          <cell r="GA425">
            <v>0</v>
          </cell>
          <cell r="GB425">
            <v>0</v>
          </cell>
          <cell r="GC425">
            <v>0</v>
          </cell>
          <cell r="GD425">
            <v>0</v>
          </cell>
          <cell r="GE425">
            <v>0</v>
          </cell>
          <cell r="GF425">
            <v>0</v>
          </cell>
          <cell r="GG425">
            <v>0</v>
          </cell>
          <cell r="GH425">
            <v>0</v>
          </cell>
          <cell r="GI425">
            <v>0</v>
          </cell>
          <cell r="GJ425">
            <v>0</v>
          </cell>
          <cell r="GK425">
            <v>0</v>
          </cell>
          <cell r="GL425">
            <v>0</v>
          </cell>
          <cell r="GM425">
            <v>0</v>
          </cell>
          <cell r="GN425">
            <v>0</v>
          </cell>
          <cell r="GO425">
            <v>0</v>
          </cell>
          <cell r="GP425">
            <v>0</v>
          </cell>
          <cell r="GQ425">
            <v>0</v>
          </cell>
          <cell r="GR425">
            <v>0</v>
          </cell>
          <cell r="GS425">
            <v>0</v>
          </cell>
          <cell r="GW425">
            <v>901295</v>
          </cell>
          <cell r="GX425" t="e">
            <v>#DIV/0!</v>
          </cell>
          <cell r="GY425" t="e">
            <v>#DIV/0!</v>
          </cell>
          <cell r="GZ425" t="e">
            <v>#DIV/0!</v>
          </cell>
        </row>
        <row r="426">
          <cell r="A426">
            <v>901412</v>
          </cell>
          <cell r="B426">
            <v>11</v>
          </cell>
          <cell r="C426" t="str">
            <v>IMPERIAL @ EDWARDS</v>
          </cell>
          <cell r="D426">
            <v>2500</v>
          </cell>
          <cell r="E426" t="str">
            <v>R</v>
          </cell>
          <cell r="F426">
            <v>138</v>
          </cell>
          <cell r="G426">
            <v>138</v>
          </cell>
          <cell r="H426">
            <v>138</v>
          </cell>
          <cell r="I426">
            <v>138</v>
          </cell>
          <cell r="J426">
            <v>138</v>
          </cell>
          <cell r="K426">
            <v>138</v>
          </cell>
          <cell r="L426">
            <v>138</v>
          </cell>
          <cell r="M426">
            <v>138</v>
          </cell>
          <cell r="N426">
            <v>138</v>
          </cell>
          <cell r="O426">
            <v>138</v>
          </cell>
          <cell r="P426">
            <v>138</v>
          </cell>
          <cell r="Q426">
            <v>138</v>
          </cell>
          <cell r="R426">
            <v>138</v>
          </cell>
          <cell r="S426">
            <v>138</v>
          </cell>
          <cell r="T426">
            <v>131</v>
          </cell>
          <cell r="U426">
            <v>131</v>
          </cell>
          <cell r="V426">
            <v>131</v>
          </cell>
          <cell r="W426">
            <v>131</v>
          </cell>
          <cell r="X426">
            <v>131</v>
          </cell>
          <cell r="Y426">
            <v>131</v>
          </cell>
          <cell r="Z426">
            <v>131</v>
          </cell>
          <cell r="AA426">
            <v>131</v>
          </cell>
          <cell r="AB426">
            <v>131</v>
          </cell>
          <cell r="AC426">
            <v>131</v>
          </cell>
          <cell r="AD426">
            <v>131</v>
          </cell>
          <cell r="AE426">
            <v>131</v>
          </cell>
          <cell r="AF426">
            <v>131</v>
          </cell>
          <cell r="AG426">
            <v>131</v>
          </cell>
          <cell r="AH426">
            <v>131</v>
          </cell>
          <cell r="AI426">
            <v>131</v>
          </cell>
          <cell r="AJ426">
            <v>131</v>
          </cell>
          <cell r="AK426">
            <v>131</v>
          </cell>
          <cell r="AL426">
            <v>131</v>
          </cell>
          <cell r="AM426">
            <v>131</v>
          </cell>
          <cell r="AN426">
            <v>131</v>
          </cell>
          <cell r="AO426">
            <v>131</v>
          </cell>
          <cell r="AP426">
            <v>131</v>
          </cell>
          <cell r="AQ426">
            <v>131</v>
          </cell>
          <cell r="AR426">
            <v>131</v>
          </cell>
          <cell r="AS426">
            <v>131</v>
          </cell>
          <cell r="AT426">
            <v>131</v>
          </cell>
          <cell r="AU426">
            <v>131</v>
          </cell>
          <cell r="AV426">
            <v>131</v>
          </cell>
          <cell r="AW426">
            <v>131</v>
          </cell>
          <cell r="AX426">
            <v>131</v>
          </cell>
          <cell r="AY426">
            <v>129</v>
          </cell>
          <cell r="AZ426">
            <v>129</v>
          </cell>
          <cell r="BA426">
            <v>129</v>
          </cell>
          <cell r="BB426">
            <v>129</v>
          </cell>
          <cell r="BC426">
            <v>129</v>
          </cell>
          <cell r="BD426">
            <v>129</v>
          </cell>
          <cell r="BE426">
            <v>129</v>
          </cell>
          <cell r="BF426">
            <v>129</v>
          </cell>
          <cell r="BG426">
            <v>129</v>
          </cell>
          <cell r="BH426">
            <v>129</v>
          </cell>
          <cell r="BI426">
            <v>129</v>
          </cell>
          <cell r="BJ426">
            <v>129</v>
          </cell>
          <cell r="BK426">
            <v>129</v>
          </cell>
          <cell r="BL426">
            <v>129</v>
          </cell>
          <cell r="BM426">
            <v>129</v>
          </cell>
          <cell r="BN426">
            <v>129</v>
          </cell>
          <cell r="BO426">
            <v>129</v>
          </cell>
          <cell r="BP426">
            <v>129</v>
          </cell>
          <cell r="BQ426">
            <v>129</v>
          </cell>
          <cell r="BR426">
            <v>129</v>
          </cell>
          <cell r="BS426">
            <v>129</v>
          </cell>
          <cell r="BT426">
            <v>129</v>
          </cell>
          <cell r="BU426">
            <v>129</v>
          </cell>
          <cell r="BV426">
            <v>129</v>
          </cell>
          <cell r="BW426">
            <v>129</v>
          </cell>
          <cell r="BX426">
            <v>129</v>
          </cell>
          <cell r="BY426">
            <v>129</v>
          </cell>
          <cell r="BZ426">
            <v>129</v>
          </cell>
          <cell r="CA426">
            <v>129</v>
          </cell>
          <cell r="CB426">
            <v>129</v>
          </cell>
          <cell r="CC426">
            <v>87</v>
          </cell>
          <cell r="CD426">
            <v>87</v>
          </cell>
          <cell r="CE426">
            <v>87</v>
          </cell>
          <cell r="CF426">
            <v>87</v>
          </cell>
          <cell r="CG426">
            <v>87</v>
          </cell>
          <cell r="CH426">
            <v>87</v>
          </cell>
          <cell r="CI426">
            <v>87</v>
          </cell>
          <cell r="CJ426">
            <v>87</v>
          </cell>
          <cell r="CK426">
            <v>87</v>
          </cell>
          <cell r="CL426">
            <v>87</v>
          </cell>
          <cell r="CM426">
            <v>87</v>
          </cell>
          <cell r="CN426">
            <v>87</v>
          </cell>
          <cell r="CO426">
            <v>87</v>
          </cell>
          <cell r="CP426">
            <v>87</v>
          </cell>
          <cell r="CQ426">
            <v>87</v>
          </cell>
          <cell r="CR426">
            <v>87</v>
          </cell>
          <cell r="CS426">
            <v>87</v>
          </cell>
          <cell r="CT426">
            <v>87</v>
          </cell>
          <cell r="CU426">
            <v>87</v>
          </cell>
          <cell r="CV426">
            <v>87</v>
          </cell>
          <cell r="CW426">
            <v>87</v>
          </cell>
          <cell r="CX426">
            <v>87</v>
          </cell>
          <cell r="CY426">
            <v>87</v>
          </cell>
          <cell r="CZ426">
            <v>87</v>
          </cell>
          <cell r="DA426">
            <v>87</v>
          </cell>
          <cell r="DB426">
            <v>87</v>
          </cell>
          <cell r="DC426">
            <v>87</v>
          </cell>
          <cell r="DD426">
            <v>87</v>
          </cell>
          <cell r="DE426">
            <v>87</v>
          </cell>
          <cell r="DF426">
            <v>87</v>
          </cell>
          <cell r="DG426">
            <v>87</v>
          </cell>
          <cell r="DH426">
            <v>600</v>
          </cell>
          <cell r="DI426">
            <v>137</v>
          </cell>
          <cell r="DJ426">
            <v>137</v>
          </cell>
          <cell r="DK426">
            <v>137</v>
          </cell>
          <cell r="DL426">
            <v>137</v>
          </cell>
          <cell r="DM426">
            <v>137</v>
          </cell>
          <cell r="DN426">
            <v>137</v>
          </cell>
          <cell r="DO426">
            <v>1037</v>
          </cell>
          <cell r="DP426">
            <v>37</v>
          </cell>
          <cell r="DQ426">
            <v>37</v>
          </cell>
          <cell r="DR426">
            <v>37</v>
          </cell>
          <cell r="DS426">
            <v>37</v>
          </cell>
          <cell r="DT426">
            <v>37</v>
          </cell>
          <cell r="DU426">
            <v>37</v>
          </cell>
          <cell r="DV426">
            <v>37</v>
          </cell>
          <cell r="DW426">
            <v>37</v>
          </cell>
          <cell r="DX426">
            <v>37</v>
          </cell>
          <cell r="DY426">
            <v>37</v>
          </cell>
          <cell r="DZ426">
            <v>37</v>
          </cell>
          <cell r="EA426">
            <v>37</v>
          </cell>
          <cell r="EB426">
            <v>37</v>
          </cell>
          <cell r="EC426">
            <v>37</v>
          </cell>
          <cell r="ED426">
            <v>37</v>
          </cell>
          <cell r="EE426">
            <v>37</v>
          </cell>
          <cell r="EF426">
            <v>37</v>
          </cell>
          <cell r="EG426">
            <v>37</v>
          </cell>
          <cell r="EH426">
            <v>37</v>
          </cell>
          <cell r="EI426">
            <v>37</v>
          </cell>
          <cell r="EJ426">
            <v>75</v>
          </cell>
          <cell r="EK426">
            <v>75</v>
          </cell>
          <cell r="EL426">
            <v>75</v>
          </cell>
          <cell r="EM426">
            <v>75</v>
          </cell>
          <cell r="EN426">
            <v>75</v>
          </cell>
          <cell r="EO426">
            <v>75</v>
          </cell>
          <cell r="EP426">
            <v>75</v>
          </cell>
          <cell r="EQ426">
            <v>75</v>
          </cell>
          <cell r="ER426">
            <v>75</v>
          </cell>
          <cell r="ES426">
            <v>75</v>
          </cell>
          <cell r="ET426">
            <v>75</v>
          </cell>
          <cell r="EU426">
            <v>75</v>
          </cell>
          <cell r="EV426">
            <v>75</v>
          </cell>
          <cell r="EW426">
            <v>75</v>
          </cell>
          <cell r="EX426">
            <v>75</v>
          </cell>
          <cell r="EY426">
            <v>75</v>
          </cell>
          <cell r="EZ426">
            <v>75</v>
          </cell>
          <cell r="FA426">
            <v>75</v>
          </cell>
          <cell r="FB426">
            <v>75</v>
          </cell>
          <cell r="FC426">
            <v>75</v>
          </cell>
          <cell r="FD426">
            <v>75</v>
          </cell>
          <cell r="FE426">
            <v>75</v>
          </cell>
          <cell r="FF426">
            <v>75</v>
          </cell>
          <cell r="FG426">
            <v>75</v>
          </cell>
          <cell r="FH426">
            <v>75</v>
          </cell>
          <cell r="FI426">
            <v>75</v>
          </cell>
          <cell r="FJ426">
            <v>75</v>
          </cell>
          <cell r="FK426">
            <v>75</v>
          </cell>
          <cell r="FL426">
            <v>75</v>
          </cell>
          <cell r="FM426">
            <v>126</v>
          </cell>
          <cell r="FN426">
            <v>126</v>
          </cell>
          <cell r="FO426">
            <v>1</v>
          </cell>
          <cell r="FP426">
            <v>1</v>
          </cell>
          <cell r="FQ426">
            <v>1</v>
          </cell>
          <cell r="FR426">
            <v>1</v>
          </cell>
          <cell r="FS426">
            <v>1</v>
          </cell>
          <cell r="FT426">
            <v>1</v>
          </cell>
          <cell r="FU426">
            <v>1</v>
          </cell>
          <cell r="FV426">
            <v>1</v>
          </cell>
          <cell r="FW426">
            <v>1</v>
          </cell>
          <cell r="FX426">
            <v>1</v>
          </cell>
          <cell r="FY426">
            <v>1</v>
          </cell>
          <cell r="FZ426">
            <v>1</v>
          </cell>
          <cell r="GA426">
            <v>1</v>
          </cell>
          <cell r="GB426">
            <v>1</v>
          </cell>
          <cell r="GC426">
            <v>1</v>
          </cell>
          <cell r="GD426">
            <v>1</v>
          </cell>
          <cell r="GE426">
            <v>1</v>
          </cell>
          <cell r="GF426">
            <v>1</v>
          </cell>
          <cell r="GG426">
            <v>1</v>
          </cell>
          <cell r="GH426">
            <v>1</v>
          </cell>
          <cell r="GI426">
            <v>168</v>
          </cell>
          <cell r="GJ426">
            <v>168</v>
          </cell>
          <cell r="GK426">
            <v>168</v>
          </cell>
          <cell r="GL426">
            <v>168</v>
          </cell>
          <cell r="GM426">
            <v>168</v>
          </cell>
          <cell r="GN426">
            <v>168</v>
          </cell>
          <cell r="GO426">
            <v>168</v>
          </cell>
          <cell r="GP426">
            <v>168</v>
          </cell>
          <cell r="GQ426">
            <v>168</v>
          </cell>
          <cell r="GR426">
            <v>168</v>
          </cell>
          <cell r="GS426">
            <v>168</v>
          </cell>
          <cell r="GW426">
            <v>901412</v>
          </cell>
          <cell r="GX426" t="e">
            <v>#DIV/0!</v>
          </cell>
          <cell r="GY426" t="e">
            <v>#DIV/0!</v>
          </cell>
          <cell r="GZ426" t="e">
            <v>#DIV/0!</v>
          </cell>
        </row>
        <row r="427">
          <cell r="A427">
            <v>901429</v>
          </cell>
          <cell r="B427">
            <v>10</v>
          </cell>
          <cell r="C427" t="str">
            <v>CAMRICK PLT @ BEAVER</v>
          </cell>
          <cell r="D427">
            <v>87253</v>
          </cell>
          <cell r="E427" t="str">
            <v>R</v>
          </cell>
          <cell r="F427">
            <v>4300</v>
          </cell>
          <cell r="G427">
            <v>4300</v>
          </cell>
          <cell r="H427">
            <v>4300</v>
          </cell>
          <cell r="I427">
            <v>4300</v>
          </cell>
          <cell r="J427">
            <v>4300</v>
          </cell>
          <cell r="K427">
            <v>4300</v>
          </cell>
          <cell r="L427">
            <v>4300</v>
          </cell>
          <cell r="M427">
            <v>4300</v>
          </cell>
          <cell r="N427">
            <v>4300</v>
          </cell>
          <cell r="O427">
            <v>4300</v>
          </cell>
          <cell r="P427">
            <v>4300</v>
          </cell>
          <cell r="Q427">
            <v>4300</v>
          </cell>
          <cell r="R427">
            <v>4300</v>
          </cell>
          <cell r="S427">
            <v>3800</v>
          </cell>
          <cell r="T427">
            <v>4200</v>
          </cell>
          <cell r="U427">
            <v>4200</v>
          </cell>
          <cell r="V427">
            <v>4200</v>
          </cell>
          <cell r="W427">
            <v>4200</v>
          </cell>
          <cell r="X427">
            <v>4200</v>
          </cell>
          <cell r="Y427">
            <v>4200</v>
          </cell>
          <cell r="Z427">
            <v>4200</v>
          </cell>
          <cell r="AA427">
            <v>4200</v>
          </cell>
          <cell r="AB427">
            <v>4200</v>
          </cell>
          <cell r="AC427">
            <v>3500</v>
          </cell>
          <cell r="AD427">
            <v>3500</v>
          </cell>
          <cell r="AE427">
            <v>3500</v>
          </cell>
          <cell r="AF427">
            <v>3500</v>
          </cell>
          <cell r="AG427">
            <v>4000</v>
          </cell>
          <cell r="AH427">
            <v>4000</v>
          </cell>
          <cell r="AI427">
            <v>3800</v>
          </cell>
          <cell r="AJ427">
            <v>3800</v>
          </cell>
          <cell r="AK427">
            <v>3800</v>
          </cell>
          <cell r="AL427">
            <v>3800</v>
          </cell>
          <cell r="AM427">
            <v>3800</v>
          </cell>
          <cell r="AN427">
            <v>3800</v>
          </cell>
          <cell r="AO427">
            <v>3740</v>
          </cell>
          <cell r="AP427">
            <v>3740</v>
          </cell>
          <cell r="AQ427">
            <v>3740</v>
          </cell>
          <cell r="AR427">
            <v>4740</v>
          </cell>
          <cell r="AS427">
            <v>4740</v>
          </cell>
          <cell r="AT427">
            <v>4740</v>
          </cell>
          <cell r="AU427">
            <v>4740</v>
          </cell>
          <cell r="AV427">
            <v>4740</v>
          </cell>
          <cell r="AW427">
            <v>4740</v>
          </cell>
          <cell r="AX427">
            <v>4740</v>
          </cell>
          <cell r="AY427">
            <v>3660</v>
          </cell>
          <cell r="AZ427">
            <v>3660</v>
          </cell>
          <cell r="BA427">
            <v>3660</v>
          </cell>
          <cell r="BB427">
            <v>3660</v>
          </cell>
          <cell r="BC427">
            <v>3660</v>
          </cell>
          <cell r="BD427">
            <v>3660</v>
          </cell>
          <cell r="BE427">
            <v>3660</v>
          </cell>
          <cell r="BF427">
            <v>3660</v>
          </cell>
          <cell r="BG427">
            <v>3660</v>
          </cell>
          <cell r="BH427">
            <v>3660</v>
          </cell>
          <cell r="BI427">
            <v>3660</v>
          </cell>
          <cell r="BJ427">
            <v>3660</v>
          </cell>
          <cell r="BK427">
            <v>3360</v>
          </cell>
          <cell r="BL427">
            <v>3360</v>
          </cell>
          <cell r="BM427">
            <v>3360</v>
          </cell>
          <cell r="BN427">
            <v>3360</v>
          </cell>
          <cell r="BO427">
            <v>3360</v>
          </cell>
          <cell r="BP427">
            <v>3360</v>
          </cell>
          <cell r="BQ427">
            <v>3360</v>
          </cell>
          <cell r="BR427">
            <v>3360</v>
          </cell>
          <cell r="BS427">
            <v>3200</v>
          </cell>
          <cell r="BT427">
            <v>3200</v>
          </cell>
          <cell r="BU427">
            <v>3200</v>
          </cell>
          <cell r="BV427">
            <v>3200</v>
          </cell>
          <cell r="BW427">
            <v>3200</v>
          </cell>
          <cell r="BX427">
            <v>3200</v>
          </cell>
          <cell r="BY427">
            <v>3200</v>
          </cell>
          <cell r="BZ427">
            <v>3200</v>
          </cell>
          <cell r="CA427">
            <v>3200</v>
          </cell>
          <cell r="CB427">
            <v>3200</v>
          </cell>
          <cell r="CC427">
            <v>5860</v>
          </cell>
          <cell r="CD427">
            <v>5860</v>
          </cell>
          <cell r="CE427">
            <v>5860</v>
          </cell>
          <cell r="CF427">
            <v>5860</v>
          </cell>
          <cell r="CG427">
            <v>5860</v>
          </cell>
          <cell r="CH427">
            <v>3860</v>
          </cell>
          <cell r="CI427">
            <v>3860</v>
          </cell>
          <cell r="CJ427">
            <v>3860</v>
          </cell>
          <cell r="CK427">
            <v>3860</v>
          </cell>
          <cell r="CL427">
            <v>3860</v>
          </cell>
          <cell r="CM427">
            <v>3860</v>
          </cell>
          <cell r="CN427">
            <v>2660</v>
          </cell>
          <cell r="CO427">
            <v>2660</v>
          </cell>
          <cell r="CP427">
            <v>2660</v>
          </cell>
          <cell r="CQ427">
            <v>2660</v>
          </cell>
          <cell r="CR427">
            <v>2660</v>
          </cell>
          <cell r="CS427">
            <v>2660</v>
          </cell>
          <cell r="CT427">
            <v>2660</v>
          </cell>
          <cell r="CU427">
            <v>2660</v>
          </cell>
          <cell r="CV427">
            <v>2660</v>
          </cell>
          <cell r="CW427">
            <v>2660</v>
          </cell>
          <cell r="CX427">
            <v>2660</v>
          </cell>
          <cell r="CY427">
            <v>2660</v>
          </cell>
          <cell r="CZ427">
            <v>0</v>
          </cell>
          <cell r="DA427">
            <v>0</v>
          </cell>
          <cell r="DB427">
            <v>0</v>
          </cell>
          <cell r="DC427">
            <v>2660</v>
          </cell>
          <cell r="DD427">
            <v>2660</v>
          </cell>
          <cell r="DE427">
            <v>2660</v>
          </cell>
          <cell r="DF427">
            <v>2660</v>
          </cell>
          <cell r="DG427">
            <v>2660</v>
          </cell>
          <cell r="DH427">
            <v>2660</v>
          </cell>
          <cell r="DI427">
            <v>2660</v>
          </cell>
          <cell r="DJ427">
            <v>2660</v>
          </cell>
          <cell r="DK427">
            <v>2660</v>
          </cell>
          <cell r="DL427">
            <v>2660</v>
          </cell>
          <cell r="DM427">
            <v>2660</v>
          </cell>
          <cell r="DN427">
            <v>2660</v>
          </cell>
          <cell r="DO427">
            <v>2660</v>
          </cell>
          <cell r="DP427">
            <v>3660</v>
          </cell>
          <cell r="DQ427">
            <v>3660</v>
          </cell>
          <cell r="DR427">
            <v>3660</v>
          </cell>
          <cell r="DS427">
            <v>3660</v>
          </cell>
          <cell r="DT427">
            <v>3660</v>
          </cell>
          <cell r="DU427">
            <v>3660</v>
          </cell>
          <cell r="DV427">
            <v>3660</v>
          </cell>
          <cell r="DW427">
            <v>3660</v>
          </cell>
          <cell r="DX427">
            <v>3660</v>
          </cell>
          <cell r="DY427">
            <v>3660</v>
          </cell>
          <cell r="DZ427">
            <v>3660</v>
          </cell>
          <cell r="EA427">
            <v>3660</v>
          </cell>
          <cell r="EB427">
            <v>3660</v>
          </cell>
          <cell r="EC427">
            <v>3660</v>
          </cell>
          <cell r="ED427">
            <v>3660</v>
          </cell>
          <cell r="EE427">
            <v>3660</v>
          </cell>
          <cell r="EF427">
            <v>3660</v>
          </cell>
          <cell r="EG427">
            <v>3660</v>
          </cell>
          <cell r="EH427">
            <v>3660</v>
          </cell>
          <cell r="EI427">
            <v>3660</v>
          </cell>
          <cell r="EJ427">
            <v>3775</v>
          </cell>
          <cell r="EK427">
            <v>5475</v>
          </cell>
          <cell r="EL427">
            <v>3775</v>
          </cell>
          <cell r="EM427">
            <v>3775</v>
          </cell>
          <cell r="EN427">
            <v>3775</v>
          </cell>
          <cell r="EO427">
            <v>3775</v>
          </cell>
          <cell r="EP427">
            <v>3775</v>
          </cell>
          <cell r="EQ427">
            <v>3775</v>
          </cell>
          <cell r="ER427">
            <v>3775</v>
          </cell>
          <cell r="ES427">
            <v>3775</v>
          </cell>
          <cell r="ET427">
            <v>3775</v>
          </cell>
          <cell r="EU427">
            <v>3775</v>
          </cell>
          <cell r="EV427">
            <v>3475</v>
          </cell>
          <cell r="EW427">
            <v>3475</v>
          </cell>
          <cell r="EX427">
            <v>3475</v>
          </cell>
          <cell r="EY427">
            <v>3275</v>
          </cell>
          <cell r="EZ427">
            <v>3275</v>
          </cell>
          <cell r="FA427">
            <v>3275</v>
          </cell>
          <cell r="FB427">
            <v>3275</v>
          </cell>
          <cell r="FC427">
            <v>3275</v>
          </cell>
          <cell r="FD427">
            <v>3275</v>
          </cell>
          <cell r="FE427">
            <v>3275</v>
          </cell>
          <cell r="FF427">
            <v>3275</v>
          </cell>
          <cell r="FG427">
            <v>3275</v>
          </cell>
          <cell r="FH427">
            <v>3275</v>
          </cell>
          <cell r="FI427">
            <v>3275</v>
          </cell>
          <cell r="FJ427">
            <v>2775</v>
          </cell>
          <cell r="FK427">
            <v>2775</v>
          </cell>
          <cell r="FL427">
            <v>2775</v>
          </cell>
          <cell r="FM427">
            <v>2775</v>
          </cell>
          <cell r="FN427">
            <v>2775</v>
          </cell>
          <cell r="FO427">
            <v>5032</v>
          </cell>
          <cell r="FP427">
            <v>5032</v>
          </cell>
          <cell r="FQ427">
            <v>5032</v>
          </cell>
          <cell r="FR427">
            <v>5032</v>
          </cell>
          <cell r="FS427">
            <v>5032</v>
          </cell>
          <cell r="FT427">
            <v>5032</v>
          </cell>
          <cell r="FU427">
            <v>5032</v>
          </cell>
          <cell r="FV427">
            <v>5032</v>
          </cell>
          <cell r="FW427">
            <v>5032</v>
          </cell>
          <cell r="FX427">
            <v>5032</v>
          </cell>
          <cell r="FY427">
            <v>2770</v>
          </cell>
          <cell r="FZ427">
            <v>2770</v>
          </cell>
          <cell r="GA427">
            <v>2770</v>
          </cell>
          <cell r="GB427">
            <v>2770</v>
          </cell>
          <cell r="GC427">
            <v>2770</v>
          </cell>
          <cell r="GD427">
            <v>2770</v>
          </cell>
          <cell r="GE427">
            <v>2770</v>
          </cell>
          <cell r="GF427">
            <v>2770</v>
          </cell>
          <cell r="GG427">
            <v>2770</v>
          </cell>
          <cell r="GH427">
            <v>2770</v>
          </cell>
          <cell r="GI427">
            <v>2770</v>
          </cell>
          <cell r="GJ427">
            <v>2770</v>
          </cell>
          <cell r="GK427">
            <v>2770</v>
          </cell>
          <cell r="GL427">
            <v>2770</v>
          </cell>
          <cell r="GM427">
            <v>2770</v>
          </cell>
          <cell r="GN427">
            <v>2770</v>
          </cell>
          <cell r="GO427">
            <v>2770</v>
          </cell>
          <cell r="GP427">
            <v>2770</v>
          </cell>
          <cell r="GQ427">
            <v>2770</v>
          </cell>
          <cell r="GR427">
            <v>2770</v>
          </cell>
          <cell r="GS427">
            <v>2770</v>
          </cell>
          <cell r="GW427">
            <v>901429</v>
          </cell>
          <cell r="GX427" t="e">
            <v>#DIV/0!</v>
          </cell>
          <cell r="GY427" t="e">
            <v>#DIV/0!</v>
          </cell>
          <cell r="GZ427" t="e">
            <v>#DIV/0!</v>
          </cell>
        </row>
        <row r="428">
          <cell r="A428">
            <v>901430</v>
          </cell>
          <cell r="B428">
            <v>5</v>
          </cell>
          <cell r="C428" t="str">
            <v>SHIELDS @ A WASHITA</v>
          </cell>
          <cell r="D428">
            <v>8210</v>
          </cell>
          <cell r="E428" t="str">
            <v>R</v>
          </cell>
          <cell r="F428">
            <v>65</v>
          </cell>
          <cell r="G428">
            <v>65</v>
          </cell>
          <cell r="H428">
            <v>65</v>
          </cell>
          <cell r="I428">
            <v>65</v>
          </cell>
          <cell r="J428">
            <v>65</v>
          </cell>
          <cell r="K428">
            <v>65</v>
          </cell>
          <cell r="L428">
            <v>65</v>
          </cell>
          <cell r="M428">
            <v>65</v>
          </cell>
          <cell r="N428">
            <v>65</v>
          </cell>
          <cell r="O428">
            <v>65</v>
          </cell>
          <cell r="P428">
            <v>65</v>
          </cell>
          <cell r="Q428">
            <v>65</v>
          </cell>
          <cell r="R428">
            <v>65</v>
          </cell>
          <cell r="S428">
            <v>65</v>
          </cell>
          <cell r="T428">
            <v>65</v>
          </cell>
          <cell r="U428">
            <v>65</v>
          </cell>
          <cell r="V428">
            <v>65</v>
          </cell>
          <cell r="W428">
            <v>65</v>
          </cell>
          <cell r="X428">
            <v>65</v>
          </cell>
          <cell r="Y428">
            <v>65</v>
          </cell>
          <cell r="Z428">
            <v>65</v>
          </cell>
          <cell r="AA428">
            <v>65</v>
          </cell>
          <cell r="AB428">
            <v>65</v>
          </cell>
          <cell r="AC428">
            <v>65</v>
          </cell>
          <cell r="AD428">
            <v>65</v>
          </cell>
          <cell r="AE428">
            <v>65</v>
          </cell>
          <cell r="AF428">
            <v>65</v>
          </cell>
          <cell r="AG428">
            <v>65</v>
          </cell>
          <cell r="AH428">
            <v>65</v>
          </cell>
          <cell r="AI428">
            <v>65</v>
          </cell>
          <cell r="AJ428">
            <v>65</v>
          </cell>
          <cell r="AK428">
            <v>65</v>
          </cell>
          <cell r="AL428">
            <v>65</v>
          </cell>
          <cell r="AM428">
            <v>65</v>
          </cell>
          <cell r="AN428">
            <v>65</v>
          </cell>
          <cell r="AO428">
            <v>65</v>
          </cell>
          <cell r="AP428">
            <v>65</v>
          </cell>
          <cell r="AQ428">
            <v>65</v>
          </cell>
          <cell r="AR428">
            <v>65</v>
          </cell>
          <cell r="AS428">
            <v>65</v>
          </cell>
          <cell r="AT428">
            <v>65</v>
          </cell>
          <cell r="AU428">
            <v>65</v>
          </cell>
          <cell r="AV428">
            <v>65</v>
          </cell>
          <cell r="AW428">
            <v>65</v>
          </cell>
          <cell r="AX428">
            <v>65</v>
          </cell>
          <cell r="AY428">
            <v>65</v>
          </cell>
          <cell r="AZ428">
            <v>65</v>
          </cell>
          <cell r="BA428">
            <v>65</v>
          </cell>
          <cell r="BB428">
            <v>65</v>
          </cell>
          <cell r="BC428">
            <v>65</v>
          </cell>
          <cell r="BD428">
            <v>65</v>
          </cell>
          <cell r="BE428">
            <v>65</v>
          </cell>
          <cell r="BF428">
            <v>65</v>
          </cell>
          <cell r="BG428">
            <v>65</v>
          </cell>
          <cell r="BH428">
            <v>65</v>
          </cell>
          <cell r="BI428">
            <v>65</v>
          </cell>
          <cell r="BJ428">
            <v>65</v>
          </cell>
          <cell r="BK428">
            <v>65</v>
          </cell>
          <cell r="BL428">
            <v>65</v>
          </cell>
          <cell r="BM428">
            <v>65</v>
          </cell>
          <cell r="BN428">
            <v>65</v>
          </cell>
          <cell r="BO428">
            <v>65</v>
          </cell>
          <cell r="BP428">
            <v>65</v>
          </cell>
          <cell r="BQ428">
            <v>65</v>
          </cell>
          <cell r="BR428">
            <v>65</v>
          </cell>
          <cell r="BS428">
            <v>65</v>
          </cell>
          <cell r="BT428">
            <v>65</v>
          </cell>
          <cell r="BU428">
            <v>65</v>
          </cell>
          <cell r="BV428">
            <v>65</v>
          </cell>
          <cell r="BW428">
            <v>65</v>
          </cell>
          <cell r="BX428">
            <v>65</v>
          </cell>
          <cell r="BY428">
            <v>65</v>
          </cell>
          <cell r="BZ428">
            <v>65</v>
          </cell>
          <cell r="CA428">
            <v>65</v>
          </cell>
          <cell r="CB428">
            <v>65</v>
          </cell>
          <cell r="CC428">
            <v>70</v>
          </cell>
          <cell r="CD428">
            <v>70</v>
          </cell>
          <cell r="CE428">
            <v>70</v>
          </cell>
          <cell r="CF428">
            <v>70</v>
          </cell>
          <cell r="CG428">
            <v>70</v>
          </cell>
          <cell r="CH428">
            <v>70</v>
          </cell>
          <cell r="CI428">
            <v>70</v>
          </cell>
          <cell r="CJ428">
            <v>70</v>
          </cell>
          <cell r="CK428">
            <v>70</v>
          </cell>
          <cell r="CL428">
            <v>70</v>
          </cell>
          <cell r="CM428">
            <v>70</v>
          </cell>
          <cell r="CN428">
            <v>70</v>
          </cell>
          <cell r="CO428">
            <v>70</v>
          </cell>
          <cell r="CP428">
            <v>70</v>
          </cell>
          <cell r="CQ428">
            <v>70</v>
          </cell>
          <cell r="CR428">
            <v>70</v>
          </cell>
          <cell r="CS428">
            <v>70</v>
          </cell>
          <cell r="CT428">
            <v>70</v>
          </cell>
          <cell r="CU428">
            <v>70</v>
          </cell>
          <cell r="CV428">
            <v>70</v>
          </cell>
          <cell r="CW428">
            <v>70</v>
          </cell>
          <cell r="CX428">
            <v>70</v>
          </cell>
          <cell r="CY428">
            <v>70</v>
          </cell>
          <cell r="CZ428">
            <v>70</v>
          </cell>
          <cell r="DA428">
            <v>70</v>
          </cell>
          <cell r="DB428">
            <v>70</v>
          </cell>
          <cell r="DC428">
            <v>70</v>
          </cell>
          <cell r="DD428">
            <v>70</v>
          </cell>
          <cell r="DE428">
            <v>70</v>
          </cell>
          <cell r="DF428">
            <v>70</v>
          </cell>
          <cell r="DG428">
            <v>70</v>
          </cell>
          <cell r="DH428">
            <v>70</v>
          </cell>
          <cell r="DI428">
            <v>70</v>
          </cell>
          <cell r="DJ428">
            <v>70</v>
          </cell>
          <cell r="DK428">
            <v>70</v>
          </cell>
          <cell r="DL428">
            <v>70</v>
          </cell>
          <cell r="DM428">
            <v>70</v>
          </cell>
          <cell r="DN428">
            <v>70</v>
          </cell>
          <cell r="DO428">
            <v>70</v>
          </cell>
          <cell r="DP428">
            <v>70</v>
          </cell>
          <cell r="DQ428">
            <v>70</v>
          </cell>
          <cell r="DR428">
            <v>70</v>
          </cell>
          <cell r="DS428">
            <v>70</v>
          </cell>
          <cell r="DT428">
            <v>70</v>
          </cell>
          <cell r="DU428">
            <v>70</v>
          </cell>
          <cell r="DV428">
            <v>70</v>
          </cell>
          <cell r="DW428">
            <v>70</v>
          </cell>
          <cell r="DX428">
            <v>70</v>
          </cell>
          <cell r="DY428">
            <v>70</v>
          </cell>
          <cell r="DZ428">
            <v>70</v>
          </cell>
          <cell r="EA428">
            <v>70</v>
          </cell>
          <cell r="EB428">
            <v>70</v>
          </cell>
          <cell r="EC428">
            <v>70</v>
          </cell>
          <cell r="ED428">
            <v>70</v>
          </cell>
          <cell r="EE428">
            <v>70</v>
          </cell>
          <cell r="EF428">
            <v>70</v>
          </cell>
          <cell r="EG428">
            <v>70</v>
          </cell>
          <cell r="EH428">
            <v>70</v>
          </cell>
          <cell r="EI428">
            <v>70</v>
          </cell>
          <cell r="EJ428">
            <v>70</v>
          </cell>
          <cell r="EK428">
            <v>70</v>
          </cell>
          <cell r="EL428">
            <v>70</v>
          </cell>
          <cell r="EM428">
            <v>70</v>
          </cell>
          <cell r="EN428">
            <v>70</v>
          </cell>
          <cell r="EO428">
            <v>70</v>
          </cell>
          <cell r="EP428">
            <v>70</v>
          </cell>
          <cell r="EQ428">
            <v>70</v>
          </cell>
          <cell r="ER428">
            <v>70</v>
          </cell>
          <cell r="ES428">
            <v>70</v>
          </cell>
          <cell r="ET428">
            <v>70</v>
          </cell>
          <cell r="EU428">
            <v>70</v>
          </cell>
          <cell r="EV428">
            <v>70</v>
          </cell>
          <cell r="EW428">
            <v>70</v>
          </cell>
          <cell r="EX428">
            <v>70</v>
          </cell>
          <cell r="EY428">
            <v>70</v>
          </cell>
          <cell r="EZ428">
            <v>70</v>
          </cell>
          <cell r="FA428">
            <v>70</v>
          </cell>
          <cell r="FB428">
            <v>70</v>
          </cell>
          <cell r="FC428">
            <v>70</v>
          </cell>
          <cell r="FD428">
            <v>70</v>
          </cell>
          <cell r="FE428">
            <v>70</v>
          </cell>
          <cell r="FF428">
            <v>70</v>
          </cell>
          <cell r="FG428">
            <v>70</v>
          </cell>
          <cell r="FH428">
            <v>70</v>
          </cell>
          <cell r="FI428">
            <v>70</v>
          </cell>
          <cell r="FJ428">
            <v>70</v>
          </cell>
          <cell r="FK428">
            <v>70</v>
          </cell>
          <cell r="FL428">
            <v>70</v>
          </cell>
          <cell r="FM428">
            <v>70</v>
          </cell>
          <cell r="FN428">
            <v>70</v>
          </cell>
          <cell r="FO428">
            <v>70</v>
          </cell>
          <cell r="FP428">
            <v>70</v>
          </cell>
          <cell r="FQ428">
            <v>70</v>
          </cell>
          <cell r="FR428">
            <v>70</v>
          </cell>
          <cell r="FS428">
            <v>70</v>
          </cell>
          <cell r="FT428">
            <v>70</v>
          </cell>
          <cell r="FU428">
            <v>70</v>
          </cell>
          <cell r="FV428">
            <v>70</v>
          </cell>
          <cell r="FW428">
            <v>70</v>
          </cell>
          <cell r="FX428">
            <v>70</v>
          </cell>
          <cell r="FY428">
            <v>70</v>
          </cell>
          <cell r="FZ428">
            <v>70</v>
          </cell>
          <cell r="GA428">
            <v>70</v>
          </cell>
          <cell r="GB428">
            <v>70</v>
          </cell>
          <cell r="GC428">
            <v>70</v>
          </cell>
          <cell r="GD428">
            <v>70</v>
          </cell>
          <cell r="GE428">
            <v>70</v>
          </cell>
          <cell r="GF428">
            <v>70</v>
          </cell>
          <cell r="GG428">
            <v>70</v>
          </cell>
          <cell r="GH428">
            <v>70</v>
          </cell>
          <cell r="GI428">
            <v>70</v>
          </cell>
          <cell r="GJ428">
            <v>70</v>
          </cell>
          <cell r="GK428">
            <v>70</v>
          </cell>
          <cell r="GL428">
            <v>70</v>
          </cell>
          <cell r="GM428">
            <v>70</v>
          </cell>
          <cell r="GN428">
            <v>70</v>
          </cell>
          <cell r="GO428">
            <v>70</v>
          </cell>
          <cell r="GP428">
            <v>70</v>
          </cell>
          <cell r="GQ428">
            <v>70</v>
          </cell>
          <cell r="GR428">
            <v>70</v>
          </cell>
          <cell r="GS428">
            <v>70</v>
          </cell>
          <cell r="GW428">
            <v>901430</v>
          </cell>
          <cell r="GX428" t="e">
            <v>#DIV/0!</v>
          </cell>
          <cell r="GY428" t="e">
            <v>#DIV/0!</v>
          </cell>
          <cell r="GZ428" t="e">
            <v>#DIV/0!</v>
          </cell>
        </row>
        <row r="429">
          <cell r="A429">
            <v>901441</v>
          </cell>
          <cell r="B429">
            <v>5</v>
          </cell>
          <cell r="C429" t="str">
            <v>BROWN @ WASHITA</v>
          </cell>
          <cell r="D429">
            <v>8242</v>
          </cell>
          <cell r="E429" t="str">
            <v>R</v>
          </cell>
          <cell r="F429">
            <v>53</v>
          </cell>
          <cell r="G429">
            <v>53</v>
          </cell>
          <cell r="H429">
            <v>53</v>
          </cell>
          <cell r="I429">
            <v>53</v>
          </cell>
          <cell r="J429">
            <v>53</v>
          </cell>
          <cell r="K429">
            <v>53</v>
          </cell>
          <cell r="L429">
            <v>53</v>
          </cell>
          <cell r="M429">
            <v>53</v>
          </cell>
          <cell r="N429">
            <v>53</v>
          </cell>
          <cell r="O429">
            <v>53</v>
          </cell>
          <cell r="P429">
            <v>53</v>
          </cell>
          <cell r="Q429">
            <v>53</v>
          </cell>
          <cell r="R429">
            <v>53</v>
          </cell>
          <cell r="S429">
            <v>53</v>
          </cell>
          <cell r="T429">
            <v>57</v>
          </cell>
          <cell r="U429">
            <v>57</v>
          </cell>
          <cell r="V429">
            <v>57</v>
          </cell>
          <cell r="W429">
            <v>57</v>
          </cell>
          <cell r="X429">
            <v>57</v>
          </cell>
          <cell r="Y429">
            <v>57</v>
          </cell>
          <cell r="Z429">
            <v>57</v>
          </cell>
          <cell r="AA429">
            <v>57</v>
          </cell>
          <cell r="AB429">
            <v>57</v>
          </cell>
          <cell r="AC429">
            <v>57</v>
          </cell>
          <cell r="AD429">
            <v>57</v>
          </cell>
          <cell r="AE429">
            <v>57</v>
          </cell>
          <cell r="AF429">
            <v>57</v>
          </cell>
          <cell r="AG429">
            <v>57</v>
          </cell>
          <cell r="AH429">
            <v>57</v>
          </cell>
          <cell r="AI429">
            <v>57</v>
          </cell>
          <cell r="AJ429">
            <v>57</v>
          </cell>
          <cell r="AK429">
            <v>57</v>
          </cell>
          <cell r="AL429">
            <v>57</v>
          </cell>
          <cell r="AM429">
            <v>57</v>
          </cell>
          <cell r="AN429">
            <v>57</v>
          </cell>
          <cell r="AO429">
            <v>57</v>
          </cell>
          <cell r="AP429">
            <v>57</v>
          </cell>
          <cell r="AQ429">
            <v>57</v>
          </cell>
          <cell r="AR429">
            <v>57</v>
          </cell>
          <cell r="AS429">
            <v>57</v>
          </cell>
          <cell r="AT429">
            <v>57</v>
          </cell>
          <cell r="AU429">
            <v>57</v>
          </cell>
          <cell r="AV429">
            <v>57</v>
          </cell>
          <cell r="AW429">
            <v>57</v>
          </cell>
          <cell r="AX429">
            <v>57</v>
          </cell>
          <cell r="AY429">
            <v>57</v>
          </cell>
          <cell r="AZ429">
            <v>57</v>
          </cell>
          <cell r="BA429">
            <v>57</v>
          </cell>
          <cell r="BB429">
            <v>57</v>
          </cell>
          <cell r="BC429">
            <v>57</v>
          </cell>
          <cell r="BD429">
            <v>57</v>
          </cell>
          <cell r="BE429">
            <v>57</v>
          </cell>
          <cell r="BF429">
            <v>57</v>
          </cell>
          <cell r="BG429">
            <v>57</v>
          </cell>
          <cell r="BH429">
            <v>57</v>
          </cell>
          <cell r="BI429">
            <v>57</v>
          </cell>
          <cell r="BJ429">
            <v>57</v>
          </cell>
          <cell r="BK429">
            <v>57</v>
          </cell>
          <cell r="BL429">
            <v>57</v>
          </cell>
          <cell r="BM429">
            <v>57</v>
          </cell>
          <cell r="BN429">
            <v>57</v>
          </cell>
          <cell r="BO429">
            <v>57</v>
          </cell>
          <cell r="BP429">
            <v>57</v>
          </cell>
          <cell r="BQ429">
            <v>57</v>
          </cell>
          <cell r="BR429">
            <v>57</v>
          </cell>
          <cell r="BS429">
            <v>57</v>
          </cell>
          <cell r="BT429">
            <v>57</v>
          </cell>
          <cell r="BU429">
            <v>57</v>
          </cell>
          <cell r="BV429">
            <v>57</v>
          </cell>
          <cell r="BW429">
            <v>57</v>
          </cell>
          <cell r="BX429">
            <v>57</v>
          </cell>
          <cell r="BY429">
            <v>57</v>
          </cell>
          <cell r="BZ429">
            <v>57</v>
          </cell>
          <cell r="CA429">
            <v>57</v>
          </cell>
          <cell r="CB429">
            <v>57</v>
          </cell>
          <cell r="CC429">
            <v>55</v>
          </cell>
          <cell r="CD429">
            <v>55</v>
          </cell>
          <cell r="CE429">
            <v>55</v>
          </cell>
          <cell r="CF429">
            <v>55</v>
          </cell>
          <cell r="CG429">
            <v>55</v>
          </cell>
          <cell r="CH429">
            <v>55</v>
          </cell>
          <cell r="CI429">
            <v>55</v>
          </cell>
          <cell r="CJ429">
            <v>55</v>
          </cell>
          <cell r="CK429">
            <v>55</v>
          </cell>
          <cell r="CL429">
            <v>55</v>
          </cell>
          <cell r="CM429">
            <v>55</v>
          </cell>
          <cell r="CN429">
            <v>55</v>
          </cell>
          <cell r="CO429">
            <v>55</v>
          </cell>
          <cell r="CP429">
            <v>55</v>
          </cell>
          <cell r="CQ429">
            <v>55</v>
          </cell>
          <cell r="CR429">
            <v>55</v>
          </cell>
          <cell r="CS429">
            <v>55</v>
          </cell>
          <cell r="CT429">
            <v>55</v>
          </cell>
          <cell r="CU429">
            <v>55</v>
          </cell>
          <cell r="CV429">
            <v>55</v>
          </cell>
          <cell r="CW429">
            <v>55</v>
          </cell>
          <cell r="CX429">
            <v>55</v>
          </cell>
          <cell r="CY429">
            <v>55</v>
          </cell>
          <cell r="CZ429">
            <v>55</v>
          </cell>
          <cell r="DA429">
            <v>55</v>
          </cell>
          <cell r="DB429">
            <v>55</v>
          </cell>
          <cell r="DC429">
            <v>55</v>
          </cell>
          <cell r="DD429">
            <v>55</v>
          </cell>
          <cell r="DE429">
            <v>55</v>
          </cell>
          <cell r="DF429">
            <v>55</v>
          </cell>
          <cell r="DG429">
            <v>55</v>
          </cell>
          <cell r="DH429">
            <v>55</v>
          </cell>
          <cell r="DI429">
            <v>55</v>
          </cell>
          <cell r="DJ429">
            <v>55</v>
          </cell>
          <cell r="DK429">
            <v>55</v>
          </cell>
          <cell r="DL429">
            <v>55</v>
          </cell>
          <cell r="DM429">
            <v>55</v>
          </cell>
          <cell r="DN429">
            <v>55</v>
          </cell>
          <cell r="DO429">
            <v>55</v>
          </cell>
          <cell r="DP429">
            <v>55</v>
          </cell>
          <cell r="DQ429">
            <v>55</v>
          </cell>
          <cell r="DR429">
            <v>55</v>
          </cell>
          <cell r="DS429">
            <v>55</v>
          </cell>
          <cell r="DT429">
            <v>55</v>
          </cell>
          <cell r="DU429">
            <v>55</v>
          </cell>
          <cell r="DV429">
            <v>55</v>
          </cell>
          <cell r="DW429">
            <v>55</v>
          </cell>
          <cell r="DX429">
            <v>55</v>
          </cell>
          <cell r="DY429">
            <v>55</v>
          </cell>
          <cell r="DZ429">
            <v>55</v>
          </cell>
          <cell r="EA429">
            <v>55</v>
          </cell>
          <cell r="EB429">
            <v>55</v>
          </cell>
          <cell r="EC429">
            <v>55</v>
          </cell>
          <cell r="ED429">
            <v>55</v>
          </cell>
          <cell r="EE429">
            <v>55</v>
          </cell>
          <cell r="EF429">
            <v>55</v>
          </cell>
          <cell r="EG429">
            <v>55</v>
          </cell>
          <cell r="EH429">
            <v>55</v>
          </cell>
          <cell r="EI429">
            <v>55</v>
          </cell>
          <cell r="EJ429">
            <v>60</v>
          </cell>
          <cell r="EK429">
            <v>60</v>
          </cell>
          <cell r="EL429">
            <v>60</v>
          </cell>
          <cell r="EM429">
            <v>60</v>
          </cell>
          <cell r="EN429">
            <v>60</v>
          </cell>
          <cell r="EO429">
            <v>60</v>
          </cell>
          <cell r="EP429">
            <v>60</v>
          </cell>
          <cell r="EQ429">
            <v>60</v>
          </cell>
          <cell r="ER429">
            <v>60</v>
          </cell>
          <cell r="ES429">
            <v>60</v>
          </cell>
          <cell r="ET429">
            <v>60</v>
          </cell>
          <cell r="EU429">
            <v>60</v>
          </cell>
          <cell r="EV429">
            <v>60</v>
          </cell>
          <cell r="EW429">
            <v>60</v>
          </cell>
          <cell r="EX429">
            <v>60</v>
          </cell>
          <cell r="EY429">
            <v>60</v>
          </cell>
          <cell r="EZ429">
            <v>60</v>
          </cell>
          <cell r="FA429">
            <v>60</v>
          </cell>
          <cell r="FB429">
            <v>60</v>
          </cell>
          <cell r="FC429">
            <v>60</v>
          </cell>
          <cell r="FD429">
            <v>60</v>
          </cell>
          <cell r="FE429">
            <v>60</v>
          </cell>
          <cell r="FF429">
            <v>60</v>
          </cell>
          <cell r="FG429">
            <v>60</v>
          </cell>
          <cell r="FH429">
            <v>60</v>
          </cell>
          <cell r="FI429">
            <v>60</v>
          </cell>
          <cell r="FJ429">
            <v>60</v>
          </cell>
          <cell r="FK429">
            <v>60</v>
          </cell>
          <cell r="FL429">
            <v>60</v>
          </cell>
          <cell r="FM429">
            <v>60</v>
          </cell>
          <cell r="FN429">
            <v>60</v>
          </cell>
          <cell r="FO429">
            <v>55</v>
          </cell>
          <cell r="FP429">
            <v>55</v>
          </cell>
          <cell r="FQ429">
            <v>55</v>
          </cell>
          <cell r="FR429">
            <v>55</v>
          </cell>
          <cell r="FS429">
            <v>55</v>
          </cell>
          <cell r="FT429">
            <v>55</v>
          </cell>
          <cell r="FU429">
            <v>55</v>
          </cell>
          <cell r="FV429">
            <v>55</v>
          </cell>
          <cell r="FW429">
            <v>55</v>
          </cell>
          <cell r="FX429">
            <v>55</v>
          </cell>
          <cell r="FY429">
            <v>55</v>
          </cell>
          <cell r="FZ429">
            <v>55</v>
          </cell>
          <cell r="GA429">
            <v>55</v>
          </cell>
          <cell r="GB429">
            <v>55</v>
          </cell>
          <cell r="GC429">
            <v>55</v>
          </cell>
          <cell r="GD429">
            <v>55</v>
          </cell>
          <cell r="GE429">
            <v>55</v>
          </cell>
          <cell r="GF429">
            <v>55</v>
          </cell>
          <cell r="GG429">
            <v>55</v>
          </cell>
          <cell r="GH429">
            <v>55</v>
          </cell>
          <cell r="GI429">
            <v>55</v>
          </cell>
          <cell r="GJ429">
            <v>55</v>
          </cell>
          <cell r="GK429">
            <v>55</v>
          </cell>
          <cell r="GL429">
            <v>55</v>
          </cell>
          <cell r="GM429">
            <v>55</v>
          </cell>
          <cell r="GN429">
            <v>55</v>
          </cell>
          <cell r="GO429">
            <v>55</v>
          </cell>
          <cell r="GP429">
            <v>55</v>
          </cell>
          <cell r="GQ429">
            <v>55</v>
          </cell>
          <cell r="GR429">
            <v>55</v>
          </cell>
          <cell r="GS429">
            <v>55</v>
          </cell>
          <cell r="GW429">
            <v>901441</v>
          </cell>
          <cell r="GX429" t="e">
            <v>#DIV/0!</v>
          </cell>
          <cell r="GY429" t="e">
            <v>#DIV/0!</v>
          </cell>
          <cell r="GZ429" t="e">
            <v>#DIV/0!</v>
          </cell>
        </row>
        <row r="430">
          <cell r="A430">
            <v>901443</v>
          </cell>
          <cell r="B430">
            <v>5</v>
          </cell>
          <cell r="C430" t="str">
            <v>GRETEMAN @ WASHITA</v>
          </cell>
          <cell r="D430">
            <v>3309</v>
          </cell>
          <cell r="E430" t="str">
            <v>R</v>
          </cell>
          <cell r="F430">
            <v>0</v>
          </cell>
          <cell r="G430">
            <v>0</v>
          </cell>
          <cell r="H430">
            <v>0</v>
          </cell>
          <cell r="I430">
            <v>0</v>
          </cell>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v>0</v>
          </cell>
          <cell r="AN430">
            <v>0</v>
          </cell>
          <cell r="AO430">
            <v>0</v>
          </cell>
          <cell r="AP430">
            <v>0</v>
          </cell>
          <cell r="AQ430">
            <v>0</v>
          </cell>
          <cell r="AR430">
            <v>0</v>
          </cell>
          <cell r="AS430">
            <v>0</v>
          </cell>
          <cell r="AT430">
            <v>0</v>
          </cell>
          <cell r="AU430">
            <v>0</v>
          </cell>
          <cell r="AV430">
            <v>0</v>
          </cell>
          <cell r="AW430">
            <v>0</v>
          </cell>
          <cell r="AX430">
            <v>0</v>
          </cell>
          <cell r="AY430">
            <v>0</v>
          </cell>
          <cell r="AZ430">
            <v>0</v>
          </cell>
          <cell r="BA430">
            <v>0</v>
          </cell>
          <cell r="BB430">
            <v>0</v>
          </cell>
          <cell r="BC430">
            <v>0</v>
          </cell>
          <cell r="BD430">
            <v>0</v>
          </cell>
          <cell r="BE430">
            <v>0</v>
          </cell>
          <cell r="BF430">
            <v>0</v>
          </cell>
          <cell r="BG430">
            <v>0</v>
          </cell>
          <cell r="BH430">
            <v>0</v>
          </cell>
          <cell r="BI430">
            <v>0</v>
          </cell>
          <cell r="BJ430">
            <v>0</v>
          </cell>
          <cell r="BK430">
            <v>0</v>
          </cell>
          <cell r="BL430">
            <v>0</v>
          </cell>
          <cell r="BM430">
            <v>0</v>
          </cell>
          <cell r="BN430">
            <v>0</v>
          </cell>
          <cell r="BO430">
            <v>0</v>
          </cell>
          <cell r="BP430">
            <v>0</v>
          </cell>
          <cell r="BQ430">
            <v>0</v>
          </cell>
          <cell r="BR430">
            <v>0</v>
          </cell>
          <cell r="BS430">
            <v>0</v>
          </cell>
          <cell r="BT430">
            <v>0</v>
          </cell>
          <cell r="BU430">
            <v>0</v>
          </cell>
          <cell r="BV430">
            <v>0</v>
          </cell>
          <cell r="BW430">
            <v>0</v>
          </cell>
          <cell r="BX430">
            <v>0</v>
          </cell>
          <cell r="BY430">
            <v>0</v>
          </cell>
          <cell r="BZ430">
            <v>0</v>
          </cell>
          <cell r="CA430">
            <v>0</v>
          </cell>
          <cell r="CB430">
            <v>0</v>
          </cell>
          <cell r="CC430">
            <v>0</v>
          </cell>
          <cell r="CD430">
            <v>0</v>
          </cell>
          <cell r="CE430">
            <v>0</v>
          </cell>
          <cell r="CF430">
            <v>0</v>
          </cell>
          <cell r="CG430">
            <v>0</v>
          </cell>
          <cell r="CH430">
            <v>0</v>
          </cell>
          <cell r="CI430">
            <v>0</v>
          </cell>
          <cell r="CJ430">
            <v>0</v>
          </cell>
          <cell r="CK430">
            <v>0</v>
          </cell>
          <cell r="CL430">
            <v>0</v>
          </cell>
          <cell r="CM430">
            <v>0</v>
          </cell>
          <cell r="CN430">
            <v>0</v>
          </cell>
          <cell r="CO430">
            <v>0</v>
          </cell>
          <cell r="CP430">
            <v>0</v>
          </cell>
          <cell r="CQ430">
            <v>0</v>
          </cell>
          <cell r="CR430">
            <v>0</v>
          </cell>
          <cell r="CS430">
            <v>0</v>
          </cell>
          <cell r="CT430">
            <v>0</v>
          </cell>
          <cell r="CU430">
            <v>0</v>
          </cell>
          <cell r="CV430">
            <v>0</v>
          </cell>
          <cell r="CW430">
            <v>0</v>
          </cell>
          <cell r="CX430">
            <v>0</v>
          </cell>
          <cell r="CY430">
            <v>0</v>
          </cell>
          <cell r="CZ430">
            <v>0</v>
          </cell>
          <cell r="DA430">
            <v>0</v>
          </cell>
          <cell r="DB430">
            <v>0</v>
          </cell>
          <cell r="DC430">
            <v>0</v>
          </cell>
          <cell r="DD430">
            <v>0</v>
          </cell>
          <cell r="DE430">
            <v>0</v>
          </cell>
          <cell r="DF430">
            <v>0</v>
          </cell>
          <cell r="DG430">
            <v>0</v>
          </cell>
          <cell r="DH430">
            <v>0</v>
          </cell>
          <cell r="DI430">
            <v>0</v>
          </cell>
          <cell r="DJ430">
            <v>0</v>
          </cell>
          <cell r="DK430">
            <v>0</v>
          </cell>
          <cell r="DL430">
            <v>0</v>
          </cell>
          <cell r="DM430">
            <v>0</v>
          </cell>
          <cell r="DN430">
            <v>0</v>
          </cell>
          <cell r="DO430">
            <v>0</v>
          </cell>
          <cell r="DP430">
            <v>0</v>
          </cell>
          <cell r="DQ430">
            <v>0</v>
          </cell>
          <cell r="DR430">
            <v>0</v>
          </cell>
          <cell r="DS430">
            <v>0</v>
          </cell>
          <cell r="DT430">
            <v>0</v>
          </cell>
          <cell r="DU430">
            <v>0</v>
          </cell>
          <cell r="DV430">
            <v>0</v>
          </cell>
          <cell r="DW430">
            <v>0</v>
          </cell>
          <cell r="DX430">
            <v>0</v>
          </cell>
          <cell r="DY430">
            <v>0</v>
          </cell>
          <cell r="DZ430">
            <v>0</v>
          </cell>
          <cell r="EA430">
            <v>0</v>
          </cell>
          <cell r="EB430">
            <v>0</v>
          </cell>
          <cell r="EC430">
            <v>0</v>
          </cell>
          <cell r="ED430">
            <v>0</v>
          </cell>
          <cell r="EE430">
            <v>0</v>
          </cell>
          <cell r="EF430">
            <v>0</v>
          </cell>
          <cell r="EG430">
            <v>0</v>
          </cell>
          <cell r="EH430">
            <v>0</v>
          </cell>
          <cell r="EI430">
            <v>0</v>
          </cell>
          <cell r="EJ430">
            <v>0</v>
          </cell>
          <cell r="EK430">
            <v>0</v>
          </cell>
          <cell r="EL430">
            <v>0</v>
          </cell>
          <cell r="EM430">
            <v>0</v>
          </cell>
          <cell r="EN430">
            <v>0</v>
          </cell>
          <cell r="EO430">
            <v>0</v>
          </cell>
          <cell r="EP430">
            <v>0</v>
          </cell>
          <cell r="EQ430">
            <v>0</v>
          </cell>
          <cell r="ER430">
            <v>0</v>
          </cell>
          <cell r="ES430">
            <v>0</v>
          </cell>
          <cell r="ET430">
            <v>0</v>
          </cell>
          <cell r="EU430">
            <v>0</v>
          </cell>
          <cell r="EV430">
            <v>0</v>
          </cell>
          <cell r="EW430">
            <v>0</v>
          </cell>
          <cell r="EX430">
            <v>0</v>
          </cell>
          <cell r="EY430">
            <v>0</v>
          </cell>
          <cell r="EZ430">
            <v>0</v>
          </cell>
          <cell r="FA430">
            <v>0</v>
          </cell>
          <cell r="FB430">
            <v>0</v>
          </cell>
          <cell r="FC430">
            <v>0</v>
          </cell>
          <cell r="FD430">
            <v>0</v>
          </cell>
          <cell r="FE430">
            <v>0</v>
          </cell>
          <cell r="FF430">
            <v>0</v>
          </cell>
          <cell r="FG430">
            <v>0</v>
          </cell>
          <cell r="FH430">
            <v>0</v>
          </cell>
          <cell r="FI430">
            <v>0</v>
          </cell>
          <cell r="FJ430">
            <v>0</v>
          </cell>
          <cell r="FK430">
            <v>0</v>
          </cell>
          <cell r="FL430">
            <v>0</v>
          </cell>
          <cell r="FM430">
            <v>0</v>
          </cell>
          <cell r="FN430">
            <v>0</v>
          </cell>
          <cell r="FO430">
            <v>0</v>
          </cell>
          <cell r="FP430">
            <v>0</v>
          </cell>
          <cell r="FQ430">
            <v>0</v>
          </cell>
          <cell r="FR430">
            <v>0</v>
          </cell>
          <cell r="FS430">
            <v>0</v>
          </cell>
          <cell r="FT430">
            <v>0</v>
          </cell>
          <cell r="FU430">
            <v>0</v>
          </cell>
          <cell r="FV430">
            <v>0</v>
          </cell>
          <cell r="FW430">
            <v>0</v>
          </cell>
          <cell r="FX430">
            <v>0</v>
          </cell>
          <cell r="FY430">
            <v>0</v>
          </cell>
          <cell r="FZ430">
            <v>0</v>
          </cell>
          <cell r="GA430">
            <v>0</v>
          </cell>
          <cell r="GB430">
            <v>0</v>
          </cell>
          <cell r="GC430">
            <v>0</v>
          </cell>
          <cell r="GD430">
            <v>0</v>
          </cell>
          <cell r="GE430">
            <v>0</v>
          </cell>
          <cell r="GF430">
            <v>0</v>
          </cell>
          <cell r="GG430">
            <v>0</v>
          </cell>
          <cell r="GH430">
            <v>0</v>
          </cell>
          <cell r="GI430">
            <v>0</v>
          </cell>
          <cell r="GJ430">
            <v>0</v>
          </cell>
          <cell r="GK430">
            <v>0</v>
          </cell>
          <cell r="GL430">
            <v>0</v>
          </cell>
          <cell r="GM430">
            <v>0</v>
          </cell>
          <cell r="GN430">
            <v>0</v>
          </cell>
          <cell r="GO430">
            <v>0</v>
          </cell>
          <cell r="GP430">
            <v>0</v>
          </cell>
          <cell r="GQ430">
            <v>0</v>
          </cell>
          <cell r="GR430">
            <v>0</v>
          </cell>
          <cell r="GS430">
            <v>0</v>
          </cell>
          <cell r="GW430">
            <v>901443</v>
          </cell>
          <cell r="GX430" t="e">
            <v>#DIV/0!</v>
          </cell>
          <cell r="GY430" t="e">
            <v>#DIV/0!</v>
          </cell>
          <cell r="GZ430" t="e">
            <v>#DIV/0!</v>
          </cell>
        </row>
        <row r="431">
          <cell r="A431">
            <v>901447</v>
          </cell>
          <cell r="B431">
            <v>5</v>
          </cell>
          <cell r="C431" t="str">
            <v>DREYFUS @ WASHITA</v>
          </cell>
          <cell r="D431">
            <v>8231</v>
          </cell>
          <cell r="E431" t="str">
            <v>R</v>
          </cell>
          <cell r="F431">
            <v>0</v>
          </cell>
          <cell r="G431">
            <v>0</v>
          </cell>
          <cell r="H431">
            <v>0</v>
          </cell>
          <cell r="I431">
            <v>0</v>
          </cell>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cell r="AD431">
            <v>0</v>
          </cell>
          <cell r="AE431">
            <v>0</v>
          </cell>
          <cell r="AF431">
            <v>0</v>
          </cell>
          <cell r="AG431">
            <v>0</v>
          </cell>
          <cell r="AH431">
            <v>0</v>
          </cell>
          <cell r="AI431">
            <v>0</v>
          </cell>
          <cell r="AJ431">
            <v>0</v>
          </cell>
          <cell r="AK431">
            <v>0</v>
          </cell>
          <cell r="AL431">
            <v>0</v>
          </cell>
          <cell r="AM431">
            <v>0</v>
          </cell>
          <cell r="AN431">
            <v>0</v>
          </cell>
          <cell r="AO431">
            <v>0</v>
          </cell>
          <cell r="AP431">
            <v>0</v>
          </cell>
          <cell r="AQ431">
            <v>0</v>
          </cell>
          <cell r="AR431">
            <v>0</v>
          </cell>
          <cell r="AS431">
            <v>0</v>
          </cell>
          <cell r="AT431">
            <v>0</v>
          </cell>
          <cell r="AU431">
            <v>0</v>
          </cell>
          <cell r="AV431">
            <v>0</v>
          </cell>
          <cell r="AW431">
            <v>0</v>
          </cell>
          <cell r="AX431">
            <v>0</v>
          </cell>
          <cell r="AY431">
            <v>0</v>
          </cell>
          <cell r="AZ431">
            <v>0</v>
          </cell>
          <cell r="BA431">
            <v>0</v>
          </cell>
          <cell r="BB431">
            <v>0</v>
          </cell>
          <cell r="BC431">
            <v>0</v>
          </cell>
          <cell r="BD431">
            <v>0</v>
          </cell>
          <cell r="BE431">
            <v>0</v>
          </cell>
          <cell r="BF431">
            <v>0</v>
          </cell>
          <cell r="BG431">
            <v>0</v>
          </cell>
          <cell r="BH431">
            <v>0</v>
          </cell>
          <cell r="BI431">
            <v>0</v>
          </cell>
          <cell r="BJ431">
            <v>0</v>
          </cell>
          <cell r="BK431">
            <v>0</v>
          </cell>
          <cell r="BL431">
            <v>0</v>
          </cell>
          <cell r="BM431">
            <v>0</v>
          </cell>
          <cell r="BN431">
            <v>0</v>
          </cell>
          <cell r="BO431">
            <v>0</v>
          </cell>
          <cell r="BP431">
            <v>0</v>
          </cell>
          <cell r="BQ431">
            <v>0</v>
          </cell>
          <cell r="BR431">
            <v>0</v>
          </cell>
          <cell r="BS431">
            <v>0</v>
          </cell>
          <cell r="BT431">
            <v>0</v>
          </cell>
          <cell r="BU431">
            <v>0</v>
          </cell>
          <cell r="BV431">
            <v>0</v>
          </cell>
          <cell r="BW431">
            <v>0</v>
          </cell>
          <cell r="BX431">
            <v>0</v>
          </cell>
          <cell r="BY431">
            <v>0</v>
          </cell>
          <cell r="BZ431">
            <v>0</v>
          </cell>
          <cell r="CA431">
            <v>0</v>
          </cell>
          <cell r="CB431">
            <v>0</v>
          </cell>
          <cell r="CC431">
            <v>0</v>
          </cell>
          <cell r="CD431">
            <v>0</v>
          </cell>
          <cell r="CE431">
            <v>0</v>
          </cell>
          <cell r="CF431">
            <v>0</v>
          </cell>
          <cell r="CG431">
            <v>0</v>
          </cell>
          <cell r="CH431">
            <v>0</v>
          </cell>
          <cell r="CI431">
            <v>0</v>
          </cell>
          <cell r="CJ431">
            <v>0</v>
          </cell>
          <cell r="CK431">
            <v>0</v>
          </cell>
          <cell r="CL431">
            <v>0</v>
          </cell>
          <cell r="CM431">
            <v>0</v>
          </cell>
          <cell r="CN431">
            <v>0</v>
          </cell>
          <cell r="CO431">
            <v>0</v>
          </cell>
          <cell r="CP431">
            <v>0</v>
          </cell>
          <cell r="CQ431">
            <v>0</v>
          </cell>
          <cell r="CR431">
            <v>0</v>
          </cell>
          <cell r="CS431">
            <v>0</v>
          </cell>
          <cell r="CT431">
            <v>0</v>
          </cell>
          <cell r="CU431">
            <v>0</v>
          </cell>
          <cell r="CV431">
            <v>0</v>
          </cell>
          <cell r="CW431">
            <v>0</v>
          </cell>
          <cell r="CX431">
            <v>0</v>
          </cell>
          <cell r="CY431">
            <v>0</v>
          </cell>
          <cell r="CZ431">
            <v>0</v>
          </cell>
          <cell r="DA431">
            <v>0</v>
          </cell>
          <cell r="DB431">
            <v>0</v>
          </cell>
          <cell r="DC431">
            <v>0</v>
          </cell>
          <cell r="DD431">
            <v>0</v>
          </cell>
          <cell r="DE431">
            <v>0</v>
          </cell>
          <cell r="DF431">
            <v>0</v>
          </cell>
          <cell r="DG431">
            <v>0</v>
          </cell>
          <cell r="DH431">
            <v>0</v>
          </cell>
          <cell r="DI431">
            <v>0</v>
          </cell>
          <cell r="DJ431">
            <v>0</v>
          </cell>
          <cell r="DK431">
            <v>0</v>
          </cell>
          <cell r="DL431">
            <v>0</v>
          </cell>
          <cell r="DM431">
            <v>0</v>
          </cell>
          <cell r="DN431">
            <v>0</v>
          </cell>
          <cell r="DO431">
            <v>0</v>
          </cell>
          <cell r="DP431">
            <v>0</v>
          </cell>
          <cell r="DQ431">
            <v>0</v>
          </cell>
          <cell r="DR431">
            <v>0</v>
          </cell>
          <cell r="DS431">
            <v>0</v>
          </cell>
          <cell r="DT431">
            <v>0</v>
          </cell>
          <cell r="DU431">
            <v>0</v>
          </cell>
          <cell r="DV431">
            <v>0</v>
          </cell>
          <cell r="DW431">
            <v>0</v>
          </cell>
          <cell r="DX431">
            <v>0</v>
          </cell>
          <cell r="DY431">
            <v>0</v>
          </cell>
          <cell r="DZ431">
            <v>0</v>
          </cell>
          <cell r="EA431">
            <v>0</v>
          </cell>
          <cell r="EB431">
            <v>0</v>
          </cell>
          <cell r="EC431">
            <v>0</v>
          </cell>
          <cell r="ED431">
            <v>0</v>
          </cell>
          <cell r="EE431">
            <v>0</v>
          </cell>
          <cell r="EF431">
            <v>0</v>
          </cell>
          <cell r="EG431">
            <v>0</v>
          </cell>
          <cell r="EH431">
            <v>0</v>
          </cell>
          <cell r="EI431">
            <v>0</v>
          </cell>
          <cell r="EJ431">
            <v>0</v>
          </cell>
          <cell r="EK431">
            <v>0</v>
          </cell>
          <cell r="EL431">
            <v>0</v>
          </cell>
          <cell r="EM431">
            <v>0</v>
          </cell>
          <cell r="EN431">
            <v>0</v>
          </cell>
          <cell r="EO431">
            <v>0</v>
          </cell>
          <cell r="EP431">
            <v>0</v>
          </cell>
          <cell r="EQ431">
            <v>0</v>
          </cell>
          <cell r="ER431">
            <v>0</v>
          </cell>
          <cell r="ES431">
            <v>0</v>
          </cell>
          <cell r="ET431">
            <v>0</v>
          </cell>
          <cell r="EU431">
            <v>0</v>
          </cell>
          <cell r="EV431">
            <v>0</v>
          </cell>
          <cell r="EW431">
            <v>0</v>
          </cell>
          <cell r="EX431">
            <v>0</v>
          </cell>
          <cell r="EY431">
            <v>0</v>
          </cell>
          <cell r="EZ431">
            <v>0</v>
          </cell>
          <cell r="FA431">
            <v>0</v>
          </cell>
          <cell r="FB431">
            <v>0</v>
          </cell>
          <cell r="FC431">
            <v>0</v>
          </cell>
          <cell r="FD431">
            <v>0</v>
          </cell>
          <cell r="FE431">
            <v>0</v>
          </cell>
          <cell r="FF431">
            <v>0</v>
          </cell>
          <cell r="FG431">
            <v>0</v>
          </cell>
          <cell r="FH431">
            <v>0</v>
          </cell>
          <cell r="FI431">
            <v>0</v>
          </cell>
          <cell r="FJ431">
            <v>0</v>
          </cell>
          <cell r="FK431">
            <v>0</v>
          </cell>
          <cell r="FL431">
            <v>0</v>
          </cell>
          <cell r="FM431">
            <v>0</v>
          </cell>
          <cell r="FN431">
            <v>0</v>
          </cell>
          <cell r="FO431">
            <v>0</v>
          </cell>
          <cell r="FP431">
            <v>0</v>
          </cell>
          <cell r="FQ431">
            <v>0</v>
          </cell>
          <cell r="FR431">
            <v>0</v>
          </cell>
          <cell r="FS431">
            <v>0</v>
          </cell>
          <cell r="FT431">
            <v>0</v>
          </cell>
          <cell r="FU431">
            <v>0</v>
          </cell>
          <cell r="FV431">
            <v>0</v>
          </cell>
          <cell r="FW431">
            <v>0</v>
          </cell>
          <cell r="FX431">
            <v>0</v>
          </cell>
          <cell r="FY431">
            <v>0</v>
          </cell>
          <cell r="FZ431">
            <v>0</v>
          </cell>
          <cell r="GA431">
            <v>0</v>
          </cell>
          <cell r="GB431">
            <v>0</v>
          </cell>
          <cell r="GC431">
            <v>0</v>
          </cell>
          <cell r="GD431">
            <v>0</v>
          </cell>
          <cell r="GE431">
            <v>0</v>
          </cell>
          <cell r="GF431">
            <v>0</v>
          </cell>
          <cell r="GG431">
            <v>0</v>
          </cell>
          <cell r="GH431">
            <v>0</v>
          </cell>
          <cell r="GI431">
            <v>0</v>
          </cell>
          <cell r="GJ431">
            <v>0</v>
          </cell>
          <cell r="GK431">
            <v>0</v>
          </cell>
          <cell r="GL431">
            <v>0</v>
          </cell>
          <cell r="GM431">
            <v>0</v>
          </cell>
          <cell r="GN431">
            <v>0</v>
          </cell>
          <cell r="GO431">
            <v>0</v>
          </cell>
          <cell r="GP431">
            <v>0</v>
          </cell>
          <cell r="GQ431">
            <v>0</v>
          </cell>
          <cell r="GR431">
            <v>0</v>
          </cell>
          <cell r="GS431">
            <v>0</v>
          </cell>
          <cell r="GW431">
            <v>901447</v>
          </cell>
          <cell r="GX431" t="e">
            <v>#DIV/0!</v>
          </cell>
          <cell r="GY431" t="e">
            <v>#DIV/0!</v>
          </cell>
          <cell r="GZ431" t="e">
            <v>#DIV/0!</v>
          </cell>
        </row>
        <row r="432">
          <cell r="A432">
            <v>901451</v>
          </cell>
          <cell r="B432">
            <v>5</v>
          </cell>
          <cell r="C432" t="str">
            <v>KAISER @ WASHITA</v>
          </cell>
          <cell r="D432">
            <v>32000</v>
          </cell>
          <cell r="E432" t="str">
            <v>R</v>
          </cell>
          <cell r="F432">
            <v>1</v>
          </cell>
          <cell r="G432">
            <v>1</v>
          </cell>
          <cell r="H432">
            <v>1</v>
          </cell>
          <cell r="I432">
            <v>1</v>
          </cell>
          <cell r="J432">
            <v>1</v>
          </cell>
          <cell r="K432">
            <v>1</v>
          </cell>
          <cell r="L432">
            <v>1</v>
          </cell>
          <cell r="M432">
            <v>1</v>
          </cell>
          <cell r="N432">
            <v>1</v>
          </cell>
          <cell r="O432">
            <v>1</v>
          </cell>
          <cell r="P432">
            <v>1</v>
          </cell>
          <cell r="Q432">
            <v>1</v>
          </cell>
          <cell r="R432">
            <v>1</v>
          </cell>
          <cell r="S432">
            <v>1</v>
          </cell>
          <cell r="T432">
            <v>1</v>
          </cell>
          <cell r="U432">
            <v>1</v>
          </cell>
          <cell r="V432">
            <v>1</v>
          </cell>
          <cell r="W432">
            <v>1</v>
          </cell>
          <cell r="X432">
            <v>1</v>
          </cell>
          <cell r="Y432">
            <v>1</v>
          </cell>
          <cell r="Z432">
            <v>1</v>
          </cell>
          <cell r="AA432">
            <v>1</v>
          </cell>
          <cell r="AB432">
            <v>1</v>
          </cell>
          <cell r="AC432">
            <v>1</v>
          </cell>
          <cell r="AD432">
            <v>1</v>
          </cell>
          <cell r="AE432">
            <v>1</v>
          </cell>
          <cell r="AF432">
            <v>1</v>
          </cell>
          <cell r="AG432">
            <v>1</v>
          </cell>
          <cell r="AH432">
            <v>1</v>
          </cell>
          <cell r="AI432">
            <v>1</v>
          </cell>
          <cell r="AJ432">
            <v>1</v>
          </cell>
          <cell r="AK432">
            <v>1</v>
          </cell>
          <cell r="AL432">
            <v>1</v>
          </cell>
          <cell r="AM432">
            <v>1</v>
          </cell>
          <cell r="AN432">
            <v>1</v>
          </cell>
          <cell r="AO432">
            <v>1</v>
          </cell>
          <cell r="AP432">
            <v>1</v>
          </cell>
          <cell r="AQ432">
            <v>1</v>
          </cell>
          <cell r="AR432">
            <v>1</v>
          </cell>
          <cell r="AS432">
            <v>1</v>
          </cell>
          <cell r="AT432">
            <v>1</v>
          </cell>
          <cell r="AU432">
            <v>1</v>
          </cell>
          <cell r="AV432">
            <v>1</v>
          </cell>
          <cell r="AW432">
            <v>1</v>
          </cell>
          <cell r="AX432">
            <v>1</v>
          </cell>
          <cell r="AY432">
            <v>1</v>
          </cell>
          <cell r="AZ432">
            <v>1</v>
          </cell>
          <cell r="BA432">
            <v>1</v>
          </cell>
          <cell r="BB432">
            <v>1</v>
          </cell>
          <cell r="BC432">
            <v>1</v>
          </cell>
          <cell r="BD432">
            <v>1</v>
          </cell>
          <cell r="BE432">
            <v>1</v>
          </cell>
          <cell r="BF432">
            <v>1</v>
          </cell>
          <cell r="BG432">
            <v>1</v>
          </cell>
          <cell r="BH432">
            <v>1</v>
          </cell>
          <cell r="BI432">
            <v>1</v>
          </cell>
          <cell r="BJ432">
            <v>1</v>
          </cell>
          <cell r="BK432">
            <v>1</v>
          </cell>
          <cell r="BL432">
            <v>1</v>
          </cell>
          <cell r="BM432">
            <v>1</v>
          </cell>
          <cell r="BN432">
            <v>1</v>
          </cell>
          <cell r="BO432">
            <v>1</v>
          </cell>
          <cell r="BP432">
            <v>1</v>
          </cell>
          <cell r="BQ432">
            <v>1</v>
          </cell>
          <cell r="BR432">
            <v>1</v>
          </cell>
          <cell r="BS432">
            <v>1</v>
          </cell>
          <cell r="BT432">
            <v>1</v>
          </cell>
          <cell r="BU432">
            <v>1</v>
          </cell>
          <cell r="BV432">
            <v>1</v>
          </cell>
          <cell r="BW432">
            <v>1</v>
          </cell>
          <cell r="BX432">
            <v>1</v>
          </cell>
          <cell r="BY432">
            <v>1</v>
          </cell>
          <cell r="BZ432">
            <v>1</v>
          </cell>
          <cell r="CA432">
            <v>1</v>
          </cell>
          <cell r="CB432">
            <v>1</v>
          </cell>
          <cell r="CC432">
            <v>1</v>
          </cell>
          <cell r="CD432">
            <v>1</v>
          </cell>
          <cell r="CE432">
            <v>1</v>
          </cell>
          <cell r="CF432">
            <v>1</v>
          </cell>
          <cell r="CG432">
            <v>1</v>
          </cell>
          <cell r="CH432">
            <v>1</v>
          </cell>
          <cell r="CI432">
            <v>1</v>
          </cell>
          <cell r="CJ432">
            <v>1</v>
          </cell>
          <cell r="CK432">
            <v>1</v>
          </cell>
          <cell r="CL432">
            <v>1</v>
          </cell>
          <cell r="CM432">
            <v>1</v>
          </cell>
          <cell r="CN432">
            <v>1</v>
          </cell>
          <cell r="CO432">
            <v>1</v>
          </cell>
          <cell r="CP432">
            <v>1</v>
          </cell>
          <cell r="CQ432">
            <v>1</v>
          </cell>
          <cell r="CR432">
            <v>1</v>
          </cell>
          <cell r="CS432">
            <v>1</v>
          </cell>
          <cell r="CT432">
            <v>1</v>
          </cell>
          <cell r="CU432">
            <v>1</v>
          </cell>
          <cell r="CV432">
            <v>1</v>
          </cell>
          <cell r="CW432">
            <v>1</v>
          </cell>
          <cell r="CX432">
            <v>1</v>
          </cell>
          <cell r="CY432">
            <v>1</v>
          </cell>
          <cell r="CZ432">
            <v>1</v>
          </cell>
          <cell r="DA432">
            <v>1</v>
          </cell>
          <cell r="DB432">
            <v>1</v>
          </cell>
          <cell r="DC432">
            <v>1</v>
          </cell>
          <cell r="DD432">
            <v>1</v>
          </cell>
          <cell r="DE432">
            <v>1</v>
          </cell>
          <cell r="DF432">
            <v>1</v>
          </cell>
          <cell r="DG432">
            <v>1</v>
          </cell>
          <cell r="DH432">
            <v>1</v>
          </cell>
          <cell r="DI432">
            <v>1</v>
          </cell>
          <cell r="DJ432">
            <v>1</v>
          </cell>
          <cell r="DK432">
            <v>1</v>
          </cell>
          <cell r="DL432">
            <v>1</v>
          </cell>
          <cell r="DM432">
            <v>1</v>
          </cell>
          <cell r="DN432">
            <v>1</v>
          </cell>
          <cell r="DO432">
            <v>1</v>
          </cell>
          <cell r="DP432">
            <v>1</v>
          </cell>
          <cell r="DQ432">
            <v>1</v>
          </cell>
          <cell r="DR432">
            <v>1</v>
          </cell>
          <cell r="DS432">
            <v>1</v>
          </cell>
          <cell r="DT432">
            <v>1</v>
          </cell>
          <cell r="DU432">
            <v>1</v>
          </cell>
          <cell r="DV432">
            <v>1</v>
          </cell>
          <cell r="DW432">
            <v>1</v>
          </cell>
          <cell r="DX432">
            <v>1</v>
          </cell>
          <cell r="DY432">
            <v>1</v>
          </cell>
          <cell r="DZ432">
            <v>1</v>
          </cell>
          <cell r="EA432">
            <v>1</v>
          </cell>
          <cell r="EB432">
            <v>1</v>
          </cell>
          <cell r="EC432">
            <v>1</v>
          </cell>
          <cell r="ED432">
            <v>1</v>
          </cell>
          <cell r="EE432">
            <v>1</v>
          </cell>
          <cell r="EF432">
            <v>1</v>
          </cell>
          <cell r="EG432">
            <v>1</v>
          </cell>
          <cell r="EH432">
            <v>1</v>
          </cell>
          <cell r="EI432">
            <v>1</v>
          </cell>
          <cell r="EJ432">
            <v>0</v>
          </cell>
          <cell r="EK432">
            <v>0</v>
          </cell>
          <cell r="EL432">
            <v>0</v>
          </cell>
          <cell r="EM432">
            <v>0</v>
          </cell>
          <cell r="EN432">
            <v>0</v>
          </cell>
          <cell r="EO432">
            <v>0</v>
          </cell>
          <cell r="EP432">
            <v>0</v>
          </cell>
          <cell r="EQ432">
            <v>0</v>
          </cell>
          <cell r="ER432">
            <v>0</v>
          </cell>
          <cell r="ES432">
            <v>0</v>
          </cell>
          <cell r="ET432">
            <v>0</v>
          </cell>
          <cell r="EU432">
            <v>0</v>
          </cell>
          <cell r="EV432">
            <v>1</v>
          </cell>
          <cell r="EW432">
            <v>1</v>
          </cell>
          <cell r="EX432">
            <v>1</v>
          </cell>
          <cell r="EY432">
            <v>1</v>
          </cell>
          <cell r="EZ432">
            <v>1</v>
          </cell>
          <cell r="FA432">
            <v>1</v>
          </cell>
          <cell r="FB432">
            <v>1</v>
          </cell>
          <cell r="FC432">
            <v>1</v>
          </cell>
          <cell r="FD432">
            <v>1</v>
          </cell>
          <cell r="FE432">
            <v>1</v>
          </cell>
          <cell r="FF432">
            <v>1</v>
          </cell>
          <cell r="FG432">
            <v>1</v>
          </cell>
          <cell r="FH432">
            <v>1</v>
          </cell>
          <cell r="FI432">
            <v>1</v>
          </cell>
          <cell r="FJ432">
            <v>1</v>
          </cell>
          <cell r="FK432">
            <v>1</v>
          </cell>
          <cell r="FL432">
            <v>1</v>
          </cell>
          <cell r="FM432">
            <v>1</v>
          </cell>
          <cell r="FN432">
            <v>1</v>
          </cell>
          <cell r="FO432">
            <v>1</v>
          </cell>
          <cell r="FP432">
            <v>1</v>
          </cell>
          <cell r="FQ432">
            <v>1</v>
          </cell>
          <cell r="FR432">
            <v>1</v>
          </cell>
          <cell r="FS432">
            <v>1</v>
          </cell>
          <cell r="FT432">
            <v>1</v>
          </cell>
          <cell r="FU432">
            <v>1</v>
          </cell>
          <cell r="FV432">
            <v>1</v>
          </cell>
          <cell r="FW432">
            <v>1</v>
          </cell>
          <cell r="FX432">
            <v>1</v>
          </cell>
          <cell r="FY432">
            <v>1</v>
          </cell>
          <cell r="FZ432">
            <v>1</v>
          </cell>
          <cell r="GA432">
            <v>1</v>
          </cell>
          <cell r="GB432">
            <v>1</v>
          </cell>
          <cell r="GC432">
            <v>1</v>
          </cell>
          <cell r="GD432">
            <v>1</v>
          </cell>
          <cell r="GE432">
            <v>2</v>
          </cell>
          <cell r="GF432">
            <v>1303</v>
          </cell>
          <cell r="GG432">
            <v>1303</v>
          </cell>
          <cell r="GH432">
            <v>1303</v>
          </cell>
          <cell r="GI432">
            <v>1303</v>
          </cell>
          <cell r="GJ432">
            <v>1303</v>
          </cell>
          <cell r="GK432">
            <v>1303</v>
          </cell>
          <cell r="GL432">
            <v>1303</v>
          </cell>
          <cell r="GM432">
            <v>1303</v>
          </cell>
          <cell r="GN432">
            <v>1303</v>
          </cell>
          <cell r="GO432">
            <v>1303</v>
          </cell>
          <cell r="GP432">
            <v>1303</v>
          </cell>
          <cell r="GQ432">
            <v>1303</v>
          </cell>
          <cell r="GR432">
            <v>1303</v>
          </cell>
          <cell r="GS432">
            <v>1303</v>
          </cell>
          <cell r="GW432">
            <v>901451</v>
          </cell>
          <cell r="GX432" t="e">
            <v>#DIV/0!</v>
          </cell>
          <cell r="GY432" t="e">
            <v>#DIV/0!</v>
          </cell>
          <cell r="GZ432" t="e">
            <v>#DIV/0!</v>
          </cell>
        </row>
        <row r="433">
          <cell r="A433">
            <v>901452</v>
          </cell>
          <cell r="B433">
            <v>2</v>
          </cell>
          <cell r="C433" t="str">
            <v>SENEX @ CADDO</v>
          </cell>
          <cell r="D433">
            <v>8247</v>
          </cell>
          <cell r="E433" t="str">
            <v>R</v>
          </cell>
          <cell r="F433">
            <v>295</v>
          </cell>
          <cell r="G433">
            <v>295</v>
          </cell>
          <cell r="H433">
            <v>295</v>
          </cell>
          <cell r="I433">
            <v>295</v>
          </cell>
          <cell r="J433">
            <v>295</v>
          </cell>
          <cell r="K433">
            <v>295</v>
          </cell>
          <cell r="L433">
            <v>295</v>
          </cell>
          <cell r="M433">
            <v>295</v>
          </cell>
          <cell r="N433">
            <v>295</v>
          </cell>
          <cell r="O433">
            <v>295</v>
          </cell>
          <cell r="P433">
            <v>295</v>
          </cell>
          <cell r="Q433">
            <v>295</v>
          </cell>
          <cell r="R433">
            <v>295</v>
          </cell>
          <cell r="S433">
            <v>295</v>
          </cell>
          <cell r="T433">
            <v>310</v>
          </cell>
          <cell r="U433">
            <v>310</v>
          </cell>
          <cell r="V433">
            <v>310</v>
          </cell>
          <cell r="W433">
            <v>310</v>
          </cell>
          <cell r="X433">
            <v>310</v>
          </cell>
          <cell r="Y433">
            <v>310</v>
          </cell>
          <cell r="Z433">
            <v>310</v>
          </cell>
          <cell r="AA433">
            <v>310</v>
          </cell>
          <cell r="AB433">
            <v>310</v>
          </cell>
          <cell r="AC433">
            <v>310</v>
          </cell>
          <cell r="AD433">
            <v>310</v>
          </cell>
          <cell r="AE433">
            <v>310</v>
          </cell>
          <cell r="AF433">
            <v>310</v>
          </cell>
          <cell r="AG433">
            <v>310</v>
          </cell>
          <cell r="AH433">
            <v>310</v>
          </cell>
          <cell r="AI433">
            <v>310</v>
          </cell>
          <cell r="AJ433">
            <v>310</v>
          </cell>
          <cell r="AK433">
            <v>310</v>
          </cell>
          <cell r="AL433">
            <v>310</v>
          </cell>
          <cell r="AM433">
            <v>310</v>
          </cell>
          <cell r="AN433">
            <v>310</v>
          </cell>
          <cell r="AO433">
            <v>310</v>
          </cell>
          <cell r="AP433">
            <v>310</v>
          </cell>
          <cell r="AQ433">
            <v>310</v>
          </cell>
          <cell r="AR433">
            <v>310</v>
          </cell>
          <cell r="AS433">
            <v>310</v>
          </cell>
          <cell r="AT433">
            <v>310</v>
          </cell>
          <cell r="AU433">
            <v>310</v>
          </cell>
          <cell r="AV433">
            <v>310</v>
          </cell>
          <cell r="AW433">
            <v>310</v>
          </cell>
          <cell r="AX433">
            <v>310</v>
          </cell>
          <cell r="AY433">
            <v>310</v>
          </cell>
          <cell r="AZ433">
            <v>310</v>
          </cell>
          <cell r="BA433">
            <v>310</v>
          </cell>
          <cell r="BB433">
            <v>310</v>
          </cell>
          <cell r="BC433">
            <v>310</v>
          </cell>
          <cell r="BD433">
            <v>310</v>
          </cell>
          <cell r="BE433">
            <v>310</v>
          </cell>
          <cell r="BF433">
            <v>310</v>
          </cell>
          <cell r="BG433">
            <v>310</v>
          </cell>
          <cell r="BH433">
            <v>310</v>
          </cell>
          <cell r="BI433">
            <v>310</v>
          </cell>
          <cell r="BJ433">
            <v>310</v>
          </cell>
          <cell r="BK433">
            <v>310</v>
          </cell>
          <cell r="BL433">
            <v>310</v>
          </cell>
          <cell r="BM433">
            <v>310</v>
          </cell>
          <cell r="BN433">
            <v>310</v>
          </cell>
          <cell r="BO433">
            <v>310</v>
          </cell>
          <cell r="BP433">
            <v>310</v>
          </cell>
          <cell r="BQ433">
            <v>310</v>
          </cell>
          <cell r="BR433">
            <v>310</v>
          </cell>
          <cell r="BS433">
            <v>310</v>
          </cell>
          <cell r="BT433">
            <v>310</v>
          </cell>
          <cell r="BU433">
            <v>310</v>
          </cell>
          <cell r="BV433">
            <v>310</v>
          </cell>
          <cell r="BW433">
            <v>310</v>
          </cell>
          <cell r="BX433">
            <v>310</v>
          </cell>
          <cell r="BY433">
            <v>310</v>
          </cell>
          <cell r="BZ433">
            <v>310</v>
          </cell>
          <cell r="CA433">
            <v>310</v>
          </cell>
          <cell r="CB433">
            <v>310</v>
          </cell>
          <cell r="CC433">
            <v>275</v>
          </cell>
          <cell r="CD433">
            <v>275</v>
          </cell>
          <cell r="CE433">
            <v>275</v>
          </cell>
          <cell r="CF433">
            <v>275</v>
          </cell>
          <cell r="CG433">
            <v>275</v>
          </cell>
          <cell r="CH433">
            <v>275</v>
          </cell>
          <cell r="CI433">
            <v>275</v>
          </cell>
          <cell r="CJ433">
            <v>275</v>
          </cell>
          <cell r="CK433">
            <v>275</v>
          </cell>
          <cell r="CL433">
            <v>275</v>
          </cell>
          <cell r="CM433">
            <v>275</v>
          </cell>
          <cell r="CN433">
            <v>275</v>
          </cell>
          <cell r="CO433">
            <v>275</v>
          </cell>
          <cell r="CP433">
            <v>275</v>
          </cell>
          <cell r="CQ433">
            <v>275</v>
          </cell>
          <cell r="CR433">
            <v>275</v>
          </cell>
          <cell r="CS433">
            <v>275</v>
          </cell>
          <cell r="CT433">
            <v>275</v>
          </cell>
          <cell r="CU433">
            <v>275</v>
          </cell>
          <cell r="CV433">
            <v>275</v>
          </cell>
          <cell r="CW433">
            <v>275</v>
          </cell>
          <cell r="CX433">
            <v>275</v>
          </cell>
          <cell r="CY433">
            <v>275</v>
          </cell>
          <cell r="CZ433">
            <v>275</v>
          </cell>
          <cell r="DA433">
            <v>275</v>
          </cell>
          <cell r="DB433">
            <v>275</v>
          </cell>
          <cell r="DC433">
            <v>275</v>
          </cell>
          <cell r="DD433">
            <v>275</v>
          </cell>
          <cell r="DE433">
            <v>275</v>
          </cell>
          <cell r="DF433">
            <v>275</v>
          </cell>
          <cell r="DG433">
            <v>275</v>
          </cell>
          <cell r="DH433">
            <v>275</v>
          </cell>
          <cell r="DI433">
            <v>275</v>
          </cell>
          <cell r="DJ433">
            <v>275</v>
          </cell>
          <cell r="DK433">
            <v>275</v>
          </cell>
          <cell r="DL433">
            <v>275</v>
          </cell>
          <cell r="DM433">
            <v>275</v>
          </cell>
          <cell r="DN433">
            <v>275</v>
          </cell>
          <cell r="DO433">
            <v>275</v>
          </cell>
          <cell r="DP433">
            <v>275</v>
          </cell>
          <cell r="DQ433">
            <v>275</v>
          </cell>
          <cell r="DR433">
            <v>275</v>
          </cell>
          <cell r="DS433">
            <v>275</v>
          </cell>
          <cell r="DT433">
            <v>275</v>
          </cell>
          <cell r="DU433">
            <v>275</v>
          </cell>
          <cell r="DV433">
            <v>275</v>
          </cell>
          <cell r="DW433">
            <v>275</v>
          </cell>
          <cell r="DX433">
            <v>275</v>
          </cell>
          <cell r="DY433">
            <v>275</v>
          </cell>
          <cell r="DZ433">
            <v>275</v>
          </cell>
          <cell r="EA433">
            <v>275</v>
          </cell>
          <cell r="EB433">
            <v>275</v>
          </cell>
          <cell r="EC433">
            <v>275</v>
          </cell>
          <cell r="ED433">
            <v>275</v>
          </cell>
          <cell r="EE433">
            <v>275</v>
          </cell>
          <cell r="EF433">
            <v>275</v>
          </cell>
          <cell r="EG433">
            <v>275</v>
          </cell>
          <cell r="EH433">
            <v>275</v>
          </cell>
          <cell r="EI433">
            <v>275</v>
          </cell>
          <cell r="EJ433">
            <v>310</v>
          </cell>
          <cell r="EK433">
            <v>310</v>
          </cell>
          <cell r="EL433">
            <v>310</v>
          </cell>
          <cell r="EM433">
            <v>310</v>
          </cell>
          <cell r="EN433">
            <v>310</v>
          </cell>
          <cell r="EO433">
            <v>310</v>
          </cell>
          <cell r="EP433">
            <v>310</v>
          </cell>
          <cell r="EQ433">
            <v>310</v>
          </cell>
          <cell r="ER433">
            <v>310</v>
          </cell>
          <cell r="ES433">
            <v>310</v>
          </cell>
          <cell r="ET433">
            <v>310</v>
          </cell>
          <cell r="EU433">
            <v>310</v>
          </cell>
          <cell r="EV433">
            <v>310</v>
          </cell>
          <cell r="EW433">
            <v>310</v>
          </cell>
          <cell r="EX433">
            <v>310</v>
          </cell>
          <cell r="EY433">
            <v>310</v>
          </cell>
          <cell r="EZ433">
            <v>310</v>
          </cell>
          <cell r="FA433">
            <v>310</v>
          </cell>
          <cell r="FB433">
            <v>310</v>
          </cell>
          <cell r="FC433">
            <v>310</v>
          </cell>
          <cell r="FD433">
            <v>310</v>
          </cell>
          <cell r="FE433">
            <v>310</v>
          </cell>
          <cell r="FF433">
            <v>310</v>
          </cell>
          <cell r="FG433">
            <v>310</v>
          </cell>
          <cell r="FH433">
            <v>310</v>
          </cell>
          <cell r="FI433">
            <v>310</v>
          </cell>
          <cell r="FJ433">
            <v>310</v>
          </cell>
          <cell r="FK433">
            <v>310</v>
          </cell>
          <cell r="FL433">
            <v>310</v>
          </cell>
          <cell r="FM433">
            <v>310</v>
          </cell>
          <cell r="FN433">
            <v>310</v>
          </cell>
          <cell r="FO433">
            <v>350</v>
          </cell>
          <cell r="FP433">
            <v>350</v>
          </cell>
          <cell r="FQ433">
            <v>350</v>
          </cell>
          <cell r="FR433">
            <v>350</v>
          </cell>
          <cell r="FS433">
            <v>350</v>
          </cell>
          <cell r="FT433">
            <v>350</v>
          </cell>
          <cell r="FU433">
            <v>350</v>
          </cell>
          <cell r="FV433">
            <v>350</v>
          </cell>
          <cell r="FW433">
            <v>350</v>
          </cell>
          <cell r="FX433">
            <v>350</v>
          </cell>
          <cell r="FY433">
            <v>350</v>
          </cell>
          <cell r="FZ433">
            <v>350</v>
          </cell>
          <cell r="GA433">
            <v>350</v>
          </cell>
          <cell r="GB433">
            <v>350</v>
          </cell>
          <cell r="GC433">
            <v>350</v>
          </cell>
          <cell r="GD433">
            <v>350</v>
          </cell>
          <cell r="GE433">
            <v>350</v>
          </cell>
          <cell r="GF433">
            <v>350</v>
          </cell>
          <cell r="GG433">
            <v>350</v>
          </cell>
          <cell r="GH433">
            <v>350</v>
          </cell>
          <cell r="GI433">
            <v>350</v>
          </cell>
          <cell r="GJ433">
            <v>350</v>
          </cell>
          <cell r="GK433">
            <v>350</v>
          </cell>
          <cell r="GL433">
            <v>350</v>
          </cell>
          <cell r="GM433">
            <v>350</v>
          </cell>
          <cell r="GN433">
            <v>350</v>
          </cell>
          <cell r="GO433">
            <v>350</v>
          </cell>
          <cell r="GP433">
            <v>350</v>
          </cell>
          <cell r="GQ433">
            <v>350</v>
          </cell>
          <cell r="GR433">
            <v>350</v>
          </cell>
          <cell r="GS433">
            <v>350</v>
          </cell>
          <cell r="GW433">
            <v>901452</v>
          </cell>
          <cell r="GX433" t="e">
            <v>#DIV/0!</v>
          </cell>
          <cell r="GY433" t="e">
            <v>#DIV/0!</v>
          </cell>
          <cell r="GZ433" t="e">
            <v>#DIV/0!</v>
          </cell>
        </row>
        <row r="434">
          <cell r="A434">
            <v>901454</v>
          </cell>
          <cell r="B434">
            <v>2</v>
          </cell>
          <cell r="C434" t="str">
            <v>AMERADA @ CADDO</v>
          </cell>
          <cell r="D434">
            <v>32011</v>
          </cell>
          <cell r="E434" t="str">
            <v>R</v>
          </cell>
          <cell r="F434">
            <v>0</v>
          </cell>
          <cell r="G434">
            <v>0</v>
          </cell>
          <cell r="H434">
            <v>0</v>
          </cell>
          <cell r="I434">
            <v>0</v>
          </cell>
          <cell r="J434">
            <v>0</v>
          </cell>
          <cell r="K434">
            <v>0</v>
          </cell>
          <cell r="L434">
            <v>0</v>
          </cell>
          <cell r="M434">
            <v>0</v>
          </cell>
          <cell r="N434">
            <v>0</v>
          </cell>
          <cell r="O434">
            <v>0</v>
          </cell>
          <cell r="P434">
            <v>0</v>
          </cell>
          <cell r="Q434">
            <v>0</v>
          </cell>
          <cell r="R434">
            <v>0</v>
          </cell>
          <cell r="S434">
            <v>0</v>
          </cell>
          <cell r="T434">
            <v>0</v>
          </cell>
          <cell r="U434">
            <v>0</v>
          </cell>
          <cell r="V434">
            <v>0</v>
          </cell>
          <cell r="W434">
            <v>0</v>
          </cell>
          <cell r="X434">
            <v>0</v>
          </cell>
          <cell r="Y434">
            <v>0</v>
          </cell>
          <cell r="Z434">
            <v>0</v>
          </cell>
          <cell r="AA434">
            <v>0</v>
          </cell>
          <cell r="AB434">
            <v>0</v>
          </cell>
          <cell r="AC434">
            <v>0</v>
          </cell>
          <cell r="AD434">
            <v>0</v>
          </cell>
          <cell r="AE434">
            <v>0</v>
          </cell>
          <cell r="AF434">
            <v>0</v>
          </cell>
          <cell r="AG434">
            <v>0</v>
          </cell>
          <cell r="AH434">
            <v>0</v>
          </cell>
          <cell r="AI434">
            <v>0</v>
          </cell>
          <cell r="AJ434">
            <v>0</v>
          </cell>
          <cell r="AK434">
            <v>0</v>
          </cell>
          <cell r="AL434">
            <v>0</v>
          </cell>
          <cell r="AM434">
            <v>0</v>
          </cell>
          <cell r="AN434">
            <v>0</v>
          </cell>
          <cell r="AO434">
            <v>0</v>
          </cell>
          <cell r="AP434">
            <v>0</v>
          </cell>
          <cell r="AQ434">
            <v>0</v>
          </cell>
          <cell r="AR434">
            <v>0</v>
          </cell>
          <cell r="AS434">
            <v>0</v>
          </cell>
          <cell r="AT434">
            <v>0</v>
          </cell>
          <cell r="AU434">
            <v>0</v>
          </cell>
          <cell r="AV434">
            <v>0</v>
          </cell>
          <cell r="AW434">
            <v>0</v>
          </cell>
          <cell r="AX434">
            <v>0</v>
          </cell>
          <cell r="AY434">
            <v>0</v>
          </cell>
          <cell r="AZ434">
            <v>0</v>
          </cell>
          <cell r="BA434">
            <v>0</v>
          </cell>
          <cell r="BB434">
            <v>0</v>
          </cell>
          <cell r="BC434">
            <v>0</v>
          </cell>
          <cell r="BD434">
            <v>0</v>
          </cell>
          <cell r="BE434">
            <v>0</v>
          </cell>
          <cell r="BF434">
            <v>0</v>
          </cell>
          <cell r="BG434">
            <v>0</v>
          </cell>
          <cell r="BH434">
            <v>0</v>
          </cell>
          <cell r="BI434">
            <v>0</v>
          </cell>
          <cell r="BJ434">
            <v>0</v>
          </cell>
          <cell r="BK434">
            <v>0</v>
          </cell>
          <cell r="BL434">
            <v>0</v>
          </cell>
          <cell r="BM434">
            <v>0</v>
          </cell>
          <cell r="BN434">
            <v>0</v>
          </cell>
          <cell r="BO434">
            <v>0</v>
          </cell>
          <cell r="BP434">
            <v>0</v>
          </cell>
          <cell r="BQ434">
            <v>0</v>
          </cell>
          <cell r="BR434">
            <v>0</v>
          </cell>
          <cell r="BS434">
            <v>0</v>
          </cell>
          <cell r="BT434">
            <v>0</v>
          </cell>
          <cell r="BU434">
            <v>0</v>
          </cell>
          <cell r="BV434">
            <v>0</v>
          </cell>
          <cell r="BW434">
            <v>0</v>
          </cell>
          <cell r="BX434">
            <v>0</v>
          </cell>
          <cell r="BY434">
            <v>0</v>
          </cell>
          <cell r="BZ434">
            <v>0</v>
          </cell>
          <cell r="CA434">
            <v>0</v>
          </cell>
          <cell r="CB434">
            <v>0</v>
          </cell>
          <cell r="CC434">
            <v>0</v>
          </cell>
          <cell r="CD434">
            <v>0</v>
          </cell>
          <cell r="CE434">
            <v>0</v>
          </cell>
          <cell r="CF434">
            <v>0</v>
          </cell>
          <cell r="CG434">
            <v>0</v>
          </cell>
          <cell r="CH434">
            <v>0</v>
          </cell>
          <cell r="CI434">
            <v>0</v>
          </cell>
          <cell r="CJ434">
            <v>0</v>
          </cell>
          <cell r="CK434">
            <v>0</v>
          </cell>
          <cell r="CL434">
            <v>0</v>
          </cell>
          <cell r="CM434">
            <v>0</v>
          </cell>
          <cell r="CN434">
            <v>0</v>
          </cell>
          <cell r="CO434">
            <v>0</v>
          </cell>
          <cell r="CP434">
            <v>0</v>
          </cell>
          <cell r="CQ434">
            <v>0</v>
          </cell>
          <cell r="CR434">
            <v>0</v>
          </cell>
          <cell r="CS434">
            <v>0</v>
          </cell>
          <cell r="CT434">
            <v>0</v>
          </cell>
          <cell r="CU434">
            <v>0</v>
          </cell>
          <cell r="CV434">
            <v>0</v>
          </cell>
          <cell r="CW434">
            <v>0</v>
          </cell>
          <cell r="CX434">
            <v>0</v>
          </cell>
          <cell r="CY434">
            <v>0</v>
          </cell>
          <cell r="CZ434">
            <v>0</v>
          </cell>
          <cell r="DA434">
            <v>0</v>
          </cell>
          <cell r="DB434">
            <v>0</v>
          </cell>
          <cell r="DC434">
            <v>0</v>
          </cell>
          <cell r="DD434">
            <v>0</v>
          </cell>
          <cell r="DE434">
            <v>0</v>
          </cell>
          <cell r="DF434">
            <v>0</v>
          </cell>
          <cell r="DG434">
            <v>0</v>
          </cell>
          <cell r="DH434">
            <v>0</v>
          </cell>
          <cell r="DI434">
            <v>0</v>
          </cell>
          <cell r="DJ434">
            <v>0</v>
          </cell>
          <cell r="DK434">
            <v>0</v>
          </cell>
          <cell r="DL434">
            <v>0</v>
          </cell>
          <cell r="DM434">
            <v>0</v>
          </cell>
          <cell r="DN434">
            <v>0</v>
          </cell>
          <cell r="DO434">
            <v>0</v>
          </cell>
          <cell r="DP434">
            <v>0</v>
          </cell>
          <cell r="DQ434">
            <v>0</v>
          </cell>
          <cell r="DR434">
            <v>0</v>
          </cell>
          <cell r="DS434">
            <v>0</v>
          </cell>
          <cell r="DT434">
            <v>0</v>
          </cell>
          <cell r="DU434">
            <v>0</v>
          </cell>
          <cell r="DV434">
            <v>0</v>
          </cell>
          <cell r="DW434">
            <v>0</v>
          </cell>
          <cell r="DX434">
            <v>0</v>
          </cell>
          <cell r="DY434">
            <v>0</v>
          </cell>
          <cell r="DZ434">
            <v>0</v>
          </cell>
          <cell r="EA434">
            <v>0</v>
          </cell>
          <cell r="EB434">
            <v>0</v>
          </cell>
          <cell r="EC434">
            <v>0</v>
          </cell>
          <cell r="ED434">
            <v>0</v>
          </cell>
          <cell r="EE434">
            <v>0</v>
          </cell>
          <cell r="EF434">
            <v>0</v>
          </cell>
          <cell r="EG434">
            <v>0</v>
          </cell>
          <cell r="EH434">
            <v>0</v>
          </cell>
          <cell r="EI434">
            <v>0</v>
          </cell>
          <cell r="EJ434">
            <v>0</v>
          </cell>
          <cell r="EK434">
            <v>0</v>
          </cell>
          <cell r="EL434">
            <v>0</v>
          </cell>
          <cell r="EM434">
            <v>0</v>
          </cell>
          <cell r="EN434">
            <v>0</v>
          </cell>
          <cell r="EO434">
            <v>0</v>
          </cell>
          <cell r="EP434">
            <v>0</v>
          </cell>
          <cell r="EQ434">
            <v>0</v>
          </cell>
          <cell r="ER434">
            <v>0</v>
          </cell>
          <cell r="ES434">
            <v>0</v>
          </cell>
          <cell r="ET434">
            <v>0</v>
          </cell>
          <cell r="EU434">
            <v>0</v>
          </cell>
          <cell r="EV434">
            <v>0</v>
          </cell>
          <cell r="EW434">
            <v>0</v>
          </cell>
          <cell r="EX434">
            <v>0</v>
          </cell>
          <cell r="EY434">
            <v>0</v>
          </cell>
          <cell r="EZ434">
            <v>0</v>
          </cell>
          <cell r="FA434">
            <v>0</v>
          </cell>
          <cell r="FB434">
            <v>0</v>
          </cell>
          <cell r="FC434">
            <v>0</v>
          </cell>
          <cell r="FD434">
            <v>0</v>
          </cell>
          <cell r="FE434">
            <v>0</v>
          </cell>
          <cell r="FF434">
            <v>0</v>
          </cell>
          <cell r="FG434">
            <v>0</v>
          </cell>
          <cell r="FH434">
            <v>0</v>
          </cell>
          <cell r="FI434">
            <v>0</v>
          </cell>
          <cell r="FJ434">
            <v>0</v>
          </cell>
          <cell r="FK434">
            <v>0</v>
          </cell>
          <cell r="FL434">
            <v>0</v>
          </cell>
          <cell r="FM434">
            <v>0</v>
          </cell>
          <cell r="FN434">
            <v>0</v>
          </cell>
          <cell r="FO434">
            <v>0</v>
          </cell>
          <cell r="FP434">
            <v>0</v>
          </cell>
          <cell r="FQ434">
            <v>0</v>
          </cell>
          <cell r="FR434">
            <v>0</v>
          </cell>
          <cell r="FS434">
            <v>0</v>
          </cell>
          <cell r="FT434">
            <v>0</v>
          </cell>
          <cell r="FU434">
            <v>0</v>
          </cell>
          <cell r="FV434">
            <v>0</v>
          </cell>
          <cell r="FW434">
            <v>0</v>
          </cell>
          <cell r="FX434">
            <v>0</v>
          </cell>
          <cell r="FY434">
            <v>0</v>
          </cell>
          <cell r="FZ434">
            <v>0</v>
          </cell>
          <cell r="GA434">
            <v>0</v>
          </cell>
          <cell r="GB434">
            <v>0</v>
          </cell>
          <cell r="GC434">
            <v>0</v>
          </cell>
          <cell r="GD434">
            <v>0</v>
          </cell>
          <cell r="GE434">
            <v>0</v>
          </cell>
          <cell r="GF434">
            <v>0</v>
          </cell>
          <cell r="GG434">
            <v>0</v>
          </cell>
          <cell r="GH434">
            <v>0</v>
          </cell>
          <cell r="GI434">
            <v>0</v>
          </cell>
          <cell r="GJ434">
            <v>0</v>
          </cell>
          <cell r="GK434">
            <v>0</v>
          </cell>
          <cell r="GL434">
            <v>0</v>
          </cell>
          <cell r="GM434">
            <v>0</v>
          </cell>
          <cell r="GN434">
            <v>0</v>
          </cell>
          <cell r="GO434">
            <v>0</v>
          </cell>
          <cell r="GP434">
            <v>0</v>
          </cell>
          <cell r="GQ434">
            <v>0</v>
          </cell>
          <cell r="GR434">
            <v>0</v>
          </cell>
          <cell r="GS434">
            <v>0</v>
          </cell>
          <cell r="GW434">
            <v>901454</v>
          </cell>
          <cell r="GX434" t="e">
            <v>#DIV/0!</v>
          </cell>
          <cell r="GY434" t="e">
            <v>#DIV/0!</v>
          </cell>
          <cell r="GZ434" t="e">
            <v>#DIV/0!</v>
          </cell>
        </row>
        <row r="435">
          <cell r="A435">
            <v>901458</v>
          </cell>
          <cell r="B435">
            <v>2</v>
          </cell>
          <cell r="C435" t="str">
            <v>DUKEENGY @ GRADY</v>
          </cell>
          <cell r="D435">
            <v>66625</v>
          </cell>
          <cell r="E435" t="str">
            <v>R</v>
          </cell>
          <cell r="F435">
            <v>554</v>
          </cell>
          <cell r="G435">
            <v>554</v>
          </cell>
          <cell r="H435">
            <v>3861</v>
          </cell>
          <cell r="I435">
            <v>3861</v>
          </cell>
          <cell r="J435">
            <v>3861</v>
          </cell>
          <cell r="K435">
            <v>3861</v>
          </cell>
          <cell r="L435">
            <v>554</v>
          </cell>
          <cell r="M435">
            <v>13861</v>
          </cell>
          <cell r="N435">
            <v>8582</v>
          </cell>
          <cell r="O435">
            <v>554</v>
          </cell>
          <cell r="P435">
            <v>554</v>
          </cell>
          <cell r="Q435">
            <v>554</v>
          </cell>
          <cell r="R435">
            <v>554</v>
          </cell>
          <cell r="S435">
            <v>554</v>
          </cell>
          <cell r="T435">
            <v>6554</v>
          </cell>
          <cell r="U435">
            <v>6554</v>
          </cell>
          <cell r="V435">
            <v>6554</v>
          </cell>
          <cell r="W435">
            <v>6554</v>
          </cell>
          <cell r="X435">
            <v>6554</v>
          </cell>
          <cell r="Y435">
            <v>6554</v>
          </cell>
          <cell r="Z435">
            <v>554</v>
          </cell>
          <cell r="AA435">
            <v>554</v>
          </cell>
          <cell r="AB435">
            <v>554</v>
          </cell>
          <cell r="AC435">
            <v>554</v>
          </cell>
          <cell r="AD435">
            <v>554</v>
          </cell>
          <cell r="AE435">
            <v>554</v>
          </cell>
          <cell r="AF435">
            <v>554</v>
          </cell>
          <cell r="AG435">
            <v>554</v>
          </cell>
          <cell r="AH435">
            <v>554</v>
          </cell>
          <cell r="AI435">
            <v>554</v>
          </cell>
          <cell r="AJ435">
            <v>554</v>
          </cell>
          <cell r="AK435">
            <v>554</v>
          </cell>
          <cell r="AL435">
            <v>554</v>
          </cell>
          <cell r="AM435">
            <v>554</v>
          </cell>
          <cell r="AN435">
            <v>554</v>
          </cell>
          <cell r="AO435">
            <v>554</v>
          </cell>
          <cell r="AP435">
            <v>554</v>
          </cell>
          <cell r="AQ435">
            <v>5554</v>
          </cell>
          <cell r="AR435">
            <v>554</v>
          </cell>
          <cell r="AS435">
            <v>554</v>
          </cell>
          <cell r="AT435">
            <v>554</v>
          </cell>
          <cell r="AU435">
            <v>554</v>
          </cell>
          <cell r="AV435">
            <v>11871</v>
          </cell>
          <cell r="AW435">
            <v>17041</v>
          </cell>
          <cell r="AX435">
            <v>8361</v>
          </cell>
          <cell r="AY435">
            <v>555</v>
          </cell>
          <cell r="AZ435">
            <v>555</v>
          </cell>
          <cell r="BA435">
            <v>555</v>
          </cell>
          <cell r="BB435">
            <v>555</v>
          </cell>
          <cell r="BC435">
            <v>555</v>
          </cell>
          <cell r="BD435">
            <v>555</v>
          </cell>
          <cell r="BE435">
            <v>555</v>
          </cell>
          <cell r="BF435">
            <v>555</v>
          </cell>
          <cell r="BG435">
            <v>555</v>
          </cell>
          <cell r="BH435">
            <v>555</v>
          </cell>
          <cell r="BI435">
            <v>555</v>
          </cell>
          <cell r="BJ435">
            <v>555</v>
          </cell>
          <cell r="BK435">
            <v>555</v>
          </cell>
          <cell r="BL435">
            <v>555</v>
          </cell>
          <cell r="BM435">
            <v>555</v>
          </cell>
          <cell r="BN435">
            <v>555</v>
          </cell>
          <cell r="BO435">
            <v>555</v>
          </cell>
          <cell r="BP435">
            <v>555</v>
          </cell>
          <cell r="BQ435">
            <v>555</v>
          </cell>
          <cell r="BR435">
            <v>555</v>
          </cell>
          <cell r="BS435">
            <v>555</v>
          </cell>
          <cell r="BT435">
            <v>555</v>
          </cell>
          <cell r="BU435">
            <v>555</v>
          </cell>
          <cell r="BV435">
            <v>555</v>
          </cell>
          <cell r="BW435">
            <v>555</v>
          </cell>
          <cell r="BX435">
            <v>555</v>
          </cell>
          <cell r="BY435">
            <v>144</v>
          </cell>
          <cell r="BZ435">
            <v>4813</v>
          </cell>
          <cell r="CA435">
            <v>144</v>
          </cell>
          <cell r="CB435">
            <v>144</v>
          </cell>
          <cell r="CC435">
            <v>3888</v>
          </cell>
          <cell r="CD435">
            <v>17749</v>
          </cell>
          <cell r="CE435">
            <v>17749</v>
          </cell>
          <cell r="CF435">
            <v>4128</v>
          </cell>
          <cell r="CG435">
            <v>11597</v>
          </cell>
          <cell r="CH435">
            <v>5144</v>
          </cell>
          <cell r="CI435">
            <v>5144</v>
          </cell>
          <cell r="CJ435">
            <v>5144</v>
          </cell>
          <cell r="CK435">
            <v>5000</v>
          </cell>
          <cell r="CL435">
            <v>0</v>
          </cell>
          <cell r="CM435">
            <v>5000</v>
          </cell>
          <cell r="CN435">
            <v>5000</v>
          </cell>
          <cell r="CO435">
            <v>5000</v>
          </cell>
          <cell r="CP435">
            <v>5000</v>
          </cell>
          <cell r="CQ435">
            <v>5000</v>
          </cell>
          <cell r="CR435">
            <v>0</v>
          </cell>
          <cell r="CS435">
            <v>0</v>
          </cell>
          <cell r="CT435">
            <v>2000</v>
          </cell>
          <cell r="CU435">
            <v>24288</v>
          </cell>
          <cell r="CV435">
            <v>16528</v>
          </cell>
          <cell r="CW435">
            <v>16528</v>
          </cell>
          <cell r="CX435">
            <v>16528</v>
          </cell>
          <cell r="CY435">
            <v>12528</v>
          </cell>
          <cell r="CZ435">
            <v>29616</v>
          </cell>
          <cell r="DA435">
            <v>25854</v>
          </cell>
          <cell r="DB435">
            <v>27616</v>
          </cell>
          <cell r="DC435">
            <v>19528</v>
          </cell>
          <cell r="DD435">
            <v>19528</v>
          </cell>
          <cell r="DE435">
            <v>19528</v>
          </cell>
          <cell r="DF435">
            <v>18165</v>
          </cell>
          <cell r="DG435">
            <v>22642</v>
          </cell>
          <cell r="DH435">
            <v>555</v>
          </cell>
          <cell r="DI435">
            <v>10633</v>
          </cell>
          <cell r="DJ435">
            <v>18099</v>
          </cell>
          <cell r="DK435">
            <v>18099</v>
          </cell>
          <cell r="DL435">
            <v>18099</v>
          </cell>
          <cell r="DM435">
            <v>16555</v>
          </cell>
          <cell r="DN435">
            <v>6555</v>
          </cell>
          <cell r="DO435">
            <v>6555</v>
          </cell>
          <cell r="DP435">
            <v>6555</v>
          </cell>
          <cell r="DQ435">
            <v>6555</v>
          </cell>
          <cell r="DR435">
            <v>6555</v>
          </cell>
          <cell r="DS435">
            <v>6555</v>
          </cell>
          <cell r="DT435">
            <v>6555</v>
          </cell>
          <cell r="DU435">
            <v>3555</v>
          </cell>
          <cell r="DV435">
            <v>3555</v>
          </cell>
          <cell r="DW435">
            <v>3555</v>
          </cell>
          <cell r="DX435">
            <v>3555</v>
          </cell>
          <cell r="DY435">
            <v>3555</v>
          </cell>
          <cell r="DZ435">
            <v>3555</v>
          </cell>
          <cell r="EA435">
            <v>3555</v>
          </cell>
          <cell r="EB435">
            <v>10555</v>
          </cell>
          <cell r="EC435">
            <v>555</v>
          </cell>
          <cell r="ED435">
            <v>555</v>
          </cell>
          <cell r="EE435">
            <v>555</v>
          </cell>
          <cell r="EF435">
            <v>555</v>
          </cell>
          <cell r="EG435">
            <v>555</v>
          </cell>
          <cell r="EH435">
            <v>545</v>
          </cell>
          <cell r="EI435">
            <v>555</v>
          </cell>
          <cell r="EJ435">
            <v>555</v>
          </cell>
          <cell r="EK435">
            <v>555</v>
          </cell>
          <cell r="EL435">
            <v>555</v>
          </cell>
          <cell r="EM435">
            <v>555</v>
          </cell>
          <cell r="EN435">
            <v>555</v>
          </cell>
          <cell r="EO435">
            <v>555</v>
          </cell>
          <cell r="EP435">
            <v>555</v>
          </cell>
          <cell r="EQ435">
            <v>555</v>
          </cell>
          <cell r="ER435">
            <v>555</v>
          </cell>
          <cell r="ES435">
            <v>555</v>
          </cell>
          <cell r="ET435">
            <v>555</v>
          </cell>
          <cell r="EU435">
            <v>555</v>
          </cell>
          <cell r="EV435">
            <v>555</v>
          </cell>
          <cell r="EW435">
            <v>555</v>
          </cell>
          <cell r="EX435">
            <v>555</v>
          </cell>
          <cell r="EY435">
            <v>555</v>
          </cell>
          <cell r="EZ435">
            <v>555</v>
          </cell>
          <cell r="FA435">
            <v>555</v>
          </cell>
          <cell r="FB435">
            <v>555</v>
          </cell>
          <cell r="FC435">
            <v>9155</v>
          </cell>
          <cell r="FD435">
            <v>555</v>
          </cell>
          <cell r="FE435">
            <v>555</v>
          </cell>
          <cell r="FF435">
            <v>555</v>
          </cell>
          <cell r="FG435">
            <v>555</v>
          </cell>
          <cell r="FH435">
            <v>555</v>
          </cell>
          <cell r="FI435">
            <v>555</v>
          </cell>
          <cell r="FJ435">
            <v>555</v>
          </cell>
          <cell r="FK435">
            <v>555</v>
          </cell>
          <cell r="FL435">
            <v>555</v>
          </cell>
          <cell r="FM435">
            <v>555</v>
          </cell>
          <cell r="FN435">
            <v>555</v>
          </cell>
          <cell r="FO435">
            <v>18850</v>
          </cell>
          <cell r="FP435">
            <v>18850</v>
          </cell>
          <cell r="FQ435">
            <v>18850</v>
          </cell>
          <cell r="FR435">
            <v>12383</v>
          </cell>
          <cell r="FS435">
            <v>26342</v>
          </cell>
          <cell r="FT435">
            <v>26342</v>
          </cell>
          <cell r="FU435">
            <v>26342</v>
          </cell>
          <cell r="FV435">
            <v>26342</v>
          </cell>
          <cell r="FW435">
            <v>19884</v>
          </cell>
          <cell r="FX435">
            <v>19884</v>
          </cell>
          <cell r="FY435">
            <v>16875</v>
          </cell>
          <cell r="FZ435">
            <v>14552</v>
          </cell>
          <cell r="GA435">
            <v>17810</v>
          </cell>
          <cell r="GB435">
            <v>7195</v>
          </cell>
          <cell r="GC435">
            <v>7195</v>
          </cell>
          <cell r="GD435">
            <v>7195</v>
          </cell>
          <cell r="GE435">
            <v>12155</v>
          </cell>
          <cell r="GF435">
            <v>3605</v>
          </cell>
          <cell r="GG435">
            <v>3855</v>
          </cell>
          <cell r="GH435">
            <v>3855</v>
          </cell>
          <cell r="GI435">
            <v>12855</v>
          </cell>
          <cell r="GJ435">
            <v>12855</v>
          </cell>
          <cell r="GK435">
            <v>12855</v>
          </cell>
          <cell r="GL435">
            <v>9855</v>
          </cell>
          <cell r="GM435">
            <v>14182</v>
          </cell>
          <cell r="GN435">
            <v>3855</v>
          </cell>
          <cell r="GO435">
            <v>2555</v>
          </cell>
          <cell r="GP435">
            <v>2555</v>
          </cell>
          <cell r="GQ435">
            <v>2555</v>
          </cell>
          <cell r="GR435">
            <v>2555</v>
          </cell>
          <cell r="GS435">
            <v>7555</v>
          </cell>
          <cell r="GW435">
            <v>901458</v>
          </cell>
          <cell r="GX435" t="e">
            <v>#DIV/0!</v>
          </cell>
          <cell r="GY435" t="e">
            <v>#DIV/0!</v>
          </cell>
          <cell r="GZ435" t="e">
            <v>#DIV/0!</v>
          </cell>
        </row>
        <row r="436">
          <cell r="A436">
            <v>901465</v>
          </cell>
          <cell r="B436">
            <v>2</v>
          </cell>
          <cell r="C436" t="str">
            <v>SHOEMAKE @ GRADY</v>
          </cell>
          <cell r="D436">
            <v>9147</v>
          </cell>
          <cell r="E436" t="str">
            <v>R</v>
          </cell>
          <cell r="F436">
            <v>111</v>
          </cell>
          <cell r="G436">
            <v>111</v>
          </cell>
          <cell r="H436">
            <v>111</v>
          </cell>
          <cell r="I436">
            <v>111</v>
          </cell>
          <cell r="J436">
            <v>111</v>
          </cell>
          <cell r="K436">
            <v>111</v>
          </cell>
          <cell r="L436">
            <v>111</v>
          </cell>
          <cell r="M436">
            <v>111</v>
          </cell>
          <cell r="N436">
            <v>111</v>
          </cell>
          <cell r="O436">
            <v>111</v>
          </cell>
          <cell r="P436">
            <v>111</v>
          </cell>
          <cell r="Q436">
            <v>111</v>
          </cell>
          <cell r="R436">
            <v>111</v>
          </cell>
          <cell r="S436">
            <v>111</v>
          </cell>
          <cell r="T436">
            <v>98</v>
          </cell>
          <cell r="U436">
            <v>98</v>
          </cell>
          <cell r="V436">
            <v>98</v>
          </cell>
          <cell r="W436">
            <v>98</v>
          </cell>
          <cell r="X436">
            <v>98</v>
          </cell>
          <cell r="Y436">
            <v>98</v>
          </cell>
          <cell r="Z436">
            <v>98</v>
          </cell>
          <cell r="AA436">
            <v>98</v>
          </cell>
          <cell r="AB436">
            <v>98</v>
          </cell>
          <cell r="AC436">
            <v>98</v>
          </cell>
          <cell r="AD436">
            <v>98</v>
          </cell>
          <cell r="AE436">
            <v>98</v>
          </cell>
          <cell r="AF436">
            <v>98</v>
          </cell>
          <cell r="AG436">
            <v>98</v>
          </cell>
          <cell r="AH436">
            <v>98</v>
          </cell>
          <cell r="AI436">
            <v>98</v>
          </cell>
          <cell r="AJ436">
            <v>98</v>
          </cell>
          <cell r="AK436">
            <v>98</v>
          </cell>
          <cell r="AL436">
            <v>98</v>
          </cell>
          <cell r="AM436">
            <v>98</v>
          </cell>
          <cell r="AN436">
            <v>98</v>
          </cell>
          <cell r="AO436">
            <v>98</v>
          </cell>
          <cell r="AP436">
            <v>98</v>
          </cell>
          <cell r="AQ436">
            <v>98</v>
          </cell>
          <cell r="AR436">
            <v>98</v>
          </cell>
          <cell r="AS436">
            <v>98</v>
          </cell>
          <cell r="AT436">
            <v>98</v>
          </cell>
          <cell r="AU436">
            <v>98</v>
          </cell>
          <cell r="AV436">
            <v>98</v>
          </cell>
          <cell r="AW436">
            <v>98</v>
          </cell>
          <cell r="AX436">
            <v>98</v>
          </cell>
          <cell r="AY436">
            <v>50</v>
          </cell>
          <cell r="AZ436">
            <v>50</v>
          </cell>
          <cell r="BA436">
            <v>50</v>
          </cell>
          <cell r="BB436">
            <v>50</v>
          </cell>
          <cell r="BC436">
            <v>50</v>
          </cell>
          <cell r="BD436">
            <v>50</v>
          </cell>
          <cell r="BE436">
            <v>50</v>
          </cell>
          <cell r="BF436">
            <v>50</v>
          </cell>
          <cell r="BG436">
            <v>50</v>
          </cell>
          <cell r="BH436">
            <v>50</v>
          </cell>
          <cell r="BI436">
            <v>50</v>
          </cell>
          <cell r="BJ436">
            <v>50</v>
          </cell>
          <cell r="BK436">
            <v>50</v>
          </cell>
          <cell r="BL436">
            <v>50</v>
          </cell>
          <cell r="BM436">
            <v>50</v>
          </cell>
          <cell r="BN436">
            <v>50</v>
          </cell>
          <cell r="BO436">
            <v>50</v>
          </cell>
          <cell r="BP436">
            <v>50</v>
          </cell>
          <cell r="BQ436">
            <v>50</v>
          </cell>
          <cell r="BR436">
            <v>50</v>
          </cell>
          <cell r="BS436">
            <v>50</v>
          </cell>
          <cell r="BT436">
            <v>50</v>
          </cell>
          <cell r="BU436">
            <v>50</v>
          </cell>
          <cell r="BV436">
            <v>50</v>
          </cell>
          <cell r="BW436">
            <v>50</v>
          </cell>
          <cell r="BX436">
            <v>50</v>
          </cell>
          <cell r="BY436">
            <v>50</v>
          </cell>
          <cell r="BZ436">
            <v>50</v>
          </cell>
          <cell r="CA436">
            <v>50</v>
          </cell>
          <cell r="CB436">
            <v>50</v>
          </cell>
          <cell r="CC436">
            <v>86</v>
          </cell>
          <cell r="CD436">
            <v>86</v>
          </cell>
          <cell r="CE436">
            <v>86</v>
          </cell>
          <cell r="CF436">
            <v>86</v>
          </cell>
          <cell r="CG436">
            <v>86</v>
          </cell>
          <cell r="CH436">
            <v>86</v>
          </cell>
          <cell r="CI436">
            <v>86</v>
          </cell>
          <cell r="CJ436">
            <v>86</v>
          </cell>
          <cell r="CK436">
            <v>86</v>
          </cell>
          <cell r="CL436">
            <v>86</v>
          </cell>
          <cell r="CM436">
            <v>86</v>
          </cell>
          <cell r="CN436">
            <v>86</v>
          </cell>
          <cell r="CO436">
            <v>86</v>
          </cell>
          <cell r="CP436">
            <v>86</v>
          </cell>
          <cell r="CQ436">
            <v>86</v>
          </cell>
          <cell r="CR436">
            <v>86</v>
          </cell>
          <cell r="CS436">
            <v>86</v>
          </cell>
          <cell r="CT436">
            <v>86</v>
          </cell>
          <cell r="CU436">
            <v>86</v>
          </cell>
          <cell r="CV436">
            <v>86</v>
          </cell>
          <cell r="CW436">
            <v>86</v>
          </cell>
          <cell r="CX436">
            <v>86</v>
          </cell>
          <cell r="CY436">
            <v>86</v>
          </cell>
          <cell r="CZ436">
            <v>86</v>
          </cell>
          <cell r="DA436">
            <v>86</v>
          </cell>
          <cell r="DB436">
            <v>86</v>
          </cell>
          <cell r="DC436">
            <v>86</v>
          </cell>
          <cell r="DD436">
            <v>86</v>
          </cell>
          <cell r="DE436">
            <v>86</v>
          </cell>
          <cell r="DF436">
            <v>86</v>
          </cell>
          <cell r="DG436">
            <v>86</v>
          </cell>
          <cell r="DH436">
            <v>69</v>
          </cell>
          <cell r="DI436">
            <v>69</v>
          </cell>
          <cell r="DJ436">
            <v>69</v>
          </cell>
          <cell r="DK436">
            <v>69</v>
          </cell>
          <cell r="DL436">
            <v>69</v>
          </cell>
          <cell r="DM436">
            <v>69</v>
          </cell>
          <cell r="DN436">
            <v>69</v>
          </cell>
          <cell r="DO436">
            <v>69</v>
          </cell>
          <cell r="DP436">
            <v>69</v>
          </cell>
          <cell r="DQ436">
            <v>69</v>
          </cell>
          <cell r="DR436">
            <v>69</v>
          </cell>
          <cell r="DS436">
            <v>69</v>
          </cell>
          <cell r="DT436">
            <v>69</v>
          </cell>
          <cell r="DU436">
            <v>69</v>
          </cell>
          <cell r="DV436">
            <v>69</v>
          </cell>
          <cell r="DW436">
            <v>69</v>
          </cell>
          <cell r="DX436">
            <v>69</v>
          </cell>
          <cell r="DY436">
            <v>69</v>
          </cell>
          <cell r="DZ436">
            <v>69</v>
          </cell>
          <cell r="EA436">
            <v>69</v>
          </cell>
          <cell r="EB436">
            <v>69</v>
          </cell>
          <cell r="EC436">
            <v>69</v>
          </cell>
          <cell r="ED436">
            <v>69</v>
          </cell>
          <cell r="EE436">
            <v>69</v>
          </cell>
          <cell r="EF436">
            <v>69</v>
          </cell>
          <cell r="EG436">
            <v>69</v>
          </cell>
          <cell r="EH436">
            <v>69</v>
          </cell>
          <cell r="EI436">
            <v>69</v>
          </cell>
          <cell r="EJ436">
            <v>69</v>
          </cell>
          <cell r="EK436">
            <v>69</v>
          </cell>
          <cell r="EL436">
            <v>69</v>
          </cell>
          <cell r="EM436">
            <v>69</v>
          </cell>
          <cell r="EN436">
            <v>69</v>
          </cell>
          <cell r="EO436">
            <v>69</v>
          </cell>
          <cell r="EP436">
            <v>69</v>
          </cell>
          <cell r="EQ436">
            <v>69</v>
          </cell>
          <cell r="ER436">
            <v>69</v>
          </cell>
          <cell r="ES436">
            <v>69</v>
          </cell>
          <cell r="ET436">
            <v>69</v>
          </cell>
          <cell r="EU436">
            <v>69</v>
          </cell>
          <cell r="EV436">
            <v>69</v>
          </cell>
          <cell r="EW436">
            <v>69</v>
          </cell>
          <cell r="EX436">
            <v>69</v>
          </cell>
          <cell r="EY436">
            <v>69</v>
          </cell>
          <cell r="EZ436">
            <v>69</v>
          </cell>
          <cell r="FA436">
            <v>69</v>
          </cell>
          <cell r="FB436">
            <v>69</v>
          </cell>
          <cell r="FC436">
            <v>69</v>
          </cell>
          <cell r="FD436">
            <v>69</v>
          </cell>
          <cell r="FE436">
            <v>69</v>
          </cell>
          <cell r="FF436">
            <v>69</v>
          </cell>
          <cell r="FG436">
            <v>69</v>
          </cell>
          <cell r="FH436">
            <v>69</v>
          </cell>
          <cell r="FI436">
            <v>69</v>
          </cell>
          <cell r="FJ436">
            <v>69</v>
          </cell>
          <cell r="FK436">
            <v>69</v>
          </cell>
          <cell r="FL436">
            <v>69</v>
          </cell>
          <cell r="FM436">
            <v>69</v>
          </cell>
          <cell r="FN436">
            <v>69</v>
          </cell>
          <cell r="FO436">
            <v>106</v>
          </cell>
          <cell r="FP436">
            <v>106</v>
          </cell>
          <cell r="FQ436">
            <v>106</v>
          </cell>
          <cell r="FR436">
            <v>106</v>
          </cell>
          <cell r="FS436">
            <v>106</v>
          </cell>
          <cell r="FT436">
            <v>106</v>
          </cell>
          <cell r="FU436">
            <v>106</v>
          </cell>
          <cell r="FV436">
            <v>106</v>
          </cell>
          <cell r="FW436">
            <v>106</v>
          </cell>
          <cell r="FX436">
            <v>106</v>
          </cell>
          <cell r="FY436">
            <v>106</v>
          </cell>
          <cell r="FZ436">
            <v>106</v>
          </cell>
          <cell r="GA436">
            <v>106</v>
          </cell>
          <cell r="GB436">
            <v>106</v>
          </cell>
          <cell r="GC436">
            <v>106</v>
          </cell>
          <cell r="GD436">
            <v>106</v>
          </cell>
          <cell r="GE436">
            <v>106</v>
          </cell>
          <cell r="GF436">
            <v>106</v>
          </cell>
          <cell r="GG436">
            <v>106</v>
          </cell>
          <cell r="GH436">
            <v>106</v>
          </cell>
          <cell r="GI436">
            <v>106</v>
          </cell>
          <cell r="GJ436">
            <v>106</v>
          </cell>
          <cell r="GK436">
            <v>106</v>
          </cell>
          <cell r="GL436">
            <v>106</v>
          </cell>
          <cell r="GM436">
            <v>106</v>
          </cell>
          <cell r="GN436">
            <v>106</v>
          </cell>
          <cell r="GO436">
            <v>106</v>
          </cell>
          <cell r="GP436">
            <v>106</v>
          </cell>
          <cell r="GQ436">
            <v>106</v>
          </cell>
          <cell r="GR436">
            <v>106</v>
          </cell>
          <cell r="GS436">
            <v>106</v>
          </cell>
          <cell r="GW436">
            <v>901465</v>
          </cell>
          <cell r="GX436" t="e">
            <v>#DIV/0!</v>
          </cell>
          <cell r="GY436" t="e">
            <v>#DIV/0!</v>
          </cell>
          <cell r="GZ436" t="e">
            <v>#DIV/0!</v>
          </cell>
        </row>
        <row r="437">
          <cell r="A437">
            <v>901466</v>
          </cell>
          <cell r="B437">
            <v>2</v>
          </cell>
          <cell r="C437" t="str">
            <v>BAR @ GRADY</v>
          </cell>
          <cell r="D437">
            <v>9147</v>
          </cell>
          <cell r="E437" t="str">
            <v>R</v>
          </cell>
          <cell r="F437">
            <v>101</v>
          </cell>
          <cell r="G437">
            <v>101</v>
          </cell>
          <cell r="H437">
            <v>101</v>
          </cell>
          <cell r="I437">
            <v>101</v>
          </cell>
          <cell r="J437">
            <v>101</v>
          </cell>
          <cell r="K437">
            <v>101</v>
          </cell>
          <cell r="L437">
            <v>101</v>
          </cell>
          <cell r="M437">
            <v>101</v>
          </cell>
          <cell r="N437">
            <v>101</v>
          </cell>
          <cell r="O437">
            <v>101</v>
          </cell>
          <cell r="P437">
            <v>101</v>
          </cell>
          <cell r="Q437">
            <v>101</v>
          </cell>
          <cell r="R437">
            <v>101</v>
          </cell>
          <cell r="S437">
            <v>101</v>
          </cell>
          <cell r="T437">
            <v>204</v>
          </cell>
          <cell r="U437">
            <v>204</v>
          </cell>
          <cell r="V437">
            <v>204</v>
          </cell>
          <cell r="W437">
            <v>204</v>
          </cell>
          <cell r="X437">
            <v>204</v>
          </cell>
          <cell r="Y437">
            <v>204</v>
          </cell>
          <cell r="Z437">
            <v>204</v>
          </cell>
          <cell r="AA437">
            <v>204</v>
          </cell>
          <cell r="AB437">
            <v>204</v>
          </cell>
          <cell r="AC437">
            <v>204</v>
          </cell>
          <cell r="AD437">
            <v>204</v>
          </cell>
          <cell r="AE437">
            <v>204</v>
          </cell>
          <cell r="AF437">
            <v>204</v>
          </cell>
          <cell r="AG437">
            <v>204</v>
          </cell>
          <cell r="AH437">
            <v>204</v>
          </cell>
          <cell r="AI437">
            <v>204</v>
          </cell>
          <cell r="AJ437">
            <v>204</v>
          </cell>
          <cell r="AK437">
            <v>204</v>
          </cell>
          <cell r="AL437">
            <v>204</v>
          </cell>
          <cell r="AM437">
            <v>204</v>
          </cell>
          <cell r="AN437">
            <v>204</v>
          </cell>
          <cell r="AO437">
            <v>204</v>
          </cell>
          <cell r="AP437">
            <v>204</v>
          </cell>
          <cell r="AQ437">
            <v>204</v>
          </cell>
          <cell r="AR437">
            <v>204</v>
          </cell>
          <cell r="AS437">
            <v>204</v>
          </cell>
          <cell r="AT437">
            <v>204</v>
          </cell>
          <cell r="AU437">
            <v>204</v>
          </cell>
          <cell r="AV437">
            <v>204</v>
          </cell>
          <cell r="AW437">
            <v>204</v>
          </cell>
          <cell r="AX437">
            <v>204</v>
          </cell>
          <cell r="AY437">
            <v>87</v>
          </cell>
          <cell r="AZ437">
            <v>87</v>
          </cell>
          <cell r="BA437">
            <v>87</v>
          </cell>
          <cell r="BB437">
            <v>87</v>
          </cell>
          <cell r="BC437">
            <v>87</v>
          </cell>
          <cell r="BD437">
            <v>87</v>
          </cell>
          <cell r="BE437">
            <v>87</v>
          </cell>
          <cell r="BF437">
            <v>87</v>
          </cell>
          <cell r="BG437">
            <v>87</v>
          </cell>
          <cell r="BH437">
            <v>87</v>
          </cell>
          <cell r="BI437">
            <v>87</v>
          </cell>
          <cell r="BJ437">
            <v>87</v>
          </cell>
          <cell r="BK437">
            <v>87</v>
          </cell>
          <cell r="BL437">
            <v>87</v>
          </cell>
          <cell r="BM437">
            <v>87</v>
          </cell>
          <cell r="BN437">
            <v>87</v>
          </cell>
          <cell r="BO437">
            <v>87</v>
          </cell>
          <cell r="BP437">
            <v>87</v>
          </cell>
          <cell r="BQ437">
            <v>87</v>
          </cell>
          <cell r="BR437">
            <v>87</v>
          </cell>
          <cell r="BS437">
            <v>87</v>
          </cell>
          <cell r="BT437">
            <v>87</v>
          </cell>
          <cell r="BU437">
            <v>87</v>
          </cell>
          <cell r="BV437">
            <v>87</v>
          </cell>
          <cell r="BW437">
            <v>87</v>
          </cell>
          <cell r="BX437">
            <v>87</v>
          </cell>
          <cell r="BY437">
            <v>87</v>
          </cell>
          <cell r="BZ437">
            <v>87</v>
          </cell>
          <cell r="CA437">
            <v>87</v>
          </cell>
          <cell r="CB437">
            <v>87</v>
          </cell>
          <cell r="CC437">
            <v>98</v>
          </cell>
          <cell r="CD437">
            <v>98</v>
          </cell>
          <cell r="CE437">
            <v>98</v>
          </cell>
          <cell r="CF437">
            <v>98</v>
          </cell>
          <cell r="CG437">
            <v>98</v>
          </cell>
          <cell r="CH437">
            <v>98</v>
          </cell>
          <cell r="CI437">
            <v>98</v>
          </cell>
          <cell r="CJ437">
            <v>98</v>
          </cell>
          <cell r="CK437">
            <v>98</v>
          </cell>
          <cell r="CL437">
            <v>98</v>
          </cell>
          <cell r="CM437">
            <v>98</v>
          </cell>
          <cell r="CN437">
            <v>98</v>
          </cell>
          <cell r="CO437">
            <v>98</v>
          </cell>
          <cell r="CP437">
            <v>98</v>
          </cell>
          <cell r="CQ437">
            <v>98</v>
          </cell>
          <cell r="CR437">
            <v>98</v>
          </cell>
          <cell r="CS437">
            <v>98</v>
          </cell>
          <cell r="CT437">
            <v>98</v>
          </cell>
          <cell r="CU437">
            <v>98</v>
          </cell>
          <cell r="CV437">
            <v>98</v>
          </cell>
          <cell r="CW437">
            <v>98</v>
          </cell>
          <cell r="CX437">
            <v>98</v>
          </cell>
          <cell r="CY437">
            <v>98</v>
          </cell>
          <cell r="CZ437">
            <v>98</v>
          </cell>
          <cell r="DA437">
            <v>98</v>
          </cell>
          <cell r="DB437">
            <v>98</v>
          </cell>
          <cell r="DC437">
            <v>98</v>
          </cell>
          <cell r="DD437">
            <v>98</v>
          </cell>
          <cell r="DE437">
            <v>98</v>
          </cell>
          <cell r="DF437">
            <v>98</v>
          </cell>
          <cell r="DG437">
            <v>98</v>
          </cell>
          <cell r="DH437">
            <v>105</v>
          </cell>
          <cell r="DI437">
            <v>105</v>
          </cell>
          <cell r="DJ437">
            <v>105</v>
          </cell>
          <cell r="DK437">
            <v>105</v>
          </cell>
          <cell r="DL437">
            <v>105</v>
          </cell>
          <cell r="DM437">
            <v>105</v>
          </cell>
          <cell r="DN437">
            <v>105</v>
          </cell>
          <cell r="DO437">
            <v>105</v>
          </cell>
          <cell r="DP437">
            <v>105</v>
          </cell>
          <cell r="DQ437">
            <v>105</v>
          </cell>
          <cell r="DR437">
            <v>105</v>
          </cell>
          <cell r="DS437">
            <v>105</v>
          </cell>
          <cell r="DT437">
            <v>105</v>
          </cell>
          <cell r="DU437">
            <v>105</v>
          </cell>
          <cell r="DV437">
            <v>105</v>
          </cell>
          <cell r="DW437">
            <v>105</v>
          </cell>
          <cell r="DX437">
            <v>105</v>
          </cell>
          <cell r="DY437">
            <v>105</v>
          </cell>
          <cell r="DZ437">
            <v>105</v>
          </cell>
          <cell r="EA437">
            <v>105</v>
          </cell>
          <cell r="EB437">
            <v>105</v>
          </cell>
          <cell r="EC437">
            <v>105</v>
          </cell>
          <cell r="ED437">
            <v>105</v>
          </cell>
          <cell r="EE437">
            <v>105</v>
          </cell>
          <cell r="EF437">
            <v>105</v>
          </cell>
          <cell r="EG437">
            <v>105</v>
          </cell>
          <cell r="EH437">
            <v>105</v>
          </cell>
          <cell r="EI437">
            <v>105</v>
          </cell>
          <cell r="EJ437">
            <v>105</v>
          </cell>
          <cell r="EK437">
            <v>105</v>
          </cell>
          <cell r="EL437">
            <v>105</v>
          </cell>
          <cell r="EM437">
            <v>105</v>
          </cell>
          <cell r="EN437">
            <v>105</v>
          </cell>
          <cell r="EO437">
            <v>105</v>
          </cell>
          <cell r="EP437">
            <v>105</v>
          </cell>
          <cell r="EQ437">
            <v>105</v>
          </cell>
          <cell r="ER437">
            <v>105</v>
          </cell>
          <cell r="ES437">
            <v>105</v>
          </cell>
          <cell r="ET437">
            <v>105</v>
          </cell>
          <cell r="EU437">
            <v>105</v>
          </cell>
          <cell r="EV437">
            <v>105</v>
          </cell>
          <cell r="EW437">
            <v>105</v>
          </cell>
          <cell r="EX437">
            <v>105</v>
          </cell>
          <cell r="EY437">
            <v>105</v>
          </cell>
          <cell r="EZ437">
            <v>105</v>
          </cell>
          <cell r="FA437">
            <v>105</v>
          </cell>
          <cell r="FB437">
            <v>105</v>
          </cell>
          <cell r="FC437">
            <v>105</v>
          </cell>
          <cell r="FD437">
            <v>105</v>
          </cell>
          <cell r="FE437">
            <v>105</v>
          </cell>
          <cell r="FF437">
            <v>105</v>
          </cell>
          <cell r="FG437">
            <v>105</v>
          </cell>
          <cell r="FH437">
            <v>105</v>
          </cell>
          <cell r="FI437">
            <v>105</v>
          </cell>
          <cell r="FJ437">
            <v>105</v>
          </cell>
          <cell r="FK437">
            <v>105</v>
          </cell>
          <cell r="FL437">
            <v>105</v>
          </cell>
          <cell r="FM437">
            <v>105</v>
          </cell>
          <cell r="FN437">
            <v>105</v>
          </cell>
          <cell r="FO437">
            <v>110</v>
          </cell>
          <cell r="FP437">
            <v>110</v>
          </cell>
          <cell r="FQ437">
            <v>110</v>
          </cell>
          <cell r="FR437">
            <v>110</v>
          </cell>
          <cell r="FS437">
            <v>110</v>
          </cell>
          <cell r="FT437">
            <v>110</v>
          </cell>
          <cell r="FU437">
            <v>110</v>
          </cell>
          <cell r="FV437">
            <v>110</v>
          </cell>
          <cell r="FW437">
            <v>110</v>
          </cell>
          <cell r="FX437">
            <v>110</v>
          </cell>
          <cell r="FY437">
            <v>110</v>
          </cell>
          <cell r="FZ437">
            <v>110</v>
          </cell>
          <cell r="GA437">
            <v>110</v>
          </cell>
          <cell r="GB437">
            <v>110</v>
          </cell>
          <cell r="GC437">
            <v>110</v>
          </cell>
          <cell r="GD437">
            <v>110</v>
          </cell>
          <cell r="GE437">
            <v>110</v>
          </cell>
          <cell r="GF437">
            <v>110</v>
          </cell>
          <cell r="GG437">
            <v>110</v>
          </cell>
          <cell r="GH437">
            <v>110</v>
          </cell>
          <cell r="GI437">
            <v>110</v>
          </cell>
          <cell r="GJ437">
            <v>110</v>
          </cell>
          <cell r="GK437">
            <v>110</v>
          </cell>
          <cell r="GL437">
            <v>110</v>
          </cell>
          <cell r="GM437">
            <v>110</v>
          </cell>
          <cell r="GN437">
            <v>110</v>
          </cell>
          <cell r="GO437">
            <v>110</v>
          </cell>
          <cell r="GP437">
            <v>110</v>
          </cell>
          <cell r="GQ437">
            <v>110</v>
          </cell>
          <cell r="GR437">
            <v>110</v>
          </cell>
          <cell r="GS437">
            <v>110</v>
          </cell>
          <cell r="GW437">
            <v>901466</v>
          </cell>
          <cell r="GX437" t="e">
            <v>#DIV/0!</v>
          </cell>
          <cell r="GY437" t="e">
            <v>#DIV/0!</v>
          </cell>
          <cell r="GZ437" t="e">
            <v>#DIV/0!</v>
          </cell>
        </row>
        <row r="438">
          <cell r="A438">
            <v>901468</v>
          </cell>
          <cell r="B438">
            <v>2</v>
          </cell>
          <cell r="C438" t="str">
            <v>BOWEN @ GRADY</v>
          </cell>
          <cell r="D438">
            <v>8490</v>
          </cell>
          <cell r="E438" t="str">
            <v>R</v>
          </cell>
          <cell r="F438">
            <v>0</v>
          </cell>
          <cell r="G438">
            <v>0</v>
          </cell>
          <cell r="H438">
            <v>0</v>
          </cell>
          <cell r="I438">
            <v>0</v>
          </cell>
          <cell r="J438">
            <v>0</v>
          </cell>
          <cell r="K438">
            <v>0</v>
          </cell>
          <cell r="L438">
            <v>0</v>
          </cell>
          <cell r="M438">
            <v>0</v>
          </cell>
          <cell r="N438">
            <v>0</v>
          </cell>
          <cell r="O438">
            <v>0</v>
          </cell>
          <cell r="P438">
            <v>0</v>
          </cell>
          <cell r="Q438">
            <v>0</v>
          </cell>
          <cell r="R438">
            <v>0</v>
          </cell>
          <cell r="S438">
            <v>0</v>
          </cell>
          <cell r="T438">
            <v>0</v>
          </cell>
          <cell r="U438">
            <v>0</v>
          </cell>
          <cell r="V438">
            <v>0</v>
          </cell>
          <cell r="W438">
            <v>0</v>
          </cell>
          <cell r="X438">
            <v>0</v>
          </cell>
          <cell r="Y438">
            <v>0</v>
          </cell>
          <cell r="Z438">
            <v>0</v>
          </cell>
          <cell r="AA438">
            <v>0</v>
          </cell>
          <cell r="AB438">
            <v>0</v>
          </cell>
          <cell r="AC438">
            <v>0</v>
          </cell>
          <cell r="AD438">
            <v>0</v>
          </cell>
          <cell r="AE438">
            <v>0</v>
          </cell>
          <cell r="AF438">
            <v>0</v>
          </cell>
          <cell r="AG438">
            <v>0</v>
          </cell>
          <cell r="AH438">
            <v>0</v>
          </cell>
          <cell r="AI438">
            <v>0</v>
          </cell>
          <cell r="AJ438">
            <v>0</v>
          </cell>
          <cell r="AK438">
            <v>0</v>
          </cell>
          <cell r="AL438">
            <v>0</v>
          </cell>
          <cell r="AM438">
            <v>0</v>
          </cell>
          <cell r="AN438">
            <v>0</v>
          </cell>
          <cell r="AO438">
            <v>0</v>
          </cell>
          <cell r="AP438">
            <v>0</v>
          </cell>
          <cell r="AQ438">
            <v>0</v>
          </cell>
          <cell r="AR438">
            <v>0</v>
          </cell>
          <cell r="AS438">
            <v>0</v>
          </cell>
          <cell r="AT438">
            <v>0</v>
          </cell>
          <cell r="AU438">
            <v>0</v>
          </cell>
          <cell r="AV438">
            <v>0</v>
          </cell>
          <cell r="AW438">
            <v>0</v>
          </cell>
          <cell r="AX438">
            <v>0</v>
          </cell>
          <cell r="AY438">
            <v>0</v>
          </cell>
          <cell r="AZ438">
            <v>0</v>
          </cell>
          <cell r="BA438">
            <v>0</v>
          </cell>
          <cell r="BB438">
            <v>0</v>
          </cell>
          <cell r="BC438">
            <v>0</v>
          </cell>
          <cell r="BD438">
            <v>0</v>
          </cell>
          <cell r="BE438">
            <v>0</v>
          </cell>
          <cell r="BF438">
            <v>0</v>
          </cell>
          <cell r="BG438">
            <v>0</v>
          </cell>
          <cell r="BH438">
            <v>0</v>
          </cell>
          <cell r="BI438">
            <v>0</v>
          </cell>
          <cell r="BJ438">
            <v>0</v>
          </cell>
          <cell r="BK438">
            <v>0</v>
          </cell>
          <cell r="BL438">
            <v>0</v>
          </cell>
          <cell r="BM438">
            <v>0</v>
          </cell>
          <cell r="BN438">
            <v>0</v>
          </cell>
          <cell r="BO438">
            <v>0</v>
          </cell>
          <cell r="BP438">
            <v>0</v>
          </cell>
          <cell r="BQ438">
            <v>0</v>
          </cell>
          <cell r="BR438">
            <v>0</v>
          </cell>
          <cell r="BS438">
            <v>0</v>
          </cell>
          <cell r="BT438">
            <v>0</v>
          </cell>
          <cell r="BU438">
            <v>0</v>
          </cell>
          <cell r="BV438">
            <v>0</v>
          </cell>
          <cell r="BW438">
            <v>0</v>
          </cell>
          <cell r="BX438">
            <v>0</v>
          </cell>
          <cell r="BY438">
            <v>0</v>
          </cell>
          <cell r="BZ438">
            <v>0</v>
          </cell>
          <cell r="CA438">
            <v>0</v>
          </cell>
          <cell r="CB438">
            <v>0</v>
          </cell>
          <cell r="CC438">
            <v>0</v>
          </cell>
          <cell r="CD438">
            <v>0</v>
          </cell>
          <cell r="CE438">
            <v>0</v>
          </cell>
          <cell r="CF438">
            <v>0</v>
          </cell>
          <cell r="CG438">
            <v>0</v>
          </cell>
          <cell r="CH438">
            <v>0</v>
          </cell>
          <cell r="CI438">
            <v>0</v>
          </cell>
          <cell r="CJ438">
            <v>0</v>
          </cell>
          <cell r="CK438">
            <v>0</v>
          </cell>
          <cell r="CL438">
            <v>0</v>
          </cell>
          <cell r="CM438">
            <v>0</v>
          </cell>
          <cell r="CN438">
            <v>0</v>
          </cell>
          <cell r="CO438">
            <v>0</v>
          </cell>
          <cell r="CP438">
            <v>0</v>
          </cell>
          <cell r="CQ438">
            <v>0</v>
          </cell>
          <cell r="CR438">
            <v>0</v>
          </cell>
          <cell r="CS438">
            <v>0</v>
          </cell>
          <cell r="CT438">
            <v>0</v>
          </cell>
          <cell r="CU438">
            <v>0</v>
          </cell>
          <cell r="CV438">
            <v>0</v>
          </cell>
          <cell r="CW438">
            <v>0</v>
          </cell>
          <cell r="CX438">
            <v>0</v>
          </cell>
          <cell r="CY438">
            <v>0</v>
          </cell>
          <cell r="CZ438">
            <v>0</v>
          </cell>
          <cell r="DA438">
            <v>0</v>
          </cell>
          <cell r="DB438">
            <v>0</v>
          </cell>
          <cell r="DC438">
            <v>0</v>
          </cell>
          <cell r="DD438">
            <v>0</v>
          </cell>
          <cell r="DE438">
            <v>0</v>
          </cell>
          <cell r="DF438">
            <v>0</v>
          </cell>
          <cell r="DG438">
            <v>0</v>
          </cell>
          <cell r="DH438">
            <v>0</v>
          </cell>
          <cell r="DI438">
            <v>0</v>
          </cell>
          <cell r="DJ438">
            <v>0</v>
          </cell>
          <cell r="DK438">
            <v>0</v>
          </cell>
          <cell r="DL438">
            <v>0</v>
          </cell>
          <cell r="DM438">
            <v>0</v>
          </cell>
          <cell r="DN438">
            <v>0</v>
          </cell>
          <cell r="DO438">
            <v>0</v>
          </cell>
          <cell r="DP438">
            <v>0</v>
          </cell>
          <cell r="DQ438">
            <v>0</v>
          </cell>
          <cell r="DR438">
            <v>0</v>
          </cell>
          <cell r="DS438">
            <v>0</v>
          </cell>
          <cell r="DT438">
            <v>0</v>
          </cell>
          <cell r="DU438">
            <v>0</v>
          </cell>
          <cell r="DV438">
            <v>0</v>
          </cell>
          <cell r="DW438">
            <v>0</v>
          </cell>
          <cell r="DX438">
            <v>0</v>
          </cell>
          <cell r="DY438">
            <v>0</v>
          </cell>
          <cell r="DZ438">
            <v>0</v>
          </cell>
          <cell r="EA438">
            <v>0</v>
          </cell>
          <cell r="EB438">
            <v>0</v>
          </cell>
          <cell r="EC438">
            <v>0</v>
          </cell>
          <cell r="ED438">
            <v>0</v>
          </cell>
          <cell r="EE438">
            <v>0</v>
          </cell>
          <cell r="EF438">
            <v>0</v>
          </cell>
          <cell r="EG438">
            <v>0</v>
          </cell>
          <cell r="EH438">
            <v>0</v>
          </cell>
          <cell r="EI438">
            <v>0</v>
          </cell>
          <cell r="EJ438">
            <v>0</v>
          </cell>
          <cell r="EK438">
            <v>0</v>
          </cell>
          <cell r="EL438">
            <v>0</v>
          </cell>
          <cell r="EM438">
            <v>0</v>
          </cell>
          <cell r="EN438">
            <v>0</v>
          </cell>
          <cell r="EO438">
            <v>0</v>
          </cell>
          <cell r="EP438">
            <v>0</v>
          </cell>
          <cell r="EQ438">
            <v>0</v>
          </cell>
          <cell r="ER438">
            <v>0</v>
          </cell>
          <cell r="ES438">
            <v>0</v>
          </cell>
          <cell r="ET438">
            <v>0</v>
          </cell>
          <cell r="EU438">
            <v>0</v>
          </cell>
          <cell r="EV438">
            <v>0</v>
          </cell>
          <cell r="EW438">
            <v>0</v>
          </cell>
          <cell r="EX438">
            <v>0</v>
          </cell>
          <cell r="EY438">
            <v>0</v>
          </cell>
          <cell r="EZ438">
            <v>0</v>
          </cell>
          <cell r="FA438">
            <v>0</v>
          </cell>
          <cell r="FB438">
            <v>0</v>
          </cell>
          <cell r="FC438">
            <v>0</v>
          </cell>
          <cell r="FD438">
            <v>0</v>
          </cell>
          <cell r="FE438">
            <v>0</v>
          </cell>
          <cell r="FF438">
            <v>0</v>
          </cell>
          <cell r="FG438">
            <v>0</v>
          </cell>
          <cell r="FH438">
            <v>0</v>
          </cell>
          <cell r="FI438">
            <v>0</v>
          </cell>
          <cell r="FJ438">
            <v>0</v>
          </cell>
          <cell r="FK438">
            <v>0</v>
          </cell>
          <cell r="FL438">
            <v>0</v>
          </cell>
          <cell r="FM438">
            <v>0</v>
          </cell>
          <cell r="FN438">
            <v>0</v>
          </cell>
          <cell r="FO438">
            <v>1</v>
          </cell>
          <cell r="FP438">
            <v>1</v>
          </cell>
          <cell r="FQ438">
            <v>1</v>
          </cell>
          <cell r="FR438">
            <v>1</v>
          </cell>
          <cell r="FS438">
            <v>1</v>
          </cell>
          <cell r="FT438">
            <v>1</v>
          </cell>
          <cell r="FU438">
            <v>1</v>
          </cell>
          <cell r="FV438">
            <v>1</v>
          </cell>
          <cell r="FW438">
            <v>1</v>
          </cell>
          <cell r="FX438">
            <v>1</v>
          </cell>
          <cell r="FY438">
            <v>1</v>
          </cell>
          <cell r="FZ438">
            <v>1</v>
          </cell>
          <cell r="GA438">
            <v>1</v>
          </cell>
          <cell r="GB438">
            <v>1</v>
          </cell>
          <cell r="GC438">
            <v>1</v>
          </cell>
          <cell r="GD438">
            <v>1</v>
          </cell>
          <cell r="GE438">
            <v>1</v>
          </cell>
          <cell r="GF438">
            <v>1</v>
          </cell>
          <cell r="GG438">
            <v>1</v>
          </cell>
          <cell r="GH438">
            <v>1</v>
          </cell>
          <cell r="GI438">
            <v>1</v>
          </cell>
          <cell r="GJ438">
            <v>1</v>
          </cell>
          <cell r="GK438">
            <v>1</v>
          </cell>
          <cell r="GL438">
            <v>1</v>
          </cell>
          <cell r="GM438">
            <v>1</v>
          </cell>
          <cell r="GN438">
            <v>1</v>
          </cell>
          <cell r="GO438">
            <v>1</v>
          </cell>
          <cell r="GP438">
            <v>1</v>
          </cell>
          <cell r="GQ438">
            <v>1</v>
          </cell>
          <cell r="GR438">
            <v>1</v>
          </cell>
          <cell r="GS438">
            <v>1</v>
          </cell>
          <cell r="GW438">
            <v>901468</v>
          </cell>
          <cell r="GX438" t="e">
            <v>#DIV/0!</v>
          </cell>
          <cell r="GY438" t="e">
            <v>#DIV/0!</v>
          </cell>
          <cell r="GZ438" t="e">
            <v>#DIV/0!</v>
          </cell>
        </row>
        <row r="439">
          <cell r="A439">
            <v>901474</v>
          </cell>
          <cell r="B439">
            <v>1</v>
          </cell>
          <cell r="C439" t="str">
            <v>QUASAR @ MARSHALL</v>
          </cell>
          <cell r="D439">
            <v>35433</v>
          </cell>
          <cell r="E439" t="str">
            <v>R</v>
          </cell>
          <cell r="F439">
            <v>1405</v>
          </cell>
          <cell r="G439">
            <v>1405</v>
          </cell>
          <cell r="H439">
            <v>1405</v>
          </cell>
          <cell r="I439">
            <v>1405</v>
          </cell>
          <cell r="J439">
            <v>1405</v>
          </cell>
          <cell r="K439">
            <v>1405</v>
          </cell>
          <cell r="L439">
            <v>1405</v>
          </cell>
          <cell r="M439">
            <v>1405</v>
          </cell>
          <cell r="N439">
            <v>1405</v>
          </cell>
          <cell r="O439">
            <v>1405</v>
          </cell>
          <cell r="P439">
            <v>1405</v>
          </cell>
          <cell r="Q439">
            <v>1405</v>
          </cell>
          <cell r="R439">
            <v>1405</v>
          </cell>
          <cell r="S439">
            <v>1405</v>
          </cell>
          <cell r="T439">
            <v>1420</v>
          </cell>
          <cell r="U439">
            <v>1420</v>
          </cell>
          <cell r="V439">
            <v>1420</v>
          </cell>
          <cell r="W439">
            <v>1420</v>
          </cell>
          <cell r="X439">
            <v>1420</v>
          </cell>
          <cell r="Y439">
            <v>1420</v>
          </cell>
          <cell r="Z439">
            <v>1420</v>
          </cell>
          <cell r="AA439">
            <v>1420</v>
          </cell>
          <cell r="AB439">
            <v>1420</v>
          </cell>
          <cell r="AC439">
            <v>1420</v>
          </cell>
          <cell r="AD439">
            <v>1420</v>
          </cell>
          <cell r="AE439">
            <v>1420</v>
          </cell>
          <cell r="AF439">
            <v>1420</v>
          </cell>
          <cell r="AG439">
            <v>1420</v>
          </cell>
          <cell r="AH439">
            <v>1420</v>
          </cell>
          <cell r="AI439">
            <v>1420</v>
          </cell>
          <cell r="AJ439">
            <v>1420</v>
          </cell>
          <cell r="AK439">
            <v>1420</v>
          </cell>
          <cell r="AL439">
            <v>1420</v>
          </cell>
          <cell r="AM439">
            <v>1420</v>
          </cell>
          <cell r="AN439">
            <v>1420</v>
          </cell>
          <cell r="AO439">
            <v>1420</v>
          </cell>
          <cell r="AP439">
            <v>1420</v>
          </cell>
          <cell r="AQ439">
            <v>1420</v>
          </cell>
          <cell r="AR439">
            <v>1420</v>
          </cell>
          <cell r="AS439">
            <v>1420</v>
          </cell>
          <cell r="AT439">
            <v>1420</v>
          </cell>
          <cell r="AU439">
            <v>1420</v>
          </cell>
          <cell r="AV439">
            <v>1420</v>
          </cell>
          <cell r="AW439">
            <v>1420</v>
          </cell>
          <cell r="AX439">
            <v>1420</v>
          </cell>
          <cell r="AY439">
            <v>1425</v>
          </cell>
          <cell r="AZ439">
            <v>1425</v>
          </cell>
          <cell r="BA439">
            <v>1425</v>
          </cell>
          <cell r="BB439">
            <v>1425</v>
          </cell>
          <cell r="BC439">
            <v>1425</v>
          </cell>
          <cell r="BD439">
            <v>1425</v>
          </cell>
          <cell r="BE439">
            <v>1425</v>
          </cell>
          <cell r="BF439">
            <v>1425</v>
          </cell>
          <cell r="BG439">
            <v>1425</v>
          </cell>
          <cell r="BH439">
            <v>1425</v>
          </cell>
          <cell r="BI439">
            <v>1425</v>
          </cell>
          <cell r="BJ439">
            <v>1425</v>
          </cell>
          <cell r="BK439">
            <v>1425</v>
          </cell>
          <cell r="BL439">
            <v>1425</v>
          </cell>
          <cell r="BM439">
            <v>1425</v>
          </cell>
          <cell r="BN439">
            <v>1425</v>
          </cell>
          <cell r="BO439">
            <v>1425</v>
          </cell>
          <cell r="BP439">
            <v>1425</v>
          </cell>
          <cell r="BQ439">
            <v>1425</v>
          </cell>
          <cell r="BR439">
            <v>1425</v>
          </cell>
          <cell r="BS439">
            <v>1425</v>
          </cell>
          <cell r="BT439">
            <v>1425</v>
          </cell>
          <cell r="BU439">
            <v>1425</v>
          </cell>
          <cell r="BV439">
            <v>1425</v>
          </cell>
          <cell r="BW439">
            <v>1425</v>
          </cell>
          <cell r="BX439">
            <v>1425</v>
          </cell>
          <cell r="BY439">
            <v>1425</v>
          </cell>
          <cell r="BZ439">
            <v>1425</v>
          </cell>
          <cell r="CA439">
            <v>1425</v>
          </cell>
          <cell r="CB439">
            <v>1425</v>
          </cell>
          <cell r="CC439">
            <v>1400</v>
          </cell>
          <cell r="CD439">
            <v>1400</v>
          </cell>
          <cell r="CE439">
            <v>1400</v>
          </cell>
          <cell r="CF439">
            <v>1400</v>
          </cell>
          <cell r="CG439">
            <v>1400</v>
          </cell>
          <cell r="CH439">
            <v>1400</v>
          </cell>
          <cell r="CI439">
            <v>1400</v>
          </cell>
          <cell r="CJ439">
            <v>1400</v>
          </cell>
          <cell r="CK439">
            <v>1400</v>
          </cell>
          <cell r="CL439">
            <v>1400</v>
          </cell>
          <cell r="CM439">
            <v>1400</v>
          </cell>
          <cell r="CN439">
            <v>1400</v>
          </cell>
          <cell r="CO439">
            <v>1400</v>
          </cell>
          <cell r="CP439">
            <v>1400</v>
          </cell>
          <cell r="CQ439">
            <v>1400</v>
          </cell>
          <cell r="CR439">
            <v>1400</v>
          </cell>
          <cell r="CS439">
            <v>1400</v>
          </cell>
          <cell r="CT439">
            <v>1400</v>
          </cell>
          <cell r="CU439">
            <v>1400</v>
          </cell>
          <cell r="CV439">
            <v>1400</v>
          </cell>
          <cell r="CW439">
            <v>1400</v>
          </cell>
          <cell r="CX439">
            <v>1400</v>
          </cell>
          <cell r="CY439">
            <v>1400</v>
          </cell>
          <cell r="CZ439">
            <v>1400</v>
          </cell>
          <cell r="DA439">
            <v>1400</v>
          </cell>
          <cell r="DB439">
            <v>1400</v>
          </cell>
          <cell r="DC439">
            <v>1400</v>
          </cell>
          <cell r="DD439">
            <v>1400</v>
          </cell>
          <cell r="DE439">
            <v>1400</v>
          </cell>
          <cell r="DF439">
            <v>1400</v>
          </cell>
          <cell r="DG439">
            <v>1400</v>
          </cell>
          <cell r="DH439">
            <v>1350</v>
          </cell>
          <cell r="DI439">
            <v>1350</v>
          </cell>
          <cell r="DJ439">
            <v>1350</v>
          </cell>
          <cell r="DK439">
            <v>1350</v>
          </cell>
          <cell r="DL439">
            <v>1350</v>
          </cell>
          <cell r="DM439">
            <v>1350</v>
          </cell>
          <cell r="DN439">
            <v>1350</v>
          </cell>
          <cell r="DO439">
            <v>1350</v>
          </cell>
          <cell r="DP439">
            <v>1350</v>
          </cell>
          <cell r="DQ439">
            <v>1350</v>
          </cell>
          <cell r="DR439">
            <v>1350</v>
          </cell>
          <cell r="DS439">
            <v>1350</v>
          </cell>
          <cell r="DT439">
            <v>1350</v>
          </cell>
          <cell r="DU439">
            <v>1350</v>
          </cell>
          <cell r="DV439">
            <v>1350</v>
          </cell>
          <cell r="DW439">
            <v>1350</v>
          </cell>
          <cell r="DX439">
            <v>1350</v>
          </cell>
          <cell r="DY439">
            <v>1350</v>
          </cell>
          <cell r="DZ439">
            <v>1350</v>
          </cell>
          <cell r="EA439">
            <v>1350</v>
          </cell>
          <cell r="EB439">
            <v>1350</v>
          </cell>
          <cell r="EC439">
            <v>1350</v>
          </cell>
          <cell r="ED439">
            <v>1350</v>
          </cell>
          <cell r="EE439">
            <v>1350</v>
          </cell>
          <cell r="EF439">
            <v>1350</v>
          </cell>
          <cell r="EG439">
            <v>1350</v>
          </cell>
          <cell r="EH439">
            <v>1350</v>
          </cell>
          <cell r="EI439">
            <v>1350</v>
          </cell>
          <cell r="EJ439">
            <v>1350</v>
          </cell>
          <cell r="EK439">
            <v>1350</v>
          </cell>
          <cell r="EL439">
            <v>1350</v>
          </cell>
          <cell r="EM439">
            <v>1350</v>
          </cell>
          <cell r="EN439">
            <v>1350</v>
          </cell>
          <cell r="EO439">
            <v>1350</v>
          </cell>
          <cell r="EP439">
            <v>1350</v>
          </cell>
          <cell r="EQ439">
            <v>1350</v>
          </cell>
          <cell r="ER439">
            <v>1350</v>
          </cell>
          <cell r="ES439">
            <v>1350</v>
          </cell>
          <cell r="ET439">
            <v>1350</v>
          </cell>
          <cell r="EU439">
            <v>1350</v>
          </cell>
          <cell r="EV439">
            <v>1350</v>
          </cell>
          <cell r="EW439">
            <v>1350</v>
          </cell>
          <cell r="EX439">
            <v>1350</v>
          </cell>
          <cell r="EY439">
            <v>1350</v>
          </cell>
          <cell r="EZ439">
            <v>1350</v>
          </cell>
          <cell r="FA439">
            <v>1350</v>
          </cell>
          <cell r="FB439">
            <v>1350</v>
          </cell>
          <cell r="FC439">
            <v>1350</v>
          </cell>
          <cell r="FD439">
            <v>1350</v>
          </cell>
          <cell r="FE439">
            <v>1350</v>
          </cell>
          <cell r="FF439">
            <v>1350</v>
          </cell>
          <cell r="FG439">
            <v>1350</v>
          </cell>
          <cell r="FH439">
            <v>1350</v>
          </cell>
          <cell r="FI439">
            <v>1350</v>
          </cell>
          <cell r="FJ439">
            <v>1350</v>
          </cell>
          <cell r="FK439">
            <v>1350</v>
          </cell>
          <cell r="FL439">
            <v>1350</v>
          </cell>
          <cell r="FM439">
            <v>1350</v>
          </cell>
          <cell r="FN439">
            <v>1350</v>
          </cell>
          <cell r="FO439">
            <v>1532</v>
          </cell>
          <cell r="FP439">
            <v>1532</v>
          </cell>
          <cell r="FQ439">
            <v>1532</v>
          </cell>
          <cell r="FR439">
            <v>1532</v>
          </cell>
          <cell r="FS439">
            <v>1532</v>
          </cell>
          <cell r="FT439">
            <v>1532</v>
          </cell>
          <cell r="FU439">
            <v>1532</v>
          </cell>
          <cell r="FV439">
            <v>1532</v>
          </cell>
          <cell r="FW439">
            <v>1532</v>
          </cell>
          <cell r="FX439">
            <v>1532</v>
          </cell>
          <cell r="FY439">
            <v>1532</v>
          </cell>
          <cell r="FZ439">
            <v>1532</v>
          </cell>
          <cell r="GA439">
            <v>1532</v>
          </cell>
          <cell r="GB439">
            <v>1532</v>
          </cell>
          <cell r="GC439">
            <v>1532</v>
          </cell>
          <cell r="GD439">
            <v>1532</v>
          </cell>
          <cell r="GE439">
            <v>1532</v>
          </cell>
          <cell r="GF439">
            <v>1532</v>
          </cell>
          <cell r="GG439">
            <v>1532</v>
          </cell>
          <cell r="GH439">
            <v>1532</v>
          </cell>
          <cell r="GI439">
            <v>1532</v>
          </cell>
          <cell r="GJ439">
            <v>1532</v>
          </cell>
          <cell r="GK439">
            <v>1532</v>
          </cell>
          <cell r="GL439">
            <v>1532</v>
          </cell>
          <cell r="GM439">
            <v>1532</v>
          </cell>
          <cell r="GN439">
            <v>1532</v>
          </cell>
          <cell r="GO439">
            <v>1532</v>
          </cell>
          <cell r="GP439">
            <v>1532</v>
          </cell>
          <cell r="GQ439">
            <v>1532</v>
          </cell>
          <cell r="GR439">
            <v>1532</v>
          </cell>
          <cell r="GS439">
            <v>1532</v>
          </cell>
          <cell r="GW439">
            <v>901474</v>
          </cell>
          <cell r="GX439" t="e">
            <v>#DIV/0!</v>
          </cell>
          <cell r="GY439" t="e">
            <v>#DIV/0!</v>
          </cell>
          <cell r="GZ439" t="e">
            <v>#DIV/0!</v>
          </cell>
        </row>
        <row r="440">
          <cell r="A440">
            <v>901475</v>
          </cell>
          <cell r="B440">
            <v>1</v>
          </cell>
          <cell r="C440" t="str">
            <v>ISOM SPRINGS PLT @ MARSHALL</v>
          </cell>
          <cell r="D440">
            <v>9718</v>
          </cell>
          <cell r="E440" t="str">
            <v>R</v>
          </cell>
          <cell r="F440">
            <v>161</v>
          </cell>
          <cell r="G440">
            <v>161</v>
          </cell>
          <cell r="H440">
            <v>161</v>
          </cell>
          <cell r="I440">
            <v>161</v>
          </cell>
          <cell r="J440">
            <v>161</v>
          </cell>
          <cell r="K440">
            <v>161</v>
          </cell>
          <cell r="L440">
            <v>161</v>
          </cell>
          <cell r="M440">
            <v>161</v>
          </cell>
          <cell r="N440">
            <v>161</v>
          </cell>
          <cell r="O440">
            <v>161</v>
          </cell>
          <cell r="P440">
            <v>161</v>
          </cell>
          <cell r="Q440">
            <v>161</v>
          </cell>
          <cell r="R440">
            <v>161</v>
          </cell>
          <cell r="S440">
            <v>161</v>
          </cell>
          <cell r="T440">
            <v>97</v>
          </cell>
          <cell r="U440">
            <v>97</v>
          </cell>
          <cell r="V440">
            <v>97</v>
          </cell>
          <cell r="W440">
            <v>97</v>
          </cell>
          <cell r="X440">
            <v>97</v>
          </cell>
          <cell r="Y440">
            <v>97</v>
          </cell>
          <cell r="Z440">
            <v>97</v>
          </cell>
          <cell r="AA440">
            <v>97</v>
          </cell>
          <cell r="AB440">
            <v>97</v>
          </cell>
          <cell r="AC440">
            <v>97</v>
          </cell>
          <cell r="AD440">
            <v>97</v>
          </cell>
          <cell r="AE440">
            <v>97</v>
          </cell>
          <cell r="AF440">
            <v>97</v>
          </cell>
          <cell r="AG440">
            <v>97</v>
          </cell>
          <cell r="AH440">
            <v>97</v>
          </cell>
          <cell r="AI440">
            <v>97</v>
          </cell>
          <cell r="AJ440">
            <v>97</v>
          </cell>
          <cell r="AK440">
            <v>97</v>
          </cell>
          <cell r="AL440">
            <v>97</v>
          </cell>
          <cell r="AM440">
            <v>97</v>
          </cell>
          <cell r="AN440">
            <v>97</v>
          </cell>
          <cell r="AO440">
            <v>97</v>
          </cell>
          <cell r="AP440">
            <v>97</v>
          </cell>
          <cell r="AQ440">
            <v>97</v>
          </cell>
          <cell r="AR440">
            <v>97</v>
          </cell>
          <cell r="AS440">
            <v>97</v>
          </cell>
          <cell r="AT440">
            <v>97</v>
          </cell>
          <cell r="AU440">
            <v>97</v>
          </cell>
          <cell r="AV440">
            <v>97</v>
          </cell>
          <cell r="AW440">
            <v>97</v>
          </cell>
          <cell r="AX440">
            <v>97</v>
          </cell>
          <cell r="AY440">
            <v>89</v>
          </cell>
          <cell r="AZ440">
            <v>89</v>
          </cell>
          <cell r="BA440">
            <v>89</v>
          </cell>
          <cell r="BB440">
            <v>89</v>
          </cell>
          <cell r="BC440">
            <v>89</v>
          </cell>
          <cell r="BD440">
            <v>89</v>
          </cell>
          <cell r="BE440">
            <v>89</v>
          </cell>
          <cell r="BF440">
            <v>89</v>
          </cell>
          <cell r="BG440">
            <v>89</v>
          </cell>
          <cell r="BH440">
            <v>89</v>
          </cell>
          <cell r="BI440">
            <v>89</v>
          </cell>
          <cell r="BJ440">
            <v>89</v>
          </cell>
          <cell r="BK440">
            <v>89</v>
          </cell>
          <cell r="BL440">
            <v>89</v>
          </cell>
          <cell r="BM440">
            <v>89</v>
          </cell>
          <cell r="BN440">
            <v>89</v>
          </cell>
          <cell r="BO440">
            <v>89</v>
          </cell>
          <cell r="BP440">
            <v>89</v>
          </cell>
          <cell r="BQ440">
            <v>89</v>
          </cell>
          <cell r="BR440">
            <v>89</v>
          </cell>
          <cell r="BS440">
            <v>89</v>
          </cell>
          <cell r="BT440">
            <v>89</v>
          </cell>
          <cell r="BU440">
            <v>89</v>
          </cell>
          <cell r="BV440">
            <v>89</v>
          </cell>
          <cell r="BW440">
            <v>89</v>
          </cell>
          <cell r="BX440">
            <v>89</v>
          </cell>
          <cell r="BY440">
            <v>89</v>
          </cell>
          <cell r="BZ440">
            <v>89</v>
          </cell>
          <cell r="CA440">
            <v>89</v>
          </cell>
          <cell r="CB440">
            <v>89</v>
          </cell>
          <cell r="CC440">
            <v>82</v>
          </cell>
          <cell r="CD440">
            <v>82</v>
          </cell>
          <cell r="CE440">
            <v>82</v>
          </cell>
          <cell r="CF440">
            <v>82</v>
          </cell>
          <cell r="CG440">
            <v>82</v>
          </cell>
          <cell r="CH440">
            <v>82</v>
          </cell>
          <cell r="CI440">
            <v>82</v>
          </cell>
          <cell r="CJ440">
            <v>82</v>
          </cell>
          <cell r="CK440">
            <v>82</v>
          </cell>
          <cell r="CL440">
            <v>82</v>
          </cell>
          <cell r="CM440">
            <v>82</v>
          </cell>
          <cell r="CN440">
            <v>82</v>
          </cell>
          <cell r="CO440">
            <v>82</v>
          </cell>
          <cell r="CP440">
            <v>82</v>
          </cell>
          <cell r="CQ440">
            <v>82</v>
          </cell>
          <cell r="CR440">
            <v>82</v>
          </cell>
          <cell r="CS440">
            <v>82</v>
          </cell>
          <cell r="CT440">
            <v>82</v>
          </cell>
          <cell r="CU440">
            <v>82</v>
          </cell>
          <cell r="CV440">
            <v>82</v>
          </cell>
          <cell r="CW440">
            <v>82</v>
          </cell>
          <cell r="CX440">
            <v>82</v>
          </cell>
          <cell r="CY440">
            <v>82</v>
          </cell>
          <cell r="CZ440">
            <v>82</v>
          </cell>
          <cell r="DA440">
            <v>82</v>
          </cell>
          <cell r="DB440">
            <v>82</v>
          </cell>
          <cell r="DC440">
            <v>82</v>
          </cell>
          <cell r="DD440">
            <v>82</v>
          </cell>
          <cell r="DE440">
            <v>82</v>
          </cell>
          <cell r="DF440">
            <v>82</v>
          </cell>
          <cell r="DG440">
            <v>82</v>
          </cell>
          <cell r="DH440">
            <v>130</v>
          </cell>
          <cell r="DI440">
            <v>130</v>
          </cell>
          <cell r="DJ440">
            <v>130</v>
          </cell>
          <cell r="DK440">
            <v>130</v>
          </cell>
          <cell r="DL440">
            <v>130</v>
          </cell>
          <cell r="DM440">
            <v>130</v>
          </cell>
          <cell r="DN440">
            <v>130</v>
          </cell>
          <cell r="DO440">
            <v>130</v>
          </cell>
          <cell r="DP440">
            <v>130</v>
          </cell>
          <cell r="DQ440">
            <v>130</v>
          </cell>
          <cell r="DR440">
            <v>130</v>
          </cell>
          <cell r="DS440">
            <v>130</v>
          </cell>
          <cell r="DT440">
            <v>130</v>
          </cell>
          <cell r="DU440">
            <v>130</v>
          </cell>
          <cell r="DV440">
            <v>130</v>
          </cell>
          <cell r="DW440">
            <v>130</v>
          </cell>
          <cell r="DX440">
            <v>130</v>
          </cell>
          <cell r="DY440">
            <v>130</v>
          </cell>
          <cell r="DZ440">
            <v>130</v>
          </cell>
          <cell r="EA440">
            <v>130</v>
          </cell>
          <cell r="EB440">
            <v>130</v>
          </cell>
          <cell r="EC440">
            <v>130</v>
          </cell>
          <cell r="ED440">
            <v>130</v>
          </cell>
          <cell r="EE440">
            <v>130</v>
          </cell>
          <cell r="EF440">
            <v>130</v>
          </cell>
          <cell r="EG440">
            <v>130</v>
          </cell>
          <cell r="EH440">
            <v>130</v>
          </cell>
          <cell r="EI440">
            <v>130</v>
          </cell>
          <cell r="EJ440">
            <v>144</v>
          </cell>
          <cell r="EK440">
            <v>144</v>
          </cell>
          <cell r="EL440">
            <v>144</v>
          </cell>
          <cell r="EM440">
            <v>144</v>
          </cell>
          <cell r="EN440">
            <v>144</v>
          </cell>
          <cell r="EO440">
            <v>144</v>
          </cell>
          <cell r="EP440">
            <v>144</v>
          </cell>
          <cell r="EQ440">
            <v>144</v>
          </cell>
          <cell r="ER440">
            <v>144</v>
          </cell>
          <cell r="ES440">
            <v>144</v>
          </cell>
          <cell r="ET440">
            <v>144</v>
          </cell>
          <cell r="EU440">
            <v>144</v>
          </cell>
          <cell r="EV440">
            <v>144</v>
          </cell>
          <cell r="EW440">
            <v>144</v>
          </cell>
          <cell r="EX440">
            <v>144</v>
          </cell>
          <cell r="EY440">
            <v>144</v>
          </cell>
          <cell r="EZ440">
            <v>144</v>
          </cell>
          <cell r="FA440">
            <v>144</v>
          </cell>
          <cell r="FB440">
            <v>144</v>
          </cell>
          <cell r="FC440">
            <v>144</v>
          </cell>
          <cell r="FD440">
            <v>144</v>
          </cell>
          <cell r="FE440">
            <v>144</v>
          </cell>
          <cell r="FF440">
            <v>144</v>
          </cell>
          <cell r="FG440">
            <v>144</v>
          </cell>
          <cell r="FH440">
            <v>144</v>
          </cell>
          <cell r="FI440">
            <v>144</v>
          </cell>
          <cell r="FJ440">
            <v>144</v>
          </cell>
          <cell r="FK440">
            <v>144</v>
          </cell>
          <cell r="FL440">
            <v>144</v>
          </cell>
          <cell r="FM440">
            <v>144</v>
          </cell>
          <cell r="FN440">
            <v>144</v>
          </cell>
          <cell r="FO440">
            <v>200</v>
          </cell>
          <cell r="FP440">
            <v>200</v>
          </cell>
          <cell r="FQ440">
            <v>200</v>
          </cell>
          <cell r="FR440">
            <v>200</v>
          </cell>
          <cell r="FS440">
            <v>200</v>
          </cell>
          <cell r="FT440">
            <v>200</v>
          </cell>
          <cell r="FU440">
            <v>200</v>
          </cell>
          <cell r="FV440">
            <v>200</v>
          </cell>
          <cell r="FW440">
            <v>200</v>
          </cell>
          <cell r="FX440">
            <v>200</v>
          </cell>
          <cell r="FY440">
            <v>200</v>
          </cell>
          <cell r="FZ440">
            <v>200</v>
          </cell>
          <cell r="GA440">
            <v>200</v>
          </cell>
          <cell r="GB440">
            <v>200</v>
          </cell>
          <cell r="GC440">
            <v>200</v>
          </cell>
          <cell r="GD440">
            <v>200</v>
          </cell>
          <cell r="GE440">
            <v>200</v>
          </cell>
          <cell r="GF440">
            <v>200</v>
          </cell>
          <cell r="GG440">
            <v>200</v>
          </cell>
          <cell r="GH440">
            <v>200</v>
          </cell>
          <cell r="GI440">
            <v>200</v>
          </cell>
          <cell r="GJ440">
            <v>200</v>
          </cell>
          <cell r="GK440">
            <v>200</v>
          </cell>
          <cell r="GL440">
            <v>200</v>
          </cell>
          <cell r="GM440">
            <v>200</v>
          </cell>
          <cell r="GN440">
            <v>200</v>
          </cell>
          <cell r="GO440">
            <v>200</v>
          </cell>
          <cell r="GP440">
            <v>200</v>
          </cell>
          <cell r="GQ440">
            <v>200</v>
          </cell>
          <cell r="GR440">
            <v>200</v>
          </cell>
          <cell r="GS440">
            <v>200</v>
          </cell>
          <cell r="GW440">
            <v>901475</v>
          </cell>
          <cell r="GX440" t="e">
            <v>#DIV/0!</v>
          </cell>
          <cell r="GY440" t="e">
            <v>#DIV/0!</v>
          </cell>
          <cell r="GZ440" t="e">
            <v>#DIV/0!</v>
          </cell>
        </row>
        <row r="441">
          <cell r="A441">
            <v>901476</v>
          </cell>
          <cell r="B441">
            <v>1</v>
          </cell>
          <cell r="C441" t="str">
            <v>STATE TRACT @ LOVE</v>
          </cell>
          <cell r="D441">
            <v>8832</v>
          </cell>
          <cell r="E441" t="str">
            <v>R</v>
          </cell>
          <cell r="F441">
            <v>18</v>
          </cell>
          <cell r="G441">
            <v>18</v>
          </cell>
          <cell r="H441">
            <v>18</v>
          </cell>
          <cell r="I441">
            <v>18</v>
          </cell>
          <cell r="J441">
            <v>18</v>
          </cell>
          <cell r="K441">
            <v>18</v>
          </cell>
          <cell r="L441">
            <v>18</v>
          </cell>
          <cell r="M441">
            <v>18</v>
          </cell>
          <cell r="N441">
            <v>18</v>
          </cell>
          <cell r="O441">
            <v>18</v>
          </cell>
          <cell r="P441">
            <v>18</v>
          </cell>
          <cell r="Q441">
            <v>18</v>
          </cell>
          <cell r="R441">
            <v>18</v>
          </cell>
          <cell r="S441">
            <v>18</v>
          </cell>
          <cell r="T441">
            <v>8</v>
          </cell>
          <cell r="U441">
            <v>8</v>
          </cell>
          <cell r="V441">
            <v>8</v>
          </cell>
          <cell r="W441">
            <v>8</v>
          </cell>
          <cell r="X441">
            <v>8</v>
          </cell>
          <cell r="Y441">
            <v>8</v>
          </cell>
          <cell r="Z441">
            <v>8</v>
          </cell>
          <cell r="AA441">
            <v>8</v>
          </cell>
          <cell r="AB441">
            <v>8</v>
          </cell>
          <cell r="AC441">
            <v>8</v>
          </cell>
          <cell r="AD441">
            <v>8</v>
          </cell>
          <cell r="AE441">
            <v>8</v>
          </cell>
          <cell r="AF441">
            <v>8</v>
          </cell>
          <cell r="AG441">
            <v>8</v>
          </cell>
          <cell r="AH441">
            <v>8</v>
          </cell>
          <cell r="AI441">
            <v>8</v>
          </cell>
          <cell r="AJ441">
            <v>8</v>
          </cell>
          <cell r="AK441">
            <v>8</v>
          </cell>
          <cell r="AL441">
            <v>8</v>
          </cell>
          <cell r="AM441">
            <v>8</v>
          </cell>
          <cell r="AN441">
            <v>8</v>
          </cell>
          <cell r="AO441">
            <v>8</v>
          </cell>
          <cell r="AP441">
            <v>8</v>
          </cell>
          <cell r="AQ441">
            <v>8</v>
          </cell>
          <cell r="AR441">
            <v>8</v>
          </cell>
          <cell r="AS441">
            <v>8</v>
          </cell>
          <cell r="AT441">
            <v>8</v>
          </cell>
          <cell r="AU441">
            <v>8</v>
          </cell>
          <cell r="AV441">
            <v>8</v>
          </cell>
          <cell r="AW441">
            <v>8</v>
          </cell>
          <cell r="AX441">
            <v>8</v>
          </cell>
          <cell r="AY441">
            <v>25</v>
          </cell>
          <cell r="AZ441">
            <v>25</v>
          </cell>
          <cell r="BA441">
            <v>25</v>
          </cell>
          <cell r="BB441">
            <v>25</v>
          </cell>
          <cell r="BC441">
            <v>25</v>
          </cell>
          <cell r="BD441">
            <v>25</v>
          </cell>
          <cell r="BE441">
            <v>25</v>
          </cell>
          <cell r="BF441">
            <v>25</v>
          </cell>
          <cell r="BG441">
            <v>25</v>
          </cell>
          <cell r="BH441">
            <v>25</v>
          </cell>
          <cell r="BI441">
            <v>25</v>
          </cell>
          <cell r="BJ441">
            <v>25</v>
          </cell>
          <cell r="BK441">
            <v>25</v>
          </cell>
          <cell r="BL441">
            <v>25</v>
          </cell>
          <cell r="BM441">
            <v>25</v>
          </cell>
          <cell r="BN441">
            <v>25</v>
          </cell>
          <cell r="BO441">
            <v>25</v>
          </cell>
          <cell r="BP441">
            <v>25</v>
          </cell>
          <cell r="BQ441">
            <v>25</v>
          </cell>
          <cell r="BR441">
            <v>25</v>
          </cell>
          <cell r="BS441">
            <v>25</v>
          </cell>
          <cell r="BT441">
            <v>25</v>
          </cell>
          <cell r="BU441">
            <v>25</v>
          </cell>
          <cell r="BV441">
            <v>25</v>
          </cell>
          <cell r="BW441">
            <v>25</v>
          </cell>
          <cell r="BX441">
            <v>25</v>
          </cell>
          <cell r="BY441">
            <v>25</v>
          </cell>
          <cell r="BZ441">
            <v>25</v>
          </cell>
          <cell r="CA441">
            <v>25</v>
          </cell>
          <cell r="CB441">
            <v>25</v>
          </cell>
          <cell r="CC441">
            <v>25</v>
          </cell>
          <cell r="CD441">
            <v>25</v>
          </cell>
          <cell r="CE441">
            <v>25</v>
          </cell>
          <cell r="CF441">
            <v>25</v>
          </cell>
          <cell r="CG441">
            <v>25</v>
          </cell>
          <cell r="CH441">
            <v>25</v>
          </cell>
          <cell r="CI441">
            <v>25</v>
          </cell>
          <cell r="CJ441">
            <v>25</v>
          </cell>
          <cell r="CK441">
            <v>25</v>
          </cell>
          <cell r="CL441">
            <v>25</v>
          </cell>
          <cell r="CM441">
            <v>25</v>
          </cell>
          <cell r="CN441">
            <v>25</v>
          </cell>
          <cell r="CO441">
            <v>25</v>
          </cell>
          <cell r="CP441">
            <v>25</v>
          </cell>
          <cell r="CQ441">
            <v>25</v>
          </cell>
          <cell r="CR441">
            <v>25</v>
          </cell>
          <cell r="CS441">
            <v>25</v>
          </cell>
          <cell r="CT441">
            <v>25</v>
          </cell>
          <cell r="CU441">
            <v>25</v>
          </cell>
          <cell r="CV441">
            <v>25</v>
          </cell>
          <cell r="CW441">
            <v>25</v>
          </cell>
          <cell r="CX441">
            <v>25</v>
          </cell>
          <cell r="CY441">
            <v>25</v>
          </cell>
          <cell r="CZ441">
            <v>25</v>
          </cell>
          <cell r="DA441">
            <v>25</v>
          </cell>
          <cell r="DB441">
            <v>25</v>
          </cell>
          <cell r="DC441">
            <v>25</v>
          </cell>
          <cell r="DD441">
            <v>25</v>
          </cell>
          <cell r="DE441">
            <v>25</v>
          </cell>
          <cell r="DF441">
            <v>25</v>
          </cell>
          <cell r="DG441">
            <v>25</v>
          </cell>
          <cell r="DH441">
            <v>25</v>
          </cell>
          <cell r="DI441">
            <v>25</v>
          </cell>
          <cell r="DJ441">
            <v>25</v>
          </cell>
          <cell r="DK441">
            <v>25</v>
          </cell>
          <cell r="DL441">
            <v>25</v>
          </cell>
          <cell r="DM441">
            <v>25</v>
          </cell>
          <cell r="DN441">
            <v>25</v>
          </cell>
          <cell r="DO441">
            <v>25</v>
          </cell>
          <cell r="DP441">
            <v>75</v>
          </cell>
          <cell r="DQ441">
            <v>11</v>
          </cell>
          <cell r="DR441">
            <v>11</v>
          </cell>
          <cell r="DS441">
            <v>11</v>
          </cell>
          <cell r="DT441">
            <v>11</v>
          </cell>
          <cell r="DU441">
            <v>11</v>
          </cell>
          <cell r="DV441">
            <v>11</v>
          </cell>
          <cell r="DW441">
            <v>11</v>
          </cell>
          <cell r="DX441">
            <v>11</v>
          </cell>
          <cell r="DY441">
            <v>11</v>
          </cell>
          <cell r="DZ441">
            <v>11</v>
          </cell>
          <cell r="EA441">
            <v>11</v>
          </cell>
          <cell r="EB441">
            <v>11</v>
          </cell>
          <cell r="EC441">
            <v>11</v>
          </cell>
          <cell r="ED441">
            <v>11</v>
          </cell>
          <cell r="EE441">
            <v>11</v>
          </cell>
          <cell r="EF441">
            <v>11</v>
          </cell>
          <cell r="EG441">
            <v>11</v>
          </cell>
          <cell r="EH441">
            <v>11</v>
          </cell>
          <cell r="EI441">
            <v>11</v>
          </cell>
          <cell r="EJ441">
            <v>10</v>
          </cell>
          <cell r="EK441">
            <v>10</v>
          </cell>
          <cell r="EL441">
            <v>10</v>
          </cell>
          <cell r="EM441">
            <v>10</v>
          </cell>
          <cell r="EN441">
            <v>10</v>
          </cell>
          <cell r="EO441">
            <v>10</v>
          </cell>
          <cell r="EP441">
            <v>10</v>
          </cell>
          <cell r="EQ441">
            <v>10</v>
          </cell>
          <cell r="ER441">
            <v>10</v>
          </cell>
          <cell r="ES441">
            <v>10</v>
          </cell>
          <cell r="ET441">
            <v>10</v>
          </cell>
          <cell r="EU441">
            <v>10</v>
          </cell>
          <cell r="EV441">
            <v>10</v>
          </cell>
          <cell r="EW441">
            <v>10</v>
          </cell>
          <cell r="EX441">
            <v>10</v>
          </cell>
          <cell r="EY441">
            <v>10</v>
          </cell>
          <cell r="EZ441">
            <v>10</v>
          </cell>
          <cell r="FA441">
            <v>10</v>
          </cell>
          <cell r="FB441">
            <v>10</v>
          </cell>
          <cell r="FC441">
            <v>10</v>
          </cell>
          <cell r="FD441">
            <v>10</v>
          </cell>
          <cell r="FE441">
            <v>10</v>
          </cell>
          <cell r="FF441">
            <v>10</v>
          </cell>
          <cell r="FG441">
            <v>1</v>
          </cell>
          <cell r="FH441">
            <v>1</v>
          </cell>
          <cell r="FI441">
            <v>1</v>
          </cell>
          <cell r="FJ441">
            <v>1</v>
          </cell>
          <cell r="FK441">
            <v>1</v>
          </cell>
          <cell r="FL441">
            <v>1</v>
          </cell>
          <cell r="FM441">
            <v>1</v>
          </cell>
          <cell r="FN441">
            <v>1</v>
          </cell>
          <cell r="FO441">
            <v>20</v>
          </cell>
          <cell r="FP441">
            <v>20</v>
          </cell>
          <cell r="FQ441">
            <v>20</v>
          </cell>
          <cell r="FR441">
            <v>20</v>
          </cell>
          <cell r="FS441">
            <v>20</v>
          </cell>
          <cell r="FT441">
            <v>20</v>
          </cell>
          <cell r="FU441">
            <v>20</v>
          </cell>
          <cell r="FV441">
            <v>20</v>
          </cell>
          <cell r="FW441">
            <v>20</v>
          </cell>
          <cell r="FX441">
            <v>20</v>
          </cell>
          <cell r="FY441">
            <v>20</v>
          </cell>
          <cell r="FZ441">
            <v>20</v>
          </cell>
          <cell r="GA441">
            <v>20</v>
          </cell>
          <cell r="GB441">
            <v>20</v>
          </cell>
          <cell r="GC441">
            <v>20</v>
          </cell>
          <cell r="GD441">
            <v>20</v>
          </cell>
          <cell r="GE441">
            <v>20</v>
          </cell>
          <cell r="GF441">
            <v>20</v>
          </cell>
          <cell r="GG441">
            <v>20</v>
          </cell>
          <cell r="GH441">
            <v>20</v>
          </cell>
          <cell r="GI441">
            <v>20</v>
          </cell>
          <cell r="GJ441">
            <v>20</v>
          </cell>
          <cell r="GK441">
            <v>20</v>
          </cell>
          <cell r="GL441">
            <v>20</v>
          </cell>
          <cell r="GM441">
            <v>20</v>
          </cell>
          <cell r="GN441">
            <v>20</v>
          </cell>
          <cell r="GO441">
            <v>20</v>
          </cell>
          <cell r="GP441">
            <v>20</v>
          </cell>
          <cell r="GQ441">
            <v>20</v>
          </cell>
          <cell r="GR441">
            <v>20</v>
          </cell>
          <cell r="GS441">
            <v>20</v>
          </cell>
          <cell r="GW441">
            <v>901476</v>
          </cell>
          <cell r="GX441" t="e">
            <v>#DIV/0!</v>
          </cell>
          <cell r="GY441" t="e">
            <v>#DIV/0!</v>
          </cell>
          <cell r="GZ441" t="e">
            <v>#DIV/0!</v>
          </cell>
        </row>
        <row r="442">
          <cell r="A442">
            <v>901477</v>
          </cell>
          <cell r="B442">
            <v>1</v>
          </cell>
          <cell r="C442" t="str">
            <v>MADILL PLT @ MARSHALL</v>
          </cell>
          <cell r="D442">
            <v>28830</v>
          </cell>
          <cell r="E442" t="str">
            <v>R</v>
          </cell>
          <cell r="F442">
            <v>9000</v>
          </cell>
          <cell r="G442">
            <v>9000</v>
          </cell>
          <cell r="H442">
            <v>9000</v>
          </cell>
          <cell r="I442">
            <v>9000</v>
          </cell>
          <cell r="J442">
            <v>9000</v>
          </cell>
          <cell r="K442">
            <v>9000</v>
          </cell>
          <cell r="L442">
            <v>9000</v>
          </cell>
          <cell r="M442">
            <v>9000</v>
          </cell>
          <cell r="N442">
            <v>9000</v>
          </cell>
          <cell r="O442">
            <v>9000</v>
          </cell>
          <cell r="P442">
            <v>9000</v>
          </cell>
          <cell r="Q442">
            <v>9000</v>
          </cell>
          <cell r="R442">
            <v>9000</v>
          </cell>
          <cell r="S442">
            <v>9000</v>
          </cell>
          <cell r="T442">
            <v>10000</v>
          </cell>
          <cell r="U442">
            <v>10000</v>
          </cell>
          <cell r="V442">
            <v>7800</v>
          </cell>
          <cell r="W442">
            <v>7800</v>
          </cell>
          <cell r="X442">
            <v>7800</v>
          </cell>
          <cell r="Y442">
            <v>7800</v>
          </cell>
          <cell r="Z442">
            <v>7800</v>
          </cell>
          <cell r="AA442">
            <v>7800</v>
          </cell>
          <cell r="AB442">
            <v>7800</v>
          </cell>
          <cell r="AC442">
            <v>7800</v>
          </cell>
          <cell r="AD442">
            <v>7800</v>
          </cell>
          <cell r="AE442">
            <v>7800</v>
          </cell>
          <cell r="AF442">
            <v>7800</v>
          </cell>
          <cell r="AG442">
            <v>7800</v>
          </cell>
          <cell r="AH442">
            <v>7800</v>
          </cell>
          <cell r="AI442">
            <v>7800</v>
          </cell>
          <cell r="AJ442">
            <v>7800</v>
          </cell>
          <cell r="AK442">
            <v>7800</v>
          </cell>
          <cell r="AL442">
            <v>7800</v>
          </cell>
          <cell r="AM442">
            <v>7800</v>
          </cell>
          <cell r="AN442">
            <v>8300</v>
          </cell>
          <cell r="AO442">
            <v>8300</v>
          </cell>
          <cell r="AP442">
            <v>8300</v>
          </cell>
          <cell r="AQ442">
            <v>9300</v>
          </cell>
          <cell r="AR442">
            <v>9300</v>
          </cell>
          <cell r="AS442">
            <v>9300</v>
          </cell>
          <cell r="AT442">
            <v>9300</v>
          </cell>
          <cell r="AU442">
            <v>9300</v>
          </cell>
          <cell r="AV442">
            <v>9300</v>
          </cell>
          <cell r="AW442">
            <v>9300</v>
          </cell>
          <cell r="AX442">
            <v>9300</v>
          </cell>
          <cell r="AY442">
            <v>8500</v>
          </cell>
          <cell r="AZ442">
            <v>8500</v>
          </cell>
          <cell r="BA442">
            <v>8500</v>
          </cell>
          <cell r="BB442">
            <v>8500</v>
          </cell>
          <cell r="BC442">
            <v>8500</v>
          </cell>
          <cell r="BD442">
            <v>8500</v>
          </cell>
          <cell r="BE442">
            <v>8500</v>
          </cell>
          <cell r="BF442">
            <v>8500</v>
          </cell>
          <cell r="BG442">
            <v>8500</v>
          </cell>
          <cell r="BH442">
            <v>8500</v>
          </cell>
          <cell r="BI442">
            <v>8500</v>
          </cell>
          <cell r="BJ442">
            <v>8500</v>
          </cell>
          <cell r="BK442">
            <v>8500</v>
          </cell>
          <cell r="BL442">
            <v>8500</v>
          </cell>
          <cell r="BM442">
            <v>8500</v>
          </cell>
          <cell r="BN442">
            <v>8500</v>
          </cell>
          <cell r="BO442">
            <v>8500</v>
          </cell>
          <cell r="BP442">
            <v>8500</v>
          </cell>
          <cell r="BQ442">
            <v>8500</v>
          </cell>
          <cell r="BR442">
            <v>8500</v>
          </cell>
          <cell r="BS442">
            <v>8500</v>
          </cell>
          <cell r="BT442">
            <v>8500</v>
          </cell>
          <cell r="BU442">
            <v>8500</v>
          </cell>
          <cell r="BV442">
            <v>8500</v>
          </cell>
          <cell r="BW442">
            <v>8500</v>
          </cell>
          <cell r="BX442">
            <v>8500</v>
          </cell>
          <cell r="BY442">
            <v>8500</v>
          </cell>
          <cell r="BZ442">
            <v>8500</v>
          </cell>
          <cell r="CA442">
            <v>8500</v>
          </cell>
          <cell r="CB442">
            <v>8500</v>
          </cell>
          <cell r="CC442">
            <v>10000</v>
          </cell>
          <cell r="CD442">
            <v>10000</v>
          </cell>
          <cell r="CE442">
            <v>10000</v>
          </cell>
          <cell r="CF442">
            <v>10000</v>
          </cell>
          <cell r="CG442">
            <v>10000</v>
          </cell>
          <cell r="CH442">
            <v>9200</v>
          </cell>
          <cell r="CI442">
            <v>9200</v>
          </cell>
          <cell r="CJ442">
            <v>9200</v>
          </cell>
          <cell r="CK442">
            <v>9200</v>
          </cell>
          <cell r="CL442">
            <v>9200</v>
          </cell>
          <cell r="CM442">
            <v>9200</v>
          </cell>
          <cell r="CN442">
            <v>7820</v>
          </cell>
          <cell r="CO442">
            <v>7820</v>
          </cell>
          <cell r="CP442">
            <v>7820</v>
          </cell>
          <cell r="CQ442">
            <v>7820</v>
          </cell>
          <cell r="CR442">
            <v>7820</v>
          </cell>
          <cell r="CS442">
            <v>7820</v>
          </cell>
          <cell r="CT442">
            <v>7820</v>
          </cell>
          <cell r="CU442">
            <v>7820</v>
          </cell>
          <cell r="CV442">
            <v>7820</v>
          </cell>
          <cell r="CW442">
            <v>7820</v>
          </cell>
          <cell r="CX442">
            <v>7820</v>
          </cell>
          <cell r="CY442">
            <v>7820</v>
          </cell>
          <cell r="CZ442">
            <v>7820</v>
          </cell>
          <cell r="DA442">
            <v>7820</v>
          </cell>
          <cell r="DB442">
            <v>7820</v>
          </cell>
          <cell r="DC442">
            <v>7820</v>
          </cell>
          <cell r="DD442">
            <v>7820</v>
          </cell>
          <cell r="DE442">
            <v>7820</v>
          </cell>
          <cell r="DF442">
            <v>7820</v>
          </cell>
          <cell r="DG442">
            <v>7820</v>
          </cell>
          <cell r="DH442">
            <v>8000</v>
          </cell>
          <cell r="DI442">
            <v>8000</v>
          </cell>
          <cell r="DJ442">
            <v>8000</v>
          </cell>
          <cell r="DK442">
            <v>8000</v>
          </cell>
          <cell r="DL442">
            <v>8000</v>
          </cell>
          <cell r="DM442">
            <v>8000</v>
          </cell>
          <cell r="DN442">
            <v>8000</v>
          </cell>
          <cell r="DO442">
            <v>8000</v>
          </cell>
          <cell r="DP442">
            <v>9100</v>
          </cell>
          <cell r="DQ442">
            <v>9100</v>
          </cell>
          <cell r="DR442">
            <v>9100</v>
          </cell>
          <cell r="DS442">
            <v>9100</v>
          </cell>
          <cell r="DT442">
            <v>9100</v>
          </cell>
          <cell r="DU442">
            <v>9100</v>
          </cell>
          <cell r="DV442">
            <v>9100</v>
          </cell>
          <cell r="DW442">
            <v>9100</v>
          </cell>
          <cell r="DX442">
            <v>9100</v>
          </cell>
          <cell r="DY442">
            <v>9100</v>
          </cell>
          <cell r="DZ442">
            <v>9100</v>
          </cell>
          <cell r="EA442">
            <v>9100</v>
          </cell>
          <cell r="EB442">
            <v>9100</v>
          </cell>
          <cell r="EC442">
            <v>9100</v>
          </cell>
          <cell r="ED442">
            <v>9100</v>
          </cell>
          <cell r="EE442">
            <v>9100</v>
          </cell>
          <cell r="EF442">
            <v>9100</v>
          </cell>
          <cell r="EG442">
            <v>9100</v>
          </cell>
          <cell r="EH442">
            <v>7820</v>
          </cell>
          <cell r="EI442">
            <v>7820</v>
          </cell>
          <cell r="EJ442">
            <v>9100</v>
          </cell>
          <cell r="EK442">
            <v>9100</v>
          </cell>
          <cell r="EL442">
            <v>9100</v>
          </cell>
          <cell r="EM442">
            <v>9100</v>
          </cell>
          <cell r="EN442">
            <v>9100</v>
          </cell>
          <cell r="EO442">
            <v>9100</v>
          </cell>
          <cell r="EP442">
            <v>9100</v>
          </cell>
          <cell r="EQ442">
            <v>9100</v>
          </cell>
          <cell r="ER442">
            <v>9100</v>
          </cell>
          <cell r="ES442">
            <v>9100</v>
          </cell>
          <cell r="ET442">
            <v>9100</v>
          </cell>
          <cell r="EU442">
            <v>9100</v>
          </cell>
          <cell r="EV442">
            <v>8700</v>
          </cell>
          <cell r="EW442">
            <v>8700</v>
          </cell>
          <cell r="EX442">
            <v>8700</v>
          </cell>
          <cell r="EY442">
            <v>7820</v>
          </cell>
          <cell r="EZ442">
            <v>7820</v>
          </cell>
          <cell r="FA442">
            <v>7820</v>
          </cell>
          <cell r="FB442">
            <v>7820</v>
          </cell>
          <cell r="FC442">
            <v>8500</v>
          </cell>
          <cell r="FD442">
            <v>8500</v>
          </cell>
          <cell r="FE442">
            <v>8500</v>
          </cell>
          <cell r="FF442">
            <v>8500</v>
          </cell>
          <cell r="FG442">
            <v>8500</v>
          </cell>
          <cell r="FH442">
            <v>8500</v>
          </cell>
          <cell r="FI442">
            <v>8500</v>
          </cell>
          <cell r="FJ442">
            <v>8500</v>
          </cell>
          <cell r="FK442">
            <v>8500</v>
          </cell>
          <cell r="FL442">
            <v>8500</v>
          </cell>
          <cell r="FM442">
            <v>8500</v>
          </cell>
          <cell r="FN442">
            <v>8500</v>
          </cell>
          <cell r="FO442">
            <v>10800</v>
          </cell>
          <cell r="FP442">
            <v>10800</v>
          </cell>
          <cell r="FQ442">
            <v>10800</v>
          </cell>
          <cell r="FR442">
            <v>10800</v>
          </cell>
          <cell r="FS442">
            <v>10800</v>
          </cell>
          <cell r="FT442">
            <v>10800</v>
          </cell>
          <cell r="FU442">
            <v>10800</v>
          </cell>
          <cell r="FV442">
            <v>10800</v>
          </cell>
          <cell r="FW442">
            <v>10800</v>
          </cell>
          <cell r="FX442">
            <v>10800</v>
          </cell>
          <cell r="FY442">
            <v>9000</v>
          </cell>
          <cell r="FZ442">
            <v>9000</v>
          </cell>
          <cell r="GA442">
            <v>9000</v>
          </cell>
          <cell r="GB442">
            <v>0</v>
          </cell>
          <cell r="GC442">
            <v>0</v>
          </cell>
          <cell r="GD442">
            <v>0</v>
          </cell>
          <cell r="GE442">
            <v>9000</v>
          </cell>
          <cell r="GF442">
            <v>9000</v>
          </cell>
          <cell r="GG442">
            <v>7820</v>
          </cell>
          <cell r="GH442">
            <v>7820</v>
          </cell>
          <cell r="GI442">
            <v>7820</v>
          </cell>
          <cell r="GJ442">
            <v>7820</v>
          </cell>
          <cell r="GK442">
            <v>7820</v>
          </cell>
          <cell r="GL442">
            <v>7820</v>
          </cell>
          <cell r="GM442">
            <v>7820</v>
          </cell>
          <cell r="GN442">
            <v>7820</v>
          </cell>
          <cell r="GO442">
            <v>7820</v>
          </cell>
          <cell r="GP442">
            <v>7820</v>
          </cell>
          <cell r="GQ442">
            <v>7820</v>
          </cell>
          <cell r="GR442">
            <v>7820</v>
          </cell>
          <cell r="GS442">
            <v>7820</v>
          </cell>
          <cell r="GW442">
            <v>901477</v>
          </cell>
          <cell r="GX442" t="e">
            <v>#DIV/0!</v>
          </cell>
          <cell r="GY442" t="e">
            <v>#DIV/0!</v>
          </cell>
          <cell r="GZ442" t="e">
            <v>#DIV/0!</v>
          </cell>
        </row>
        <row r="443">
          <cell r="A443">
            <v>901482</v>
          </cell>
          <cell r="B443">
            <v>5</v>
          </cell>
          <cell r="C443" t="str">
            <v>NWEST @ WASHITA</v>
          </cell>
          <cell r="D443">
            <v>8279</v>
          </cell>
          <cell r="E443" t="str">
            <v>R</v>
          </cell>
          <cell r="F443">
            <v>233</v>
          </cell>
          <cell r="G443">
            <v>233</v>
          </cell>
          <cell r="H443">
            <v>233</v>
          </cell>
          <cell r="I443">
            <v>233</v>
          </cell>
          <cell r="J443">
            <v>233</v>
          </cell>
          <cell r="K443">
            <v>233</v>
          </cell>
          <cell r="L443">
            <v>233</v>
          </cell>
          <cell r="M443">
            <v>233</v>
          </cell>
          <cell r="N443">
            <v>233</v>
          </cell>
          <cell r="O443">
            <v>233</v>
          </cell>
          <cell r="P443">
            <v>233</v>
          </cell>
          <cell r="Q443">
            <v>233</v>
          </cell>
          <cell r="R443">
            <v>233</v>
          </cell>
          <cell r="S443">
            <v>233</v>
          </cell>
          <cell r="T443">
            <v>233</v>
          </cell>
          <cell r="U443">
            <v>233</v>
          </cell>
          <cell r="V443">
            <v>233</v>
          </cell>
          <cell r="W443">
            <v>233</v>
          </cell>
          <cell r="X443">
            <v>233</v>
          </cell>
          <cell r="Y443">
            <v>233</v>
          </cell>
          <cell r="Z443">
            <v>233</v>
          </cell>
          <cell r="AA443">
            <v>233</v>
          </cell>
          <cell r="AB443">
            <v>233</v>
          </cell>
          <cell r="AC443">
            <v>233</v>
          </cell>
          <cell r="AD443">
            <v>233</v>
          </cell>
          <cell r="AE443">
            <v>233</v>
          </cell>
          <cell r="AF443">
            <v>233</v>
          </cell>
          <cell r="AG443">
            <v>233</v>
          </cell>
          <cell r="AH443">
            <v>233</v>
          </cell>
          <cell r="AI443">
            <v>233</v>
          </cell>
          <cell r="AJ443">
            <v>233</v>
          </cell>
          <cell r="AK443">
            <v>233</v>
          </cell>
          <cell r="AL443">
            <v>233</v>
          </cell>
          <cell r="AM443">
            <v>233</v>
          </cell>
          <cell r="AN443">
            <v>233</v>
          </cell>
          <cell r="AO443">
            <v>233</v>
          </cell>
          <cell r="AP443">
            <v>233</v>
          </cell>
          <cell r="AQ443">
            <v>233</v>
          </cell>
          <cell r="AR443">
            <v>233</v>
          </cell>
          <cell r="AS443">
            <v>233</v>
          </cell>
          <cell r="AT443">
            <v>233</v>
          </cell>
          <cell r="AU443">
            <v>233</v>
          </cell>
          <cell r="AV443">
            <v>233</v>
          </cell>
          <cell r="AW443">
            <v>233</v>
          </cell>
          <cell r="AX443">
            <v>233</v>
          </cell>
          <cell r="AY443">
            <v>233</v>
          </cell>
          <cell r="AZ443">
            <v>233</v>
          </cell>
          <cell r="BA443">
            <v>233</v>
          </cell>
          <cell r="BB443">
            <v>233</v>
          </cell>
          <cell r="BC443">
            <v>233</v>
          </cell>
          <cell r="BD443">
            <v>233</v>
          </cell>
          <cell r="BE443">
            <v>233</v>
          </cell>
          <cell r="BF443">
            <v>233</v>
          </cell>
          <cell r="BG443">
            <v>233</v>
          </cell>
          <cell r="BH443">
            <v>233</v>
          </cell>
          <cell r="BI443">
            <v>233</v>
          </cell>
          <cell r="BJ443">
            <v>233</v>
          </cell>
          <cell r="BK443">
            <v>233</v>
          </cell>
          <cell r="BL443">
            <v>233</v>
          </cell>
          <cell r="BM443">
            <v>233</v>
          </cell>
          <cell r="BN443">
            <v>233</v>
          </cell>
          <cell r="BO443">
            <v>233</v>
          </cell>
          <cell r="BP443">
            <v>233</v>
          </cell>
          <cell r="BQ443">
            <v>233</v>
          </cell>
          <cell r="BR443">
            <v>233</v>
          </cell>
          <cell r="BS443">
            <v>233</v>
          </cell>
          <cell r="BT443">
            <v>233</v>
          </cell>
          <cell r="BU443">
            <v>233</v>
          </cell>
          <cell r="BV443">
            <v>233</v>
          </cell>
          <cell r="BW443">
            <v>233</v>
          </cell>
          <cell r="BX443">
            <v>233</v>
          </cell>
          <cell r="BY443">
            <v>233</v>
          </cell>
          <cell r="BZ443">
            <v>233</v>
          </cell>
          <cell r="CA443">
            <v>233</v>
          </cell>
          <cell r="CB443">
            <v>233</v>
          </cell>
          <cell r="CC443">
            <v>243</v>
          </cell>
          <cell r="CD443">
            <v>243</v>
          </cell>
          <cell r="CE443">
            <v>243</v>
          </cell>
          <cell r="CF443">
            <v>243</v>
          </cell>
          <cell r="CG443">
            <v>243</v>
          </cell>
          <cell r="CH443">
            <v>243</v>
          </cell>
          <cell r="CI443">
            <v>243</v>
          </cell>
          <cell r="CJ443">
            <v>243</v>
          </cell>
          <cell r="CK443">
            <v>243</v>
          </cell>
          <cell r="CL443">
            <v>243</v>
          </cell>
          <cell r="CM443">
            <v>243</v>
          </cell>
          <cell r="CN443">
            <v>243</v>
          </cell>
          <cell r="CO443">
            <v>243</v>
          </cell>
          <cell r="CP443">
            <v>243</v>
          </cell>
          <cell r="CQ443">
            <v>243</v>
          </cell>
          <cell r="CR443">
            <v>243</v>
          </cell>
          <cell r="CS443">
            <v>243</v>
          </cell>
          <cell r="CT443">
            <v>243</v>
          </cell>
          <cell r="CU443">
            <v>243</v>
          </cell>
          <cell r="CV443">
            <v>243</v>
          </cell>
          <cell r="CW443">
            <v>243</v>
          </cell>
          <cell r="CX443">
            <v>243</v>
          </cell>
          <cell r="CY443">
            <v>243</v>
          </cell>
          <cell r="CZ443">
            <v>243</v>
          </cell>
          <cell r="DA443">
            <v>243</v>
          </cell>
          <cell r="DB443">
            <v>243</v>
          </cell>
          <cell r="DC443">
            <v>243</v>
          </cell>
          <cell r="DD443">
            <v>243</v>
          </cell>
          <cell r="DE443">
            <v>243</v>
          </cell>
          <cell r="DF443">
            <v>243</v>
          </cell>
          <cell r="DG443">
            <v>243</v>
          </cell>
          <cell r="DH443">
            <v>243</v>
          </cell>
          <cell r="DI443">
            <v>243</v>
          </cell>
          <cell r="DJ443">
            <v>243</v>
          </cell>
          <cell r="DK443">
            <v>243</v>
          </cell>
          <cell r="DL443">
            <v>243</v>
          </cell>
          <cell r="DM443">
            <v>243</v>
          </cell>
          <cell r="DN443">
            <v>243</v>
          </cell>
          <cell r="DO443">
            <v>243</v>
          </cell>
          <cell r="DP443">
            <v>243</v>
          </cell>
          <cell r="DQ443">
            <v>243</v>
          </cell>
          <cell r="DR443">
            <v>243</v>
          </cell>
          <cell r="DS443">
            <v>243</v>
          </cell>
          <cell r="DT443">
            <v>243</v>
          </cell>
          <cell r="DU443">
            <v>243</v>
          </cell>
          <cell r="DV443">
            <v>243</v>
          </cell>
          <cell r="DW443">
            <v>243</v>
          </cell>
          <cell r="DX443">
            <v>243</v>
          </cell>
          <cell r="DY443">
            <v>243</v>
          </cell>
          <cell r="DZ443">
            <v>243</v>
          </cell>
          <cell r="EA443">
            <v>243</v>
          </cell>
          <cell r="EB443">
            <v>243</v>
          </cell>
          <cell r="EC443">
            <v>243</v>
          </cell>
          <cell r="ED443">
            <v>243</v>
          </cell>
          <cell r="EE443">
            <v>243</v>
          </cell>
          <cell r="EF443">
            <v>243</v>
          </cell>
          <cell r="EG443">
            <v>243</v>
          </cell>
          <cell r="EH443">
            <v>243</v>
          </cell>
          <cell r="EI443">
            <v>243</v>
          </cell>
          <cell r="EJ443">
            <v>243</v>
          </cell>
          <cell r="EK443">
            <v>243</v>
          </cell>
          <cell r="EL443">
            <v>243</v>
          </cell>
          <cell r="EM443">
            <v>243</v>
          </cell>
          <cell r="EN443">
            <v>243</v>
          </cell>
          <cell r="EO443">
            <v>243</v>
          </cell>
          <cell r="EP443">
            <v>243</v>
          </cell>
          <cell r="EQ443">
            <v>243</v>
          </cell>
          <cell r="ER443">
            <v>243</v>
          </cell>
          <cell r="ES443">
            <v>243</v>
          </cell>
          <cell r="ET443">
            <v>243</v>
          </cell>
          <cell r="EU443">
            <v>243</v>
          </cell>
          <cell r="EV443">
            <v>243</v>
          </cell>
          <cell r="EW443">
            <v>243</v>
          </cell>
          <cell r="EX443">
            <v>243</v>
          </cell>
          <cell r="EY443">
            <v>243</v>
          </cell>
          <cell r="EZ443">
            <v>243</v>
          </cell>
          <cell r="FA443">
            <v>243</v>
          </cell>
          <cell r="FB443">
            <v>243</v>
          </cell>
          <cell r="FC443">
            <v>243</v>
          </cell>
          <cell r="FD443">
            <v>243</v>
          </cell>
          <cell r="FE443">
            <v>243</v>
          </cell>
          <cell r="FF443">
            <v>243</v>
          </cell>
          <cell r="FG443">
            <v>243</v>
          </cell>
          <cell r="FH443">
            <v>243</v>
          </cell>
          <cell r="FI443">
            <v>243</v>
          </cell>
          <cell r="FJ443">
            <v>243</v>
          </cell>
          <cell r="FK443">
            <v>243</v>
          </cell>
          <cell r="FL443">
            <v>243</v>
          </cell>
          <cell r="FM443">
            <v>243</v>
          </cell>
          <cell r="FN443">
            <v>243</v>
          </cell>
          <cell r="FO443">
            <v>233</v>
          </cell>
          <cell r="FP443">
            <v>233</v>
          </cell>
          <cell r="FQ443">
            <v>233</v>
          </cell>
          <cell r="FR443">
            <v>233</v>
          </cell>
          <cell r="FS443">
            <v>233</v>
          </cell>
          <cell r="FT443">
            <v>233</v>
          </cell>
          <cell r="FU443">
            <v>233</v>
          </cell>
          <cell r="FV443">
            <v>233</v>
          </cell>
          <cell r="FW443">
            <v>233</v>
          </cell>
          <cell r="FX443">
            <v>233</v>
          </cell>
          <cell r="FY443">
            <v>233</v>
          </cell>
          <cell r="FZ443">
            <v>233</v>
          </cell>
          <cell r="GA443">
            <v>233</v>
          </cell>
          <cell r="GB443">
            <v>233</v>
          </cell>
          <cell r="GC443">
            <v>233</v>
          </cell>
          <cell r="GD443">
            <v>233</v>
          </cell>
          <cell r="GE443">
            <v>233</v>
          </cell>
          <cell r="GF443">
            <v>233</v>
          </cell>
          <cell r="GG443">
            <v>233</v>
          </cell>
          <cell r="GH443">
            <v>233</v>
          </cell>
          <cell r="GI443">
            <v>233</v>
          </cell>
          <cell r="GJ443">
            <v>233</v>
          </cell>
          <cell r="GK443">
            <v>233</v>
          </cell>
          <cell r="GL443">
            <v>233</v>
          </cell>
          <cell r="GM443">
            <v>233</v>
          </cell>
          <cell r="GN443">
            <v>233</v>
          </cell>
          <cell r="GO443">
            <v>233</v>
          </cell>
          <cell r="GP443">
            <v>233</v>
          </cell>
          <cell r="GQ443">
            <v>233</v>
          </cell>
          <cell r="GR443">
            <v>233</v>
          </cell>
          <cell r="GS443">
            <v>233</v>
          </cell>
          <cell r="GW443">
            <v>901482</v>
          </cell>
          <cell r="GX443" t="e">
            <v>#DIV/0!</v>
          </cell>
          <cell r="GY443" t="e">
            <v>#DIV/0!</v>
          </cell>
          <cell r="GZ443" t="e">
            <v>#DIV/0!</v>
          </cell>
        </row>
        <row r="444">
          <cell r="A444">
            <v>901483</v>
          </cell>
          <cell r="B444">
            <v>3</v>
          </cell>
          <cell r="C444" t="str">
            <v>GLEA @ CUSTER</v>
          </cell>
          <cell r="D444">
            <v>3299</v>
          </cell>
          <cell r="E444" t="str">
            <v>R</v>
          </cell>
          <cell r="F444">
            <v>0</v>
          </cell>
          <cell r="G444">
            <v>0</v>
          </cell>
          <cell r="H444">
            <v>0</v>
          </cell>
          <cell r="I444">
            <v>0</v>
          </cell>
          <cell r="J444">
            <v>0</v>
          </cell>
          <cell r="K444">
            <v>0</v>
          </cell>
          <cell r="L444">
            <v>0</v>
          </cell>
          <cell r="M444">
            <v>0</v>
          </cell>
          <cell r="N444">
            <v>0</v>
          </cell>
          <cell r="O444">
            <v>0</v>
          </cell>
          <cell r="P444">
            <v>0</v>
          </cell>
          <cell r="Q444">
            <v>0</v>
          </cell>
          <cell r="R444">
            <v>0</v>
          </cell>
          <cell r="S444">
            <v>0</v>
          </cell>
          <cell r="T444">
            <v>0</v>
          </cell>
          <cell r="U444">
            <v>0</v>
          </cell>
          <cell r="V444">
            <v>0</v>
          </cell>
          <cell r="W444">
            <v>0</v>
          </cell>
          <cell r="X444">
            <v>0</v>
          </cell>
          <cell r="Y444">
            <v>0</v>
          </cell>
          <cell r="Z444">
            <v>0</v>
          </cell>
          <cell r="AA444">
            <v>0</v>
          </cell>
          <cell r="AB444">
            <v>0</v>
          </cell>
          <cell r="AC444">
            <v>0</v>
          </cell>
          <cell r="AD444">
            <v>0</v>
          </cell>
          <cell r="AE444">
            <v>0</v>
          </cell>
          <cell r="AF444">
            <v>0</v>
          </cell>
          <cell r="AG444">
            <v>0</v>
          </cell>
          <cell r="AH444">
            <v>0</v>
          </cell>
          <cell r="AI444">
            <v>0</v>
          </cell>
          <cell r="AJ444">
            <v>0</v>
          </cell>
          <cell r="AK444">
            <v>0</v>
          </cell>
          <cell r="AL444">
            <v>0</v>
          </cell>
          <cell r="AM444">
            <v>0</v>
          </cell>
          <cell r="AN444">
            <v>0</v>
          </cell>
          <cell r="AO444">
            <v>0</v>
          </cell>
          <cell r="AP444">
            <v>0</v>
          </cell>
          <cell r="AQ444">
            <v>0</v>
          </cell>
          <cell r="AR444">
            <v>0</v>
          </cell>
          <cell r="AS444">
            <v>0</v>
          </cell>
          <cell r="AT444">
            <v>0</v>
          </cell>
          <cell r="AU444">
            <v>0</v>
          </cell>
          <cell r="AV444">
            <v>0</v>
          </cell>
          <cell r="AW444">
            <v>0</v>
          </cell>
          <cell r="AX444">
            <v>0</v>
          </cell>
          <cell r="AY444">
            <v>0</v>
          </cell>
          <cell r="AZ444">
            <v>0</v>
          </cell>
          <cell r="BA444">
            <v>0</v>
          </cell>
          <cell r="BB444">
            <v>0</v>
          </cell>
          <cell r="BC444">
            <v>0</v>
          </cell>
          <cell r="BD444">
            <v>0</v>
          </cell>
          <cell r="BE444">
            <v>0</v>
          </cell>
          <cell r="BF444">
            <v>0</v>
          </cell>
          <cell r="BG444">
            <v>0</v>
          </cell>
          <cell r="BH444">
            <v>0</v>
          </cell>
          <cell r="BI444">
            <v>0</v>
          </cell>
          <cell r="BJ444">
            <v>0</v>
          </cell>
          <cell r="BK444">
            <v>0</v>
          </cell>
          <cell r="BL444">
            <v>0</v>
          </cell>
          <cell r="BM444">
            <v>0</v>
          </cell>
          <cell r="BN444">
            <v>0</v>
          </cell>
          <cell r="BO444">
            <v>0</v>
          </cell>
          <cell r="BP444">
            <v>0</v>
          </cell>
          <cell r="BQ444">
            <v>0</v>
          </cell>
          <cell r="BR444">
            <v>0</v>
          </cell>
          <cell r="BS444">
            <v>0</v>
          </cell>
          <cell r="BT444">
            <v>0</v>
          </cell>
          <cell r="BU444">
            <v>0</v>
          </cell>
          <cell r="BV444">
            <v>0</v>
          </cell>
          <cell r="BW444">
            <v>0</v>
          </cell>
          <cell r="BX444">
            <v>0</v>
          </cell>
          <cell r="BY444">
            <v>0</v>
          </cell>
          <cell r="BZ444">
            <v>0</v>
          </cell>
          <cell r="CA444">
            <v>0</v>
          </cell>
          <cell r="CB444">
            <v>0</v>
          </cell>
          <cell r="CC444">
            <v>0</v>
          </cell>
          <cell r="CD444">
            <v>0</v>
          </cell>
          <cell r="CE444">
            <v>0</v>
          </cell>
          <cell r="CF444">
            <v>0</v>
          </cell>
          <cell r="CG444">
            <v>0</v>
          </cell>
          <cell r="CH444">
            <v>0</v>
          </cell>
          <cell r="CI444">
            <v>0</v>
          </cell>
          <cell r="CJ444">
            <v>0</v>
          </cell>
          <cell r="CK444">
            <v>0</v>
          </cell>
          <cell r="CL444">
            <v>0</v>
          </cell>
          <cell r="CM444">
            <v>0</v>
          </cell>
          <cell r="CN444">
            <v>0</v>
          </cell>
          <cell r="CO444">
            <v>0</v>
          </cell>
          <cell r="CP444">
            <v>0</v>
          </cell>
          <cell r="CQ444">
            <v>0</v>
          </cell>
          <cell r="CR444">
            <v>0</v>
          </cell>
          <cell r="CS444">
            <v>0</v>
          </cell>
          <cell r="CT444">
            <v>0</v>
          </cell>
          <cell r="CU444">
            <v>0</v>
          </cell>
          <cell r="CV444">
            <v>0</v>
          </cell>
          <cell r="CW444">
            <v>0</v>
          </cell>
          <cell r="CX444">
            <v>0</v>
          </cell>
          <cell r="CY444">
            <v>0</v>
          </cell>
          <cell r="CZ444">
            <v>0</v>
          </cell>
          <cell r="DA444">
            <v>0</v>
          </cell>
          <cell r="DB444">
            <v>0</v>
          </cell>
          <cell r="DC444">
            <v>0</v>
          </cell>
          <cell r="DD444">
            <v>0</v>
          </cell>
          <cell r="DE444">
            <v>0</v>
          </cell>
          <cell r="DF444">
            <v>0</v>
          </cell>
          <cell r="DG444">
            <v>0</v>
          </cell>
          <cell r="DH444">
            <v>0</v>
          </cell>
          <cell r="DI444">
            <v>0</v>
          </cell>
          <cell r="DJ444">
            <v>0</v>
          </cell>
          <cell r="DK444">
            <v>0</v>
          </cell>
          <cell r="DL444">
            <v>0</v>
          </cell>
          <cell r="DM444">
            <v>0</v>
          </cell>
          <cell r="DN444">
            <v>0</v>
          </cell>
          <cell r="DO444">
            <v>0</v>
          </cell>
          <cell r="DP444">
            <v>0</v>
          </cell>
          <cell r="DQ444">
            <v>0</v>
          </cell>
          <cell r="DR444">
            <v>0</v>
          </cell>
          <cell r="DS444">
            <v>0</v>
          </cell>
          <cell r="DT444">
            <v>0</v>
          </cell>
          <cell r="DU444">
            <v>0</v>
          </cell>
          <cell r="DV444">
            <v>0</v>
          </cell>
          <cell r="DW444">
            <v>0</v>
          </cell>
          <cell r="DX444">
            <v>0</v>
          </cell>
          <cell r="DY444">
            <v>0</v>
          </cell>
          <cell r="DZ444">
            <v>0</v>
          </cell>
          <cell r="EA444">
            <v>0</v>
          </cell>
          <cell r="EB444">
            <v>0</v>
          </cell>
          <cell r="EC444">
            <v>0</v>
          </cell>
          <cell r="ED444">
            <v>0</v>
          </cell>
          <cell r="EE444">
            <v>0</v>
          </cell>
          <cell r="EF444">
            <v>0</v>
          </cell>
          <cell r="EG444">
            <v>0</v>
          </cell>
          <cell r="EH444">
            <v>0</v>
          </cell>
          <cell r="EI444">
            <v>0</v>
          </cell>
          <cell r="EJ444">
            <v>0</v>
          </cell>
          <cell r="EK444">
            <v>0</v>
          </cell>
          <cell r="EL444">
            <v>0</v>
          </cell>
          <cell r="EM444">
            <v>0</v>
          </cell>
          <cell r="EN444">
            <v>0</v>
          </cell>
          <cell r="EO444">
            <v>0</v>
          </cell>
          <cell r="EP444">
            <v>0</v>
          </cell>
          <cell r="EQ444">
            <v>0</v>
          </cell>
          <cell r="ER444">
            <v>0</v>
          </cell>
          <cell r="ES444">
            <v>0</v>
          </cell>
          <cell r="ET444">
            <v>0</v>
          </cell>
          <cell r="EU444">
            <v>0</v>
          </cell>
          <cell r="EV444">
            <v>0</v>
          </cell>
          <cell r="EW444">
            <v>0</v>
          </cell>
          <cell r="EX444">
            <v>0</v>
          </cell>
          <cell r="EY444">
            <v>0</v>
          </cell>
          <cell r="EZ444">
            <v>0</v>
          </cell>
          <cell r="FA444">
            <v>0</v>
          </cell>
          <cell r="FB444">
            <v>0</v>
          </cell>
          <cell r="FC444">
            <v>0</v>
          </cell>
          <cell r="FD444">
            <v>0</v>
          </cell>
          <cell r="FE444">
            <v>0</v>
          </cell>
          <cell r="FF444">
            <v>0</v>
          </cell>
          <cell r="FG444">
            <v>0</v>
          </cell>
          <cell r="FH444">
            <v>0</v>
          </cell>
          <cell r="FI444">
            <v>0</v>
          </cell>
          <cell r="FJ444">
            <v>0</v>
          </cell>
          <cell r="FK444">
            <v>0</v>
          </cell>
          <cell r="FL444">
            <v>0</v>
          </cell>
          <cell r="FM444">
            <v>0</v>
          </cell>
          <cell r="FN444">
            <v>0</v>
          </cell>
          <cell r="FO444">
            <v>0</v>
          </cell>
          <cell r="FP444">
            <v>0</v>
          </cell>
          <cell r="FQ444">
            <v>0</v>
          </cell>
          <cell r="FR444">
            <v>0</v>
          </cell>
          <cell r="FS444">
            <v>0</v>
          </cell>
          <cell r="FT444">
            <v>0</v>
          </cell>
          <cell r="FU444">
            <v>0</v>
          </cell>
          <cell r="FV444">
            <v>0</v>
          </cell>
          <cell r="FW444">
            <v>0</v>
          </cell>
          <cell r="FX444">
            <v>0</v>
          </cell>
          <cell r="FY444">
            <v>0</v>
          </cell>
          <cell r="FZ444">
            <v>0</v>
          </cell>
          <cell r="GA444">
            <v>0</v>
          </cell>
          <cell r="GB444">
            <v>0</v>
          </cell>
          <cell r="GC444">
            <v>0</v>
          </cell>
          <cell r="GD444">
            <v>0</v>
          </cell>
          <cell r="GE444">
            <v>0</v>
          </cell>
          <cell r="GF444">
            <v>0</v>
          </cell>
          <cell r="GG444">
            <v>0</v>
          </cell>
          <cell r="GH444">
            <v>0</v>
          </cell>
          <cell r="GI444">
            <v>0</v>
          </cell>
          <cell r="GJ444">
            <v>0</v>
          </cell>
          <cell r="GK444">
            <v>0</v>
          </cell>
          <cell r="GL444">
            <v>0</v>
          </cell>
          <cell r="GM444">
            <v>0</v>
          </cell>
          <cell r="GN444">
            <v>0</v>
          </cell>
          <cell r="GO444">
            <v>0</v>
          </cell>
          <cell r="GP444">
            <v>0</v>
          </cell>
          <cell r="GQ444">
            <v>0</v>
          </cell>
          <cell r="GR444">
            <v>0</v>
          </cell>
          <cell r="GS444">
            <v>0</v>
          </cell>
          <cell r="GW444">
            <v>901483</v>
          </cell>
          <cell r="GX444" t="e">
            <v>#DIV/0!</v>
          </cell>
          <cell r="GY444" t="e">
            <v>#DIV/0!</v>
          </cell>
          <cell r="GZ444" t="e">
            <v>#DIV/0!</v>
          </cell>
        </row>
        <row r="445">
          <cell r="A445">
            <v>901501</v>
          </cell>
          <cell r="B445">
            <v>1</v>
          </cell>
          <cell r="C445" t="str">
            <v>DYNEGY @ WISE</v>
          </cell>
          <cell r="D445">
            <v>77579</v>
          </cell>
          <cell r="E445" t="str">
            <v>R</v>
          </cell>
          <cell r="F445">
            <v>0</v>
          </cell>
          <cell r="G445">
            <v>5113</v>
          </cell>
          <cell r="H445">
            <v>13000</v>
          </cell>
          <cell r="I445">
            <v>24613</v>
          </cell>
          <cell r="J445">
            <v>24613</v>
          </cell>
          <cell r="K445">
            <v>24613</v>
          </cell>
          <cell r="L445">
            <v>22643</v>
          </cell>
          <cell r="M445">
            <v>3900</v>
          </cell>
          <cell r="N445">
            <v>3900</v>
          </cell>
          <cell r="O445">
            <v>3920</v>
          </cell>
          <cell r="P445">
            <v>4900</v>
          </cell>
          <cell r="Q445">
            <v>4900</v>
          </cell>
          <cell r="R445">
            <v>4900</v>
          </cell>
          <cell r="S445">
            <v>0</v>
          </cell>
          <cell r="T445">
            <v>7000</v>
          </cell>
          <cell r="U445">
            <v>7000</v>
          </cell>
          <cell r="V445">
            <v>0</v>
          </cell>
          <cell r="W445">
            <v>4000</v>
          </cell>
          <cell r="X445">
            <v>4000</v>
          </cell>
          <cell r="Y445">
            <v>1</v>
          </cell>
          <cell r="Z445">
            <v>0</v>
          </cell>
          <cell r="AA445">
            <v>0</v>
          </cell>
          <cell r="AB445">
            <v>0</v>
          </cell>
          <cell r="AC445">
            <v>0</v>
          </cell>
          <cell r="AD445">
            <v>2156</v>
          </cell>
          <cell r="AE445">
            <v>2000</v>
          </cell>
          <cell r="AF445">
            <v>2000</v>
          </cell>
          <cell r="AG445">
            <v>0</v>
          </cell>
          <cell r="AH445">
            <v>0</v>
          </cell>
          <cell r="AI445">
            <v>0</v>
          </cell>
          <cell r="AJ445">
            <v>9006</v>
          </cell>
          <cell r="AK445">
            <v>0</v>
          </cell>
          <cell r="AL445">
            <v>0</v>
          </cell>
          <cell r="AM445">
            <v>0</v>
          </cell>
          <cell r="AN445">
            <v>0</v>
          </cell>
          <cell r="AO445">
            <v>0</v>
          </cell>
          <cell r="AP445">
            <v>0</v>
          </cell>
          <cell r="AQ445">
            <v>0</v>
          </cell>
          <cell r="AR445">
            <v>0</v>
          </cell>
          <cell r="AS445">
            <v>0</v>
          </cell>
          <cell r="AT445">
            <v>0</v>
          </cell>
          <cell r="AU445">
            <v>0</v>
          </cell>
          <cell r="AV445">
            <v>0</v>
          </cell>
          <cell r="AW445">
            <v>0</v>
          </cell>
          <cell r="AX445">
            <v>0</v>
          </cell>
          <cell r="AY445">
            <v>0</v>
          </cell>
          <cell r="AZ445">
            <v>0</v>
          </cell>
          <cell r="BA445">
            <v>0</v>
          </cell>
          <cell r="BB445">
            <v>0</v>
          </cell>
          <cell r="BC445">
            <v>0</v>
          </cell>
          <cell r="BD445">
            <v>0</v>
          </cell>
          <cell r="BE445">
            <v>0</v>
          </cell>
          <cell r="BF445">
            <v>0</v>
          </cell>
          <cell r="BG445">
            <v>0</v>
          </cell>
          <cell r="BH445">
            <v>0</v>
          </cell>
          <cell r="BI445">
            <v>0</v>
          </cell>
          <cell r="BJ445">
            <v>0</v>
          </cell>
          <cell r="BK445">
            <v>0</v>
          </cell>
          <cell r="BL445">
            <v>0</v>
          </cell>
          <cell r="BM445">
            <v>0</v>
          </cell>
          <cell r="BN445">
            <v>0</v>
          </cell>
          <cell r="BO445">
            <v>0</v>
          </cell>
          <cell r="BP445">
            <v>0</v>
          </cell>
          <cell r="BQ445">
            <v>0</v>
          </cell>
          <cell r="BR445">
            <v>0</v>
          </cell>
          <cell r="BS445">
            <v>0</v>
          </cell>
          <cell r="BT445">
            <v>0</v>
          </cell>
          <cell r="BU445">
            <v>0</v>
          </cell>
          <cell r="BV445">
            <v>0</v>
          </cell>
          <cell r="BW445">
            <v>0</v>
          </cell>
          <cell r="BX445">
            <v>0</v>
          </cell>
          <cell r="BY445">
            <v>0</v>
          </cell>
          <cell r="BZ445">
            <v>0</v>
          </cell>
          <cell r="CA445">
            <v>0</v>
          </cell>
          <cell r="CB445">
            <v>0</v>
          </cell>
          <cell r="CC445">
            <v>0</v>
          </cell>
          <cell r="CD445">
            <v>0</v>
          </cell>
          <cell r="CE445">
            <v>0</v>
          </cell>
          <cell r="CF445">
            <v>0</v>
          </cell>
          <cell r="CG445">
            <v>0</v>
          </cell>
          <cell r="CH445">
            <v>0</v>
          </cell>
          <cell r="CI445">
            <v>0</v>
          </cell>
          <cell r="CJ445">
            <v>0</v>
          </cell>
          <cell r="CK445">
            <v>0</v>
          </cell>
          <cell r="CL445">
            <v>0</v>
          </cell>
          <cell r="CM445">
            <v>0</v>
          </cell>
          <cell r="CN445">
            <v>0</v>
          </cell>
          <cell r="CO445">
            <v>0</v>
          </cell>
          <cell r="CP445">
            <v>0</v>
          </cell>
          <cell r="CQ445">
            <v>0</v>
          </cell>
          <cell r="CR445">
            <v>0</v>
          </cell>
          <cell r="CS445">
            <v>0</v>
          </cell>
          <cell r="CT445">
            <v>0</v>
          </cell>
          <cell r="CU445">
            <v>0</v>
          </cell>
          <cell r="CV445">
            <v>0</v>
          </cell>
          <cell r="CW445">
            <v>0</v>
          </cell>
          <cell r="CX445">
            <v>0</v>
          </cell>
          <cell r="CY445">
            <v>0</v>
          </cell>
          <cell r="CZ445">
            <v>0</v>
          </cell>
          <cell r="DA445">
            <v>0</v>
          </cell>
          <cell r="DB445">
            <v>0</v>
          </cell>
          <cell r="DC445">
            <v>0</v>
          </cell>
          <cell r="DD445">
            <v>0</v>
          </cell>
          <cell r="DE445">
            <v>0</v>
          </cell>
          <cell r="DF445">
            <v>0</v>
          </cell>
          <cell r="DG445">
            <v>0</v>
          </cell>
          <cell r="DH445">
            <v>0</v>
          </cell>
          <cell r="DI445">
            <v>0</v>
          </cell>
          <cell r="DJ445">
            <v>0</v>
          </cell>
          <cell r="DK445">
            <v>0</v>
          </cell>
          <cell r="DL445">
            <v>0</v>
          </cell>
          <cell r="DM445">
            <v>0</v>
          </cell>
          <cell r="DN445">
            <v>0</v>
          </cell>
          <cell r="DO445">
            <v>0</v>
          </cell>
          <cell r="DP445">
            <v>0</v>
          </cell>
          <cell r="DQ445">
            <v>0</v>
          </cell>
          <cell r="DR445">
            <v>0</v>
          </cell>
          <cell r="DS445">
            <v>0</v>
          </cell>
          <cell r="DT445">
            <v>0</v>
          </cell>
          <cell r="DU445">
            <v>0</v>
          </cell>
          <cell r="DV445">
            <v>0</v>
          </cell>
          <cell r="DW445">
            <v>0</v>
          </cell>
          <cell r="DX445">
            <v>0</v>
          </cell>
          <cell r="DY445">
            <v>0</v>
          </cell>
          <cell r="DZ445">
            <v>0</v>
          </cell>
          <cell r="EA445">
            <v>0</v>
          </cell>
          <cell r="EB445">
            <v>0</v>
          </cell>
          <cell r="EC445">
            <v>0</v>
          </cell>
          <cell r="ED445">
            <v>0</v>
          </cell>
          <cell r="EE445">
            <v>0</v>
          </cell>
          <cell r="EF445">
            <v>0</v>
          </cell>
          <cell r="EG445">
            <v>0</v>
          </cell>
          <cell r="EH445">
            <v>0</v>
          </cell>
          <cell r="EI445">
            <v>0</v>
          </cell>
          <cell r="EJ445">
            <v>0</v>
          </cell>
          <cell r="EK445">
            <v>8000</v>
          </cell>
          <cell r="EL445">
            <v>8000</v>
          </cell>
          <cell r="EM445">
            <v>8000</v>
          </cell>
          <cell r="EN445">
            <v>8000</v>
          </cell>
          <cell r="EO445">
            <v>0</v>
          </cell>
          <cell r="EP445">
            <v>0</v>
          </cell>
          <cell r="EQ445">
            <v>0</v>
          </cell>
          <cell r="ER445">
            <v>0</v>
          </cell>
          <cell r="ES445">
            <v>0</v>
          </cell>
          <cell r="ET445">
            <v>0</v>
          </cell>
          <cell r="EU445">
            <v>0</v>
          </cell>
          <cell r="EV445">
            <v>0</v>
          </cell>
          <cell r="EW445">
            <v>0</v>
          </cell>
          <cell r="EX445">
            <v>0</v>
          </cell>
          <cell r="EY445">
            <v>0</v>
          </cell>
          <cell r="EZ445">
            <v>0</v>
          </cell>
          <cell r="FA445">
            <v>0</v>
          </cell>
          <cell r="FB445">
            <v>0</v>
          </cell>
          <cell r="FC445">
            <v>0</v>
          </cell>
          <cell r="FD445">
            <v>0</v>
          </cell>
          <cell r="FE445">
            <v>0</v>
          </cell>
          <cell r="FF445">
            <v>0</v>
          </cell>
          <cell r="FG445">
            <v>0</v>
          </cell>
          <cell r="FH445">
            <v>0</v>
          </cell>
          <cell r="FI445">
            <v>0</v>
          </cell>
          <cell r="FJ445">
            <v>0</v>
          </cell>
          <cell r="FK445">
            <v>0</v>
          </cell>
          <cell r="FL445">
            <v>0</v>
          </cell>
          <cell r="FM445">
            <v>0</v>
          </cell>
          <cell r="FN445">
            <v>0</v>
          </cell>
          <cell r="FO445">
            <v>652</v>
          </cell>
          <cell r="FP445">
            <v>2902</v>
          </cell>
          <cell r="FQ445">
            <v>3252</v>
          </cell>
          <cell r="FR445">
            <v>3252</v>
          </cell>
          <cell r="FS445">
            <v>752</v>
          </cell>
          <cell r="FT445">
            <v>752</v>
          </cell>
          <cell r="FU445">
            <v>752</v>
          </cell>
          <cell r="FV445">
            <v>752</v>
          </cell>
          <cell r="FW445">
            <v>752</v>
          </cell>
          <cell r="FX445">
            <v>752</v>
          </cell>
          <cell r="FY445">
            <v>2000</v>
          </cell>
          <cell r="FZ445">
            <v>0</v>
          </cell>
          <cell r="GA445">
            <v>0</v>
          </cell>
          <cell r="GB445">
            <v>0</v>
          </cell>
          <cell r="GC445">
            <v>0</v>
          </cell>
          <cell r="GD445">
            <v>0</v>
          </cell>
          <cell r="GE445">
            <v>10500</v>
          </cell>
          <cell r="GF445">
            <v>23500</v>
          </cell>
          <cell r="GG445">
            <v>500</v>
          </cell>
          <cell r="GH445">
            <v>25714</v>
          </cell>
          <cell r="GI445">
            <v>25500</v>
          </cell>
          <cell r="GJ445">
            <v>25500</v>
          </cell>
          <cell r="GK445">
            <v>25500</v>
          </cell>
          <cell r="GL445">
            <v>22714</v>
          </cell>
          <cell r="GM445">
            <v>500</v>
          </cell>
          <cell r="GN445">
            <v>500</v>
          </cell>
          <cell r="GO445">
            <v>500</v>
          </cell>
          <cell r="GP445">
            <v>500</v>
          </cell>
          <cell r="GQ445">
            <v>500</v>
          </cell>
          <cell r="GR445">
            <v>500</v>
          </cell>
          <cell r="GS445">
            <v>480</v>
          </cell>
          <cell r="GW445">
            <v>901501</v>
          </cell>
          <cell r="GX445" t="e">
            <v>#DIV/0!</v>
          </cell>
          <cell r="GY445" t="e">
            <v>#DIV/0!</v>
          </cell>
          <cell r="GZ445" t="e">
            <v>#DIV/0!</v>
          </cell>
        </row>
        <row r="446">
          <cell r="A446">
            <v>901519</v>
          </cell>
          <cell r="B446">
            <v>6</v>
          </cell>
          <cell r="C446" t="str">
            <v>SCOTT @ WHEELER</v>
          </cell>
          <cell r="D446">
            <v>14131</v>
          </cell>
          <cell r="E446" t="str">
            <v>R</v>
          </cell>
          <cell r="F446">
            <v>50</v>
          </cell>
          <cell r="G446">
            <v>50</v>
          </cell>
          <cell r="H446">
            <v>50</v>
          </cell>
          <cell r="I446">
            <v>50</v>
          </cell>
          <cell r="J446">
            <v>50</v>
          </cell>
          <cell r="K446">
            <v>50</v>
          </cell>
          <cell r="L446">
            <v>50</v>
          </cell>
          <cell r="M446">
            <v>50</v>
          </cell>
          <cell r="N446">
            <v>50</v>
          </cell>
          <cell r="O446">
            <v>50</v>
          </cell>
          <cell r="P446">
            <v>50</v>
          </cell>
          <cell r="Q446">
            <v>50</v>
          </cell>
          <cell r="R446">
            <v>50</v>
          </cell>
          <cell r="S446">
            <v>50</v>
          </cell>
          <cell r="T446">
            <v>67</v>
          </cell>
          <cell r="U446">
            <v>67</v>
          </cell>
          <cell r="V446">
            <v>67</v>
          </cell>
          <cell r="W446">
            <v>67</v>
          </cell>
          <cell r="X446">
            <v>67</v>
          </cell>
          <cell r="Y446">
            <v>67</v>
          </cell>
          <cell r="Z446">
            <v>67</v>
          </cell>
          <cell r="AA446">
            <v>67</v>
          </cell>
          <cell r="AB446">
            <v>67</v>
          </cell>
          <cell r="AC446">
            <v>67</v>
          </cell>
          <cell r="AD446">
            <v>67</v>
          </cell>
          <cell r="AE446">
            <v>67</v>
          </cell>
          <cell r="AF446">
            <v>67</v>
          </cell>
          <cell r="AG446">
            <v>67</v>
          </cell>
          <cell r="AH446">
            <v>67</v>
          </cell>
          <cell r="AI446">
            <v>67</v>
          </cell>
          <cell r="AJ446">
            <v>67</v>
          </cell>
          <cell r="AK446">
            <v>67</v>
          </cell>
          <cell r="AL446">
            <v>67</v>
          </cell>
          <cell r="AM446">
            <v>67</v>
          </cell>
          <cell r="AN446">
            <v>67</v>
          </cell>
          <cell r="AO446">
            <v>67</v>
          </cell>
          <cell r="AP446">
            <v>67</v>
          </cell>
          <cell r="AQ446">
            <v>67</v>
          </cell>
          <cell r="AR446">
            <v>67</v>
          </cell>
          <cell r="AS446">
            <v>67</v>
          </cell>
          <cell r="AT446">
            <v>67</v>
          </cell>
          <cell r="AU446">
            <v>67</v>
          </cell>
          <cell r="AV446">
            <v>67</v>
          </cell>
          <cell r="AW446">
            <v>67</v>
          </cell>
          <cell r="AX446">
            <v>67</v>
          </cell>
          <cell r="AY446">
            <v>37</v>
          </cell>
          <cell r="AZ446">
            <v>37</v>
          </cell>
          <cell r="BA446">
            <v>37</v>
          </cell>
          <cell r="BB446">
            <v>37</v>
          </cell>
          <cell r="BC446">
            <v>37</v>
          </cell>
          <cell r="BD446">
            <v>37</v>
          </cell>
          <cell r="BE446">
            <v>37</v>
          </cell>
          <cell r="BF446">
            <v>37</v>
          </cell>
          <cell r="BG446">
            <v>37</v>
          </cell>
          <cell r="BH446">
            <v>37</v>
          </cell>
          <cell r="BI446">
            <v>37</v>
          </cell>
          <cell r="BJ446">
            <v>37</v>
          </cell>
          <cell r="BK446">
            <v>37</v>
          </cell>
          <cell r="BL446">
            <v>37</v>
          </cell>
          <cell r="BM446">
            <v>37</v>
          </cell>
          <cell r="BN446">
            <v>37</v>
          </cell>
          <cell r="BO446">
            <v>37</v>
          </cell>
          <cell r="BP446">
            <v>37</v>
          </cell>
          <cell r="BQ446">
            <v>37</v>
          </cell>
          <cell r="BR446">
            <v>37</v>
          </cell>
          <cell r="BS446">
            <v>37</v>
          </cell>
          <cell r="BT446">
            <v>37</v>
          </cell>
          <cell r="BU446">
            <v>37</v>
          </cell>
          <cell r="BV446">
            <v>37</v>
          </cell>
          <cell r="BW446">
            <v>37</v>
          </cell>
          <cell r="BX446">
            <v>37</v>
          </cell>
          <cell r="BY446">
            <v>37</v>
          </cell>
          <cell r="BZ446">
            <v>37</v>
          </cell>
          <cell r="CA446">
            <v>37</v>
          </cell>
          <cell r="CB446">
            <v>37</v>
          </cell>
          <cell r="CC446">
            <v>40</v>
          </cell>
          <cell r="CD446">
            <v>40</v>
          </cell>
          <cell r="CE446">
            <v>40</v>
          </cell>
          <cell r="CF446">
            <v>40</v>
          </cell>
          <cell r="CG446">
            <v>40</v>
          </cell>
          <cell r="CH446">
            <v>40</v>
          </cell>
          <cell r="CI446">
            <v>40</v>
          </cell>
          <cell r="CJ446">
            <v>40</v>
          </cell>
          <cell r="CK446">
            <v>40</v>
          </cell>
          <cell r="CL446">
            <v>40</v>
          </cell>
          <cell r="CM446">
            <v>40</v>
          </cell>
          <cell r="CN446">
            <v>40</v>
          </cell>
          <cell r="CO446">
            <v>40</v>
          </cell>
          <cell r="CP446">
            <v>40</v>
          </cell>
          <cell r="CQ446">
            <v>40</v>
          </cell>
          <cell r="CR446">
            <v>40</v>
          </cell>
          <cell r="CS446">
            <v>40</v>
          </cell>
          <cell r="CT446">
            <v>40</v>
          </cell>
          <cell r="CU446">
            <v>40</v>
          </cell>
          <cell r="CV446">
            <v>40</v>
          </cell>
          <cell r="CW446">
            <v>40</v>
          </cell>
          <cell r="CX446">
            <v>40</v>
          </cell>
          <cell r="CY446">
            <v>40</v>
          </cell>
          <cell r="CZ446">
            <v>40</v>
          </cell>
          <cell r="DA446">
            <v>40</v>
          </cell>
          <cell r="DB446">
            <v>40</v>
          </cell>
          <cell r="DC446">
            <v>40</v>
          </cell>
          <cell r="DD446">
            <v>40</v>
          </cell>
          <cell r="DE446">
            <v>40</v>
          </cell>
          <cell r="DF446">
            <v>40</v>
          </cell>
          <cell r="DG446">
            <v>40</v>
          </cell>
          <cell r="DH446">
            <v>43</v>
          </cell>
          <cell r="DI446">
            <v>43</v>
          </cell>
          <cell r="DJ446">
            <v>43</v>
          </cell>
          <cell r="DK446">
            <v>43</v>
          </cell>
          <cell r="DL446">
            <v>43</v>
          </cell>
          <cell r="DM446">
            <v>43</v>
          </cell>
          <cell r="DN446">
            <v>43</v>
          </cell>
          <cell r="DO446">
            <v>43</v>
          </cell>
          <cell r="DP446">
            <v>43</v>
          </cell>
          <cell r="DQ446">
            <v>43</v>
          </cell>
          <cell r="DR446">
            <v>43</v>
          </cell>
          <cell r="DS446">
            <v>43</v>
          </cell>
          <cell r="DT446">
            <v>43</v>
          </cell>
          <cell r="DU446">
            <v>43</v>
          </cell>
          <cell r="DV446">
            <v>43</v>
          </cell>
          <cell r="DW446">
            <v>43</v>
          </cell>
          <cell r="DX446">
            <v>43</v>
          </cell>
          <cell r="DY446">
            <v>43</v>
          </cell>
          <cell r="DZ446">
            <v>43</v>
          </cell>
          <cell r="EA446">
            <v>43</v>
          </cell>
          <cell r="EB446">
            <v>43</v>
          </cell>
          <cell r="EC446">
            <v>43</v>
          </cell>
          <cell r="ED446">
            <v>43</v>
          </cell>
          <cell r="EE446">
            <v>43</v>
          </cell>
          <cell r="EF446">
            <v>43</v>
          </cell>
          <cell r="EG446">
            <v>43</v>
          </cell>
          <cell r="EH446">
            <v>43</v>
          </cell>
          <cell r="EI446">
            <v>43</v>
          </cell>
          <cell r="EJ446">
            <v>43</v>
          </cell>
          <cell r="EK446">
            <v>43</v>
          </cell>
          <cell r="EL446">
            <v>43</v>
          </cell>
          <cell r="EM446">
            <v>43</v>
          </cell>
          <cell r="EN446">
            <v>43</v>
          </cell>
          <cell r="EO446">
            <v>43</v>
          </cell>
          <cell r="EP446">
            <v>43</v>
          </cell>
          <cell r="EQ446">
            <v>43</v>
          </cell>
          <cell r="ER446">
            <v>43</v>
          </cell>
          <cell r="ES446">
            <v>43</v>
          </cell>
          <cell r="ET446">
            <v>43</v>
          </cell>
          <cell r="EU446">
            <v>43</v>
          </cell>
          <cell r="EV446">
            <v>43</v>
          </cell>
          <cell r="EW446">
            <v>43</v>
          </cell>
          <cell r="EX446">
            <v>43</v>
          </cell>
          <cell r="EY446">
            <v>43</v>
          </cell>
          <cell r="EZ446">
            <v>43</v>
          </cell>
          <cell r="FA446">
            <v>43</v>
          </cell>
          <cell r="FB446">
            <v>43</v>
          </cell>
          <cell r="FC446">
            <v>43</v>
          </cell>
          <cell r="FD446">
            <v>43</v>
          </cell>
          <cell r="FE446">
            <v>43</v>
          </cell>
          <cell r="FF446">
            <v>43</v>
          </cell>
          <cell r="FG446">
            <v>43</v>
          </cell>
          <cell r="FH446">
            <v>43</v>
          </cell>
          <cell r="FI446">
            <v>43</v>
          </cell>
          <cell r="FJ446">
            <v>43</v>
          </cell>
          <cell r="FK446">
            <v>43</v>
          </cell>
          <cell r="FL446">
            <v>43</v>
          </cell>
          <cell r="FM446">
            <v>43</v>
          </cell>
          <cell r="FN446">
            <v>43</v>
          </cell>
          <cell r="FO446">
            <v>49</v>
          </cell>
          <cell r="FP446">
            <v>49</v>
          </cell>
          <cell r="FQ446">
            <v>49</v>
          </cell>
          <cell r="FR446">
            <v>49</v>
          </cell>
          <cell r="FS446">
            <v>49</v>
          </cell>
          <cell r="FT446">
            <v>49</v>
          </cell>
          <cell r="FU446">
            <v>49</v>
          </cell>
          <cell r="FV446">
            <v>49</v>
          </cell>
          <cell r="FW446">
            <v>49</v>
          </cell>
          <cell r="FX446">
            <v>49</v>
          </cell>
          <cell r="FY446">
            <v>49</v>
          </cell>
          <cell r="FZ446">
            <v>49</v>
          </cell>
          <cell r="GA446">
            <v>49</v>
          </cell>
          <cell r="GB446">
            <v>49</v>
          </cell>
          <cell r="GC446">
            <v>49</v>
          </cell>
          <cell r="GD446">
            <v>49</v>
          </cell>
          <cell r="GE446">
            <v>49</v>
          </cell>
          <cell r="GF446">
            <v>49</v>
          </cell>
          <cell r="GG446">
            <v>49</v>
          </cell>
          <cell r="GH446">
            <v>49</v>
          </cell>
          <cell r="GI446">
            <v>49</v>
          </cell>
          <cell r="GJ446">
            <v>49</v>
          </cell>
          <cell r="GK446">
            <v>49</v>
          </cell>
          <cell r="GL446">
            <v>49</v>
          </cell>
          <cell r="GM446">
            <v>49</v>
          </cell>
          <cell r="GN446">
            <v>49</v>
          </cell>
          <cell r="GO446">
            <v>49</v>
          </cell>
          <cell r="GP446">
            <v>49</v>
          </cell>
          <cell r="GQ446">
            <v>49</v>
          </cell>
          <cell r="GR446">
            <v>49</v>
          </cell>
          <cell r="GS446">
            <v>49</v>
          </cell>
          <cell r="GW446">
            <v>901519</v>
          </cell>
          <cell r="GX446" t="e">
            <v>#DIV/0!</v>
          </cell>
          <cell r="GY446" t="e">
            <v>#DIV/0!</v>
          </cell>
          <cell r="GZ446" t="e">
            <v>#DIV/0!</v>
          </cell>
        </row>
        <row r="447">
          <cell r="A447">
            <v>901557</v>
          </cell>
          <cell r="B447">
            <v>1</v>
          </cell>
          <cell r="C447" t="str">
            <v>MGSLP @ MARSHALL</v>
          </cell>
          <cell r="D447">
            <v>3617</v>
          </cell>
          <cell r="E447" t="str">
            <v>R</v>
          </cell>
          <cell r="F447">
            <v>866</v>
          </cell>
          <cell r="G447">
            <v>866</v>
          </cell>
          <cell r="H447">
            <v>866</v>
          </cell>
          <cell r="I447">
            <v>866</v>
          </cell>
          <cell r="J447">
            <v>866</v>
          </cell>
          <cell r="K447">
            <v>866</v>
          </cell>
          <cell r="L447">
            <v>866</v>
          </cell>
          <cell r="M447">
            <v>866</v>
          </cell>
          <cell r="N447">
            <v>866</v>
          </cell>
          <cell r="O447">
            <v>866</v>
          </cell>
          <cell r="P447">
            <v>866</v>
          </cell>
          <cell r="Q447">
            <v>866</v>
          </cell>
          <cell r="R447">
            <v>866</v>
          </cell>
          <cell r="S447">
            <v>866</v>
          </cell>
          <cell r="T447">
            <v>817</v>
          </cell>
          <cell r="U447">
            <v>817</v>
          </cell>
          <cell r="V447">
            <v>817</v>
          </cell>
          <cell r="W447">
            <v>817</v>
          </cell>
          <cell r="X447">
            <v>817</v>
          </cell>
          <cell r="Y447">
            <v>817</v>
          </cell>
          <cell r="Z447">
            <v>817</v>
          </cell>
          <cell r="AA447">
            <v>817</v>
          </cell>
          <cell r="AB447">
            <v>817</v>
          </cell>
          <cell r="AC447">
            <v>817</v>
          </cell>
          <cell r="AD447">
            <v>817</v>
          </cell>
          <cell r="AE447">
            <v>817</v>
          </cell>
          <cell r="AF447">
            <v>817</v>
          </cell>
          <cell r="AG447">
            <v>817</v>
          </cell>
          <cell r="AH447">
            <v>817</v>
          </cell>
          <cell r="AI447">
            <v>817</v>
          </cell>
          <cell r="AJ447">
            <v>817</v>
          </cell>
          <cell r="AK447">
            <v>817</v>
          </cell>
          <cell r="AL447">
            <v>817</v>
          </cell>
          <cell r="AM447">
            <v>817</v>
          </cell>
          <cell r="AN447">
            <v>817</v>
          </cell>
          <cell r="AO447">
            <v>817</v>
          </cell>
          <cell r="AP447">
            <v>817</v>
          </cell>
          <cell r="AQ447">
            <v>817</v>
          </cell>
          <cell r="AR447">
            <v>817</v>
          </cell>
          <cell r="AS447">
            <v>817</v>
          </cell>
          <cell r="AT447">
            <v>817</v>
          </cell>
          <cell r="AU447">
            <v>817</v>
          </cell>
          <cell r="AV447">
            <v>817</v>
          </cell>
          <cell r="AW447">
            <v>817</v>
          </cell>
          <cell r="AX447">
            <v>817</v>
          </cell>
          <cell r="AY447">
            <v>867</v>
          </cell>
          <cell r="AZ447">
            <v>867</v>
          </cell>
          <cell r="BA447">
            <v>867</v>
          </cell>
          <cell r="BB447">
            <v>867</v>
          </cell>
          <cell r="BC447">
            <v>867</v>
          </cell>
          <cell r="BD447">
            <v>867</v>
          </cell>
          <cell r="BE447">
            <v>867</v>
          </cell>
          <cell r="BF447">
            <v>867</v>
          </cell>
          <cell r="BG447">
            <v>867</v>
          </cell>
          <cell r="BH447">
            <v>867</v>
          </cell>
          <cell r="BI447">
            <v>867</v>
          </cell>
          <cell r="BJ447">
            <v>867</v>
          </cell>
          <cell r="BK447">
            <v>867</v>
          </cell>
          <cell r="BL447">
            <v>867</v>
          </cell>
          <cell r="BM447">
            <v>867</v>
          </cell>
          <cell r="BN447">
            <v>867</v>
          </cell>
          <cell r="BO447">
            <v>867</v>
          </cell>
          <cell r="BP447">
            <v>867</v>
          </cell>
          <cell r="BQ447">
            <v>867</v>
          </cell>
          <cell r="BR447">
            <v>850</v>
          </cell>
          <cell r="BS447">
            <v>850</v>
          </cell>
          <cell r="BT447">
            <v>850</v>
          </cell>
          <cell r="BU447">
            <v>850</v>
          </cell>
          <cell r="BV447">
            <v>850</v>
          </cell>
          <cell r="BW447">
            <v>850</v>
          </cell>
          <cell r="BX447">
            <v>850</v>
          </cell>
          <cell r="BY447">
            <v>850</v>
          </cell>
          <cell r="BZ447">
            <v>850</v>
          </cell>
          <cell r="CA447">
            <v>800</v>
          </cell>
          <cell r="CB447">
            <v>800</v>
          </cell>
          <cell r="CC447">
            <v>873</v>
          </cell>
          <cell r="CD447">
            <v>873</v>
          </cell>
          <cell r="CE447">
            <v>873</v>
          </cell>
          <cell r="CF447">
            <v>873</v>
          </cell>
          <cell r="CG447">
            <v>873</v>
          </cell>
          <cell r="CH447">
            <v>873</v>
          </cell>
          <cell r="CI447">
            <v>873</v>
          </cell>
          <cell r="CJ447">
            <v>873</v>
          </cell>
          <cell r="CK447">
            <v>873</v>
          </cell>
          <cell r="CL447">
            <v>873</v>
          </cell>
          <cell r="CM447">
            <v>873</v>
          </cell>
          <cell r="CN447">
            <v>873</v>
          </cell>
          <cell r="CO447">
            <v>873</v>
          </cell>
          <cell r="CP447">
            <v>873</v>
          </cell>
          <cell r="CQ447">
            <v>873</v>
          </cell>
          <cell r="CR447">
            <v>873</v>
          </cell>
          <cell r="CS447">
            <v>873</v>
          </cell>
          <cell r="CT447">
            <v>873</v>
          </cell>
          <cell r="CU447">
            <v>873</v>
          </cell>
          <cell r="CV447">
            <v>873</v>
          </cell>
          <cell r="CW447">
            <v>873</v>
          </cell>
          <cell r="CX447">
            <v>873</v>
          </cell>
          <cell r="CY447">
            <v>873</v>
          </cell>
          <cell r="CZ447">
            <v>873</v>
          </cell>
          <cell r="DA447">
            <v>873</v>
          </cell>
          <cell r="DB447">
            <v>873</v>
          </cell>
          <cell r="DC447">
            <v>873</v>
          </cell>
          <cell r="DD447">
            <v>873</v>
          </cell>
          <cell r="DE447">
            <v>873</v>
          </cell>
          <cell r="DF447">
            <v>873</v>
          </cell>
          <cell r="DG447">
            <v>873</v>
          </cell>
          <cell r="DH447">
            <v>874</v>
          </cell>
          <cell r="DI447">
            <v>874</v>
          </cell>
          <cell r="DJ447">
            <v>874</v>
          </cell>
          <cell r="DK447">
            <v>874</v>
          </cell>
          <cell r="DL447">
            <v>874</v>
          </cell>
          <cell r="DM447">
            <v>75</v>
          </cell>
          <cell r="DN447">
            <v>75</v>
          </cell>
          <cell r="DO447">
            <v>75</v>
          </cell>
          <cell r="DP447">
            <v>874</v>
          </cell>
          <cell r="DQ447">
            <v>874</v>
          </cell>
          <cell r="DR447">
            <v>874</v>
          </cell>
          <cell r="DS447">
            <v>874</v>
          </cell>
          <cell r="DT447">
            <v>874</v>
          </cell>
          <cell r="DU447">
            <v>874</v>
          </cell>
          <cell r="DV447">
            <v>874</v>
          </cell>
          <cell r="DW447">
            <v>874</v>
          </cell>
          <cell r="DX447">
            <v>874</v>
          </cell>
          <cell r="DY447">
            <v>874</v>
          </cell>
          <cell r="DZ447">
            <v>874</v>
          </cell>
          <cell r="EA447">
            <v>874</v>
          </cell>
          <cell r="EB447">
            <v>874</v>
          </cell>
          <cell r="EC447">
            <v>874</v>
          </cell>
          <cell r="ED447">
            <v>874</v>
          </cell>
          <cell r="EE447">
            <v>874</v>
          </cell>
          <cell r="EF447">
            <v>874</v>
          </cell>
          <cell r="EG447">
            <v>874</v>
          </cell>
          <cell r="EH447">
            <v>874</v>
          </cell>
          <cell r="EI447">
            <v>874</v>
          </cell>
          <cell r="EJ447">
            <v>800</v>
          </cell>
          <cell r="EK447">
            <v>800</v>
          </cell>
          <cell r="EL447">
            <v>800</v>
          </cell>
          <cell r="EM447">
            <v>800</v>
          </cell>
          <cell r="EN447">
            <v>800</v>
          </cell>
          <cell r="EO447">
            <v>74</v>
          </cell>
          <cell r="EP447">
            <v>74</v>
          </cell>
          <cell r="EQ447">
            <v>74</v>
          </cell>
          <cell r="ER447">
            <v>74</v>
          </cell>
          <cell r="ES447">
            <v>74</v>
          </cell>
          <cell r="ET447">
            <v>74</v>
          </cell>
          <cell r="EU447">
            <v>74</v>
          </cell>
          <cell r="EV447">
            <v>74</v>
          </cell>
          <cell r="EW447">
            <v>74</v>
          </cell>
          <cell r="EX447">
            <v>74</v>
          </cell>
          <cell r="EY447">
            <v>74</v>
          </cell>
          <cell r="EZ447">
            <v>74</v>
          </cell>
          <cell r="FA447">
            <v>74</v>
          </cell>
          <cell r="FB447">
            <v>74</v>
          </cell>
          <cell r="FC447">
            <v>74</v>
          </cell>
          <cell r="FD447">
            <v>74</v>
          </cell>
          <cell r="FE447">
            <v>74</v>
          </cell>
          <cell r="FF447">
            <v>74</v>
          </cell>
          <cell r="FG447">
            <v>74</v>
          </cell>
          <cell r="FH447">
            <v>74</v>
          </cell>
          <cell r="FI447">
            <v>74</v>
          </cell>
          <cell r="FJ447">
            <v>74</v>
          </cell>
          <cell r="FK447">
            <v>74</v>
          </cell>
          <cell r="FL447">
            <v>74</v>
          </cell>
          <cell r="FM447">
            <v>74</v>
          </cell>
          <cell r="FN447">
            <v>74</v>
          </cell>
          <cell r="FO447">
            <v>87</v>
          </cell>
          <cell r="FP447">
            <v>87</v>
          </cell>
          <cell r="FQ447">
            <v>87</v>
          </cell>
          <cell r="FR447">
            <v>87</v>
          </cell>
          <cell r="FS447">
            <v>87</v>
          </cell>
          <cell r="FT447">
            <v>87</v>
          </cell>
          <cell r="FU447">
            <v>87</v>
          </cell>
          <cell r="FV447">
            <v>87</v>
          </cell>
          <cell r="FW447">
            <v>87</v>
          </cell>
          <cell r="FX447">
            <v>87</v>
          </cell>
          <cell r="FY447">
            <v>87</v>
          </cell>
          <cell r="FZ447">
            <v>87</v>
          </cell>
          <cell r="GA447">
            <v>87</v>
          </cell>
          <cell r="GB447">
            <v>87</v>
          </cell>
          <cell r="GC447">
            <v>87</v>
          </cell>
          <cell r="GD447">
            <v>87</v>
          </cell>
          <cell r="GE447">
            <v>87</v>
          </cell>
          <cell r="GF447">
            <v>87</v>
          </cell>
          <cell r="GG447">
            <v>87</v>
          </cell>
          <cell r="GH447">
            <v>87</v>
          </cell>
          <cell r="GI447">
            <v>87</v>
          </cell>
          <cell r="GJ447">
            <v>87</v>
          </cell>
          <cell r="GK447">
            <v>87</v>
          </cell>
          <cell r="GL447">
            <v>87</v>
          </cell>
          <cell r="GM447">
            <v>87</v>
          </cell>
          <cell r="GN447">
            <v>87</v>
          </cell>
          <cell r="GO447">
            <v>87</v>
          </cell>
          <cell r="GP447">
            <v>87</v>
          </cell>
          <cell r="GQ447">
            <v>87</v>
          </cell>
          <cell r="GR447">
            <v>87</v>
          </cell>
          <cell r="GS447">
            <v>87</v>
          </cell>
          <cell r="GW447">
            <v>901557</v>
          </cell>
          <cell r="GX447" t="e">
            <v>#DIV/0!</v>
          </cell>
          <cell r="GY447" t="e">
            <v>#DIV/0!</v>
          </cell>
          <cell r="GZ447" t="e">
            <v>#DIV/0!</v>
          </cell>
        </row>
        <row r="448">
          <cell r="A448">
            <v>901652</v>
          </cell>
          <cell r="B448">
            <v>8</v>
          </cell>
          <cell r="C448" t="str">
            <v>DYNEGY @ LEA</v>
          </cell>
          <cell r="D448">
            <v>3565</v>
          </cell>
          <cell r="E448" t="str">
            <v>D</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cell r="AF448">
            <v>0</v>
          </cell>
          <cell r="AG448">
            <v>0</v>
          </cell>
          <cell r="AH448">
            <v>0</v>
          </cell>
          <cell r="AI448">
            <v>0</v>
          </cell>
          <cell r="AJ448">
            <v>0</v>
          </cell>
          <cell r="AK448">
            <v>0</v>
          </cell>
          <cell r="AL448">
            <v>0</v>
          </cell>
          <cell r="AM448">
            <v>0</v>
          </cell>
          <cell r="AN448">
            <v>0</v>
          </cell>
          <cell r="AO448">
            <v>0</v>
          </cell>
          <cell r="AP448">
            <v>0</v>
          </cell>
          <cell r="AQ448">
            <v>0</v>
          </cell>
          <cell r="AR448">
            <v>0</v>
          </cell>
          <cell r="AS448">
            <v>0</v>
          </cell>
          <cell r="AT448">
            <v>0</v>
          </cell>
          <cell r="AU448">
            <v>0</v>
          </cell>
          <cell r="AV448">
            <v>0</v>
          </cell>
          <cell r="AW448">
            <v>0</v>
          </cell>
          <cell r="AX448">
            <v>0</v>
          </cell>
          <cell r="AY448">
            <v>0</v>
          </cell>
          <cell r="AZ448">
            <v>0</v>
          </cell>
          <cell r="BA448">
            <v>0</v>
          </cell>
          <cell r="BB448">
            <v>0</v>
          </cell>
          <cell r="BC448">
            <v>0</v>
          </cell>
          <cell r="BD448">
            <v>0</v>
          </cell>
          <cell r="BE448">
            <v>0</v>
          </cell>
          <cell r="BF448">
            <v>0</v>
          </cell>
          <cell r="BG448">
            <v>0</v>
          </cell>
          <cell r="BH448">
            <v>0</v>
          </cell>
          <cell r="BI448">
            <v>0</v>
          </cell>
          <cell r="BJ448">
            <v>0</v>
          </cell>
          <cell r="BK448">
            <v>0</v>
          </cell>
          <cell r="BL448">
            <v>0</v>
          </cell>
          <cell r="BM448">
            <v>0</v>
          </cell>
          <cell r="BN448">
            <v>0</v>
          </cell>
          <cell r="BO448">
            <v>0</v>
          </cell>
          <cell r="BP448">
            <v>0</v>
          </cell>
          <cell r="BQ448">
            <v>0</v>
          </cell>
          <cell r="BR448">
            <v>0</v>
          </cell>
          <cell r="BS448">
            <v>0</v>
          </cell>
          <cell r="BT448">
            <v>0</v>
          </cell>
          <cell r="BU448">
            <v>0</v>
          </cell>
          <cell r="BV448">
            <v>0</v>
          </cell>
          <cell r="BW448">
            <v>0</v>
          </cell>
          <cell r="BX448">
            <v>0</v>
          </cell>
          <cell r="BY448">
            <v>0</v>
          </cell>
          <cell r="BZ448">
            <v>0</v>
          </cell>
          <cell r="CA448">
            <v>0</v>
          </cell>
          <cell r="CB448">
            <v>0</v>
          </cell>
          <cell r="CC448">
            <v>0</v>
          </cell>
          <cell r="CD448">
            <v>0</v>
          </cell>
          <cell r="CE448">
            <v>0</v>
          </cell>
          <cell r="CF448">
            <v>0</v>
          </cell>
          <cell r="CG448">
            <v>0</v>
          </cell>
          <cell r="CH448">
            <v>0</v>
          </cell>
          <cell r="CI448">
            <v>0</v>
          </cell>
          <cell r="CJ448">
            <v>0</v>
          </cell>
          <cell r="CK448">
            <v>0</v>
          </cell>
          <cell r="CL448">
            <v>0</v>
          </cell>
          <cell r="CM448">
            <v>0</v>
          </cell>
          <cell r="CN448">
            <v>0</v>
          </cell>
          <cell r="CO448">
            <v>0</v>
          </cell>
          <cell r="CP448">
            <v>0</v>
          </cell>
          <cell r="CQ448">
            <v>0</v>
          </cell>
          <cell r="CR448">
            <v>0</v>
          </cell>
          <cell r="CS448">
            <v>0</v>
          </cell>
          <cell r="CT448">
            <v>0</v>
          </cell>
          <cell r="CU448">
            <v>0</v>
          </cell>
          <cell r="CV448">
            <v>0</v>
          </cell>
          <cell r="CW448">
            <v>0</v>
          </cell>
          <cell r="CX448">
            <v>0</v>
          </cell>
          <cell r="CY448">
            <v>0</v>
          </cell>
          <cell r="CZ448">
            <v>0</v>
          </cell>
          <cell r="DA448">
            <v>0</v>
          </cell>
          <cell r="DB448">
            <v>0</v>
          </cell>
          <cell r="DC448">
            <v>0</v>
          </cell>
          <cell r="DD448">
            <v>0</v>
          </cell>
          <cell r="DE448">
            <v>0</v>
          </cell>
          <cell r="DF448">
            <v>0</v>
          </cell>
          <cell r="DG448">
            <v>0</v>
          </cell>
          <cell r="DH448">
            <v>0</v>
          </cell>
          <cell r="DI448">
            <v>0</v>
          </cell>
          <cell r="DJ448">
            <v>0</v>
          </cell>
          <cell r="DK448">
            <v>0</v>
          </cell>
          <cell r="DL448">
            <v>0</v>
          </cell>
          <cell r="DM448">
            <v>0</v>
          </cell>
          <cell r="DN448">
            <v>0</v>
          </cell>
          <cell r="DO448">
            <v>0</v>
          </cell>
          <cell r="DP448">
            <v>0</v>
          </cell>
          <cell r="DQ448">
            <v>0</v>
          </cell>
          <cell r="DR448">
            <v>0</v>
          </cell>
          <cell r="DS448">
            <v>0</v>
          </cell>
          <cell r="DT448">
            <v>0</v>
          </cell>
          <cell r="DU448">
            <v>0</v>
          </cell>
          <cell r="DV448">
            <v>0</v>
          </cell>
          <cell r="DW448">
            <v>0</v>
          </cell>
          <cell r="DX448">
            <v>0</v>
          </cell>
          <cell r="DY448">
            <v>0</v>
          </cell>
          <cell r="DZ448">
            <v>0</v>
          </cell>
          <cell r="EA448">
            <v>0</v>
          </cell>
          <cell r="EB448">
            <v>0</v>
          </cell>
          <cell r="EC448">
            <v>0</v>
          </cell>
          <cell r="ED448">
            <v>0</v>
          </cell>
          <cell r="EE448">
            <v>0</v>
          </cell>
          <cell r="EF448">
            <v>0</v>
          </cell>
          <cell r="EG448">
            <v>0</v>
          </cell>
          <cell r="EH448">
            <v>0</v>
          </cell>
          <cell r="EI448">
            <v>0</v>
          </cell>
          <cell r="EJ448">
            <v>0</v>
          </cell>
          <cell r="EK448">
            <v>0</v>
          </cell>
          <cell r="EL448">
            <v>0</v>
          </cell>
          <cell r="EM448">
            <v>0</v>
          </cell>
          <cell r="EN448">
            <v>0</v>
          </cell>
          <cell r="EO448">
            <v>0</v>
          </cell>
          <cell r="EP448">
            <v>0</v>
          </cell>
          <cell r="EQ448">
            <v>0</v>
          </cell>
          <cell r="ER448">
            <v>0</v>
          </cell>
          <cell r="ES448">
            <v>0</v>
          </cell>
          <cell r="ET448">
            <v>0</v>
          </cell>
          <cell r="EU448">
            <v>0</v>
          </cell>
          <cell r="EV448">
            <v>0</v>
          </cell>
          <cell r="EW448">
            <v>0</v>
          </cell>
          <cell r="EX448">
            <v>0</v>
          </cell>
          <cell r="EY448">
            <v>0</v>
          </cell>
          <cell r="EZ448">
            <v>0</v>
          </cell>
          <cell r="FA448">
            <v>0</v>
          </cell>
          <cell r="FB448">
            <v>0</v>
          </cell>
          <cell r="FC448">
            <v>0</v>
          </cell>
          <cell r="FD448">
            <v>0</v>
          </cell>
          <cell r="FE448">
            <v>0</v>
          </cell>
          <cell r="FF448">
            <v>0</v>
          </cell>
          <cell r="FG448">
            <v>0</v>
          </cell>
          <cell r="FH448">
            <v>0</v>
          </cell>
          <cell r="FI448">
            <v>0</v>
          </cell>
          <cell r="FJ448">
            <v>0</v>
          </cell>
          <cell r="FK448">
            <v>0</v>
          </cell>
          <cell r="FL448">
            <v>0</v>
          </cell>
          <cell r="FM448">
            <v>0</v>
          </cell>
          <cell r="FN448">
            <v>0</v>
          </cell>
          <cell r="FO448">
            <v>0</v>
          </cell>
          <cell r="FP448">
            <v>0</v>
          </cell>
          <cell r="FQ448">
            <v>0</v>
          </cell>
          <cell r="FR448">
            <v>0</v>
          </cell>
          <cell r="FS448">
            <v>0</v>
          </cell>
          <cell r="FT448">
            <v>0</v>
          </cell>
          <cell r="FU448">
            <v>0</v>
          </cell>
          <cell r="FV448">
            <v>0</v>
          </cell>
          <cell r="FW448">
            <v>0</v>
          </cell>
          <cell r="FX448">
            <v>0</v>
          </cell>
          <cell r="FY448">
            <v>0</v>
          </cell>
          <cell r="FZ448">
            <v>0</v>
          </cell>
          <cell r="GA448">
            <v>0</v>
          </cell>
          <cell r="GB448">
            <v>0</v>
          </cell>
          <cell r="GC448">
            <v>0</v>
          </cell>
          <cell r="GD448">
            <v>0</v>
          </cell>
          <cell r="GE448">
            <v>0</v>
          </cell>
          <cell r="GF448">
            <v>0</v>
          </cell>
          <cell r="GG448">
            <v>0</v>
          </cell>
          <cell r="GH448">
            <v>0</v>
          </cell>
          <cell r="GI448">
            <v>0</v>
          </cell>
          <cell r="GJ448">
            <v>0</v>
          </cell>
          <cell r="GK448">
            <v>0</v>
          </cell>
          <cell r="GL448">
            <v>0</v>
          </cell>
          <cell r="GM448">
            <v>0</v>
          </cell>
          <cell r="GN448">
            <v>0</v>
          </cell>
          <cell r="GO448">
            <v>0</v>
          </cell>
          <cell r="GP448">
            <v>0</v>
          </cell>
          <cell r="GQ448">
            <v>0</v>
          </cell>
          <cell r="GR448">
            <v>0</v>
          </cell>
          <cell r="GS448">
            <v>0</v>
          </cell>
          <cell r="GW448">
            <v>901652</v>
          </cell>
          <cell r="GX448" t="e">
            <v>#DIV/0!</v>
          </cell>
          <cell r="GY448" t="e">
            <v>#DIV/0!</v>
          </cell>
          <cell r="GZ448" t="e">
            <v>#DIV/0!</v>
          </cell>
        </row>
        <row r="449">
          <cell r="A449">
            <v>901850</v>
          </cell>
          <cell r="B449">
            <v>1</v>
          </cell>
          <cell r="C449" t="str">
            <v>BRIDGEPORT PLT @ WISE</v>
          </cell>
          <cell r="D449">
            <v>374127</v>
          </cell>
          <cell r="E449" t="str">
            <v>R</v>
          </cell>
          <cell r="F449">
            <v>98964</v>
          </cell>
          <cell r="G449">
            <v>104920</v>
          </cell>
          <cell r="H449">
            <v>112420</v>
          </cell>
          <cell r="I449">
            <v>116420</v>
          </cell>
          <cell r="J449">
            <v>116420</v>
          </cell>
          <cell r="K449">
            <v>116420</v>
          </cell>
          <cell r="L449">
            <v>128964</v>
          </cell>
          <cell r="M449">
            <v>128964</v>
          </cell>
          <cell r="N449">
            <v>118964</v>
          </cell>
          <cell r="O449">
            <v>103964</v>
          </cell>
          <cell r="P449">
            <v>108964</v>
          </cell>
          <cell r="Q449">
            <v>108964</v>
          </cell>
          <cell r="R449">
            <v>108964</v>
          </cell>
          <cell r="S449">
            <v>118964</v>
          </cell>
          <cell r="T449">
            <v>104458</v>
          </cell>
          <cell r="U449">
            <v>124458</v>
          </cell>
          <cell r="V449">
            <v>134458</v>
          </cell>
          <cell r="W449">
            <v>134458</v>
          </cell>
          <cell r="X449">
            <v>134458</v>
          </cell>
          <cell r="Y449">
            <v>134458</v>
          </cell>
          <cell r="Z449">
            <v>129458</v>
          </cell>
          <cell r="AA449">
            <v>129458</v>
          </cell>
          <cell r="AB449">
            <v>134458</v>
          </cell>
          <cell r="AC449">
            <v>129458</v>
          </cell>
          <cell r="AD449">
            <v>114458</v>
          </cell>
          <cell r="AE449">
            <v>114458</v>
          </cell>
          <cell r="AF449">
            <v>114458</v>
          </cell>
          <cell r="AG449">
            <v>119458</v>
          </cell>
          <cell r="AH449">
            <v>129458</v>
          </cell>
          <cell r="AI449">
            <v>124458</v>
          </cell>
          <cell r="AJ449">
            <v>124458</v>
          </cell>
          <cell r="AK449">
            <v>114268</v>
          </cell>
          <cell r="AL449">
            <v>114268</v>
          </cell>
          <cell r="AM449">
            <v>114268</v>
          </cell>
          <cell r="AN449">
            <v>119058</v>
          </cell>
          <cell r="AO449">
            <v>124458</v>
          </cell>
          <cell r="AP449">
            <v>129458</v>
          </cell>
          <cell r="AQ449">
            <v>139458</v>
          </cell>
          <cell r="AR449">
            <v>131958</v>
          </cell>
          <cell r="AS449">
            <v>131958</v>
          </cell>
          <cell r="AT449">
            <v>131958</v>
          </cell>
          <cell r="AU449">
            <v>135882</v>
          </cell>
          <cell r="AV449">
            <v>114458</v>
          </cell>
          <cell r="AW449">
            <v>97458</v>
          </cell>
          <cell r="AX449">
            <v>124458</v>
          </cell>
          <cell r="AY449">
            <v>146845</v>
          </cell>
          <cell r="AZ449">
            <v>146845</v>
          </cell>
          <cell r="BA449">
            <v>143845</v>
          </cell>
          <cell r="BB449">
            <v>126845</v>
          </cell>
          <cell r="BC449">
            <v>144845</v>
          </cell>
          <cell r="BD449">
            <v>136845</v>
          </cell>
          <cell r="BE449">
            <v>141953</v>
          </cell>
          <cell r="BF449">
            <v>126845</v>
          </cell>
          <cell r="BG449">
            <v>126845</v>
          </cell>
          <cell r="BH449">
            <v>126845</v>
          </cell>
          <cell r="BI449">
            <v>136845</v>
          </cell>
          <cell r="BJ449">
            <v>126845</v>
          </cell>
          <cell r="BK449">
            <v>131845</v>
          </cell>
          <cell r="BL449">
            <v>131845</v>
          </cell>
          <cell r="BM449">
            <v>134845</v>
          </cell>
          <cell r="BN449">
            <v>134845</v>
          </cell>
          <cell r="BO449">
            <v>134845</v>
          </cell>
          <cell r="BP449">
            <v>134845</v>
          </cell>
          <cell r="BQ449">
            <v>121845</v>
          </cell>
          <cell r="BR449">
            <v>121845</v>
          </cell>
          <cell r="BS449">
            <v>121845</v>
          </cell>
          <cell r="BT449">
            <v>131845</v>
          </cell>
          <cell r="BU449">
            <v>131845</v>
          </cell>
          <cell r="BV449">
            <v>131845</v>
          </cell>
          <cell r="BW449">
            <v>116845</v>
          </cell>
          <cell r="BX449">
            <v>116574</v>
          </cell>
          <cell r="BY449">
            <v>106845</v>
          </cell>
          <cell r="BZ449">
            <v>136784</v>
          </cell>
          <cell r="CA449">
            <v>139845</v>
          </cell>
          <cell r="CB449">
            <v>139845</v>
          </cell>
          <cell r="CC449">
            <v>134178</v>
          </cell>
          <cell r="CD449">
            <v>139178</v>
          </cell>
          <cell r="CE449">
            <v>139178</v>
          </cell>
          <cell r="CF449">
            <v>134178</v>
          </cell>
          <cell r="CG449">
            <v>139178</v>
          </cell>
          <cell r="CH449">
            <v>139178</v>
          </cell>
          <cell r="CI449">
            <v>139178</v>
          </cell>
          <cell r="CJ449">
            <v>139178</v>
          </cell>
          <cell r="CK449">
            <v>144178</v>
          </cell>
          <cell r="CL449">
            <v>140178</v>
          </cell>
          <cell r="CM449">
            <v>134178</v>
          </cell>
          <cell r="CN449">
            <v>144178</v>
          </cell>
          <cell r="CO449">
            <v>144178</v>
          </cell>
          <cell r="CP449">
            <v>144178</v>
          </cell>
          <cell r="CQ449">
            <v>144178</v>
          </cell>
          <cell r="CR449">
            <v>144178</v>
          </cell>
          <cell r="CS449">
            <v>141178</v>
          </cell>
          <cell r="CT449">
            <v>141178</v>
          </cell>
          <cell r="CU449">
            <v>139178</v>
          </cell>
          <cell r="CV449">
            <v>134178</v>
          </cell>
          <cell r="CW449">
            <v>134178</v>
          </cell>
          <cell r="CX449">
            <v>134178</v>
          </cell>
          <cell r="CY449">
            <v>134178</v>
          </cell>
          <cell r="CZ449">
            <v>139178</v>
          </cell>
          <cell r="DA449">
            <v>134178</v>
          </cell>
          <cell r="DB449">
            <v>139178</v>
          </cell>
          <cell r="DC449">
            <v>124178</v>
          </cell>
          <cell r="DD449">
            <v>124178</v>
          </cell>
          <cell r="DE449">
            <v>124178</v>
          </cell>
          <cell r="DF449">
            <v>114178</v>
          </cell>
          <cell r="DG449">
            <v>134178</v>
          </cell>
          <cell r="DH449">
            <v>120743</v>
          </cell>
          <cell r="DI449">
            <v>137743</v>
          </cell>
          <cell r="DJ449">
            <v>132743</v>
          </cell>
          <cell r="DK449">
            <v>132743</v>
          </cell>
          <cell r="DL449">
            <v>132743</v>
          </cell>
          <cell r="DM449">
            <v>114266</v>
          </cell>
          <cell r="DN449">
            <v>132743</v>
          </cell>
          <cell r="DO449">
            <v>134743</v>
          </cell>
          <cell r="DP449">
            <v>127743</v>
          </cell>
          <cell r="DQ449">
            <v>132743</v>
          </cell>
          <cell r="DR449">
            <v>132743</v>
          </cell>
          <cell r="DS449">
            <v>132743</v>
          </cell>
          <cell r="DT449">
            <v>137743</v>
          </cell>
          <cell r="DU449">
            <v>127743</v>
          </cell>
          <cell r="DV449">
            <v>142743</v>
          </cell>
          <cell r="DW449">
            <v>142743</v>
          </cell>
          <cell r="DX449">
            <v>137743</v>
          </cell>
          <cell r="DY449">
            <v>137743</v>
          </cell>
          <cell r="DZ449">
            <v>137743</v>
          </cell>
          <cell r="EA449">
            <v>134861</v>
          </cell>
          <cell r="EB449">
            <v>135743</v>
          </cell>
          <cell r="EC449">
            <v>135743</v>
          </cell>
          <cell r="ED449">
            <v>127743</v>
          </cell>
          <cell r="EE449">
            <v>126090</v>
          </cell>
          <cell r="EF449">
            <v>126090</v>
          </cell>
          <cell r="EG449">
            <v>126090</v>
          </cell>
          <cell r="EH449">
            <v>127743</v>
          </cell>
          <cell r="EI449">
            <v>117743</v>
          </cell>
          <cell r="EJ449">
            <v>128400</v>
          </cell>
          <cell r="EK449">
            <v>118400</v>
          </cell>
          <cell r="EL449">
            <v>118400</v>
          </cell>
          <cell r="EM449">
            <v>118400</v>
          </cell>
          <cell r="EN449">
            <v>118400</v>
          </cell>
          <cell r="EO449">
            <v>123400</v>
          </cell>
          <cell r="EP449">
            <v>133400</v>
          </cell>
          <cell r="EQ449">
            <v>132400</v>
          </cell>
          <cell r="ER449">
            <v>133400</v>
          </cell>
          <cell r="ES449">
            <v>138400</v>
          </cell>
          <cell r="ET449">
            <v>138400</v>
          </cell>
          <cell r="EU449">
            <v>138400</v>
          </cell>
          <cell r="EV449">
            <v>108400</v>
          </cell>
          <cell r="EW449">
            <v>131400</v>
          </cell>
          <cell r="EX449">
            <v>133400</v>
          </cell>
          <cell r="EY449">
            <v>136400</v>
          </cell>
          <cell r="EZ449">
            <v>136400</v>
          </cell>
          <cell r="FA449">
            <v>136400</v>
          </cell>
          <cell r="FB449">
            <v>136400</v>
          </cell>
          <cell r="FC449">
            <v>131400</v>
          </cell>
          <cell r="FD449">
            <v>133400</v>
          </cell>
          <cell r="FE449">
            <v>120200</v>
          </cell>
          <cell r="FF449">
            <v>108200</v>
          </cell>
          <cell r="FG449">
            <v>125200</v>
          </cell>
          <cell r="FH449">
            <v>125200</v>
          </cell>
          <cell r="FI449">
            <v>125200</v>
          </cell>
          <cell r="FJ449">
            <v>113200</v>
          </cell>
          <cell r="FK449">
            <v>95848</v>
          </cell>
          <cell r="FL449">
            <v>93200</v>
          </cell>
          <cell r="FM449">
            <v>128200</v>
          </cell>
          <cell r="FN449">
            <v>128200</v>
          </cell>
          <cell r="FO449">
            <v>132154</v>
          </cell>
          <cell r="FP449">
            <v>132154</v>
          </cell>
          <cell r="FQ449">
            <v>123904</v>
          </cell>
          <cell r="FR449">
            <v>115904</v>
          </cell>
          <cell r="FS449">
            <v>119170</v>
          </cell>
          <cell r="FT449">
            <v>119170</v>
          </cell>
          <cell r="FU449">
            <v>119170</v>
          </cell>
          <cell r="FV449">
            <v>119170</v>
          </cell>
          <cell r="FW449">
            <v>128404</v>
          </cell>
          <cell r="FX449">
            <v>128404</v>
          </cell>
          <cell r="FY449">
            <v>128404</v>
          </cell>
          <cell r="FZ449">
            <v>118404</v>
          </cell>
          <cell r="GA449">
            <v>108938</v>
          </cell>
          <cell r="GB449">
            <v>131404</v>
          </cell>
          <cell r="GC449">
            <v>131404</v>
          </cell>
          <cell r="GD449">
            <v>131404</v>
          </cell>
          <cell r="GE449">
            <v>131404</v>
          </cell>
          <cell r="GF449">
            <v>131404</v>
          </cell>
          <cell r="GG449">
            <v>104404</v>
          </cell>
          <cell r="GH449">
            <v>118404</v>
          </cell>
          <cell r="GI449">
            <v>138404</v>
          </cell>
          <cell r="GJ449">
            <v>138404</v>
          </cell>
          <cell r="GK449">
            <v>138404</v>
          </cell>
          <cell r="GL449">
            <v>141404</v>
          </cell>
          <cell r="GM449">
            <v>131404</v>
          </cell>
          <cell r="GN449">
            <v>120904</v>
          </cell>
          <cell r="GO449">
            <v>126404</v>
          </cell>
          <cell r="GP449">
            <v>126404</v>
          </cell>
          <cell r="GQ449">
            <v>126404</v>
          </cell>
          <cell r="GR449">
            <v>126404</v>
          </cell>
          <cell r="GS449">
            <v>144404</v>
          </cell>
          <cell r="GW449">
            <v>901850</v>
          </cell>
          <cell r="GX449" t="e">
            <v>#DIV/0!</v>
          </cell>
          <cell r="GY449" t="e">
            <v>#DIV/0!</v>
          </cell>
          <cell r="GZ449" t="e">
            <v>#DIV/0!</v>
          </cell>
        </row>
        <row r="450">
          <cell r="A450">
            <v>902900</v>
          </cell>
          <cell r="B450">
            <v>12</v>
          </cell>
          <cell r="C450" t="str">
            <v>TRAILBLAZER @ GAGE</v>
          </cell>
          <cell r="D450">
            <v>1001544</v>
          </cell>
          <cell r="E450" t="str">
            <v>R</v>
          </cell>
          <cell r="F450">
            <v>502772</v>
          </cell>
          <cell r="G450">
            <v>517928</v>
          </cell>
          <cell r="H450">
            <v>517636</v>
          </cell>
          <cell r="I450">
            <v>494208</v>
          </cell>
          <cell r="J450">
            <v>532019</v>
          </cell>
          <cell r="K450">
            <v>532019</v>
          </cell>
          <cell r="L450">
            <v>534844</v>
          </cell>
          <cell r="M450">
            <v>539762</v>
          </cell>
          <cell r="N450">
            <v>541601</v>
          </cell>
          <cell r="O450">
            <v>540604</v>
          </cell>
          <cell r="P450">
            <v>537013</v>
          </cell>
          <cell r="Q450">
            <v>536950</v>
          </cell>
          <cell r="R450">
            <v>536950</v>
          </cell>
          <cell r="S450">
            <v>486180</v>
          </cell>
          <cell r="T450">
            <v>473251</v>
          </cell>
          <cell r="U450">
            <v>489297</v>
          </cell>
          <cell r="V450">
            <v>472047</v>
          </cell>
          <cell r="W450">
            <v>472047</v>
          </cell>
          <cell r="X450">
            <v>472048</v>
          </cell>
          <cell r="Y450">
            <v>472100</v>
          </cell>
          <cell r="Z450">
            <v>433297</v>
          </cell>
          <cell r="AA450">
            <v>456867</v>
          </cell>
          <cell r="AB450">
            <v>451298</v>
          </cell>
          <cell r="AC450">
            <v>497244</v>
          </cell>
          <cell r="AD450">
            <v>488141</v>
          </cell>
          <cell r="AE450">
            <v>488323</v>
          </cell>
          <cell r="AF450">
            <v>486985</v>
          </cell>
          <cell r="AG450">
            <v>511900</v>
          </cell>
          <cell r="AH450">
            <v>540744</v>
          </cell>
          <cell r="AI450">
            <v>531059</v>
          </cell>
          <cell r="AJ450">
            <v>536878</v>
          </cell>
          <cell r="AK450">
            <v>506894</v>
          </cell>
          <cell r="AL450">
            <v>507197</v>
          </cell>
          <cell r="AM450">
            <v>507249</v>
          </cell>
          <cell r="AN450">
            <v>528198</v>
          </cell>
          <cell r="AO450">
            <v>486101</v>
          </cell>
          <cell r="AP450">
            <v>491220</v>
          </cell>
          <cell r="AQ450">
            <v>532168</v>
          </cell>
          <cell r="AR450">
            <v>528395</v>
          </cell>
          <cell r="AS450">
            <v>528395</v>
          </cell>
          <cell r="AT450">
            <v>528447</v>
          </cell>
          <cell r="AU450">
            <v>500517</v>
          </cell>
          <cell r="AV450">
            <v>451654</v>
          </cell>
          <cell r="AW450">
            <v>497444</v>
          </cell>
          <cell r="AX450">
            <v>410854</v>
          </cell>
          <cell r="AY450">
            <v>395619</v>
          </cell>
          <cell r="AZ450">
            <v>395791</v>
          </cell>
          <cell r="BA450">
            <v>395862</v>
          </cell>
          <cell r="BB450">
            <v>408437</v>
          </cell>
          <cell r="BC450">
            <v>411869</v>
          </cell>
          <cell r="BD450">
            <v>404612</v>
          </cell>
          <cell r="BE450">
            <v>377086</v>
          </cell>
          <cell r="BF450">
            <v>368094</v>
          </cell>
          <cell r="BG450">
            <v>417846</v>
          </cell>
          <cell r="BH450">
            <v>417906</v>
          </cell>
          <cell r="BI450">
            <v>498255</v>
          </cell>
          <cell r="BJ450">
            <v>452531</v>
          </cell>
          <cell r="BK450">
            <v>425187</v>
          </cell>
          <cell r="BL450">
            <v>287777</v>
          </cell>
          <cell r="BM450">
            <v>306621</v>
          </cell>
          <cell r="BN450">
            <v>345712</v>
          </cell>
          <cell r="BO450">
            <v>320390</v>
          </cell>
          <cell r="BP450">
            <v>346223</v>
          </cell>
          <cell r="BQ450">
            <v>274928</v>
          </cell>
          <cell r="BR450">
            <v>390324</v>
          </cell>
          <cell r="BS450">
            <v>386716</v>
          </cell>
          <cell r="BT450">
            <v>394256</v>
          </cell>
          <cell r="BU450">
            <v>388262</v>
          </cell>
          <cell r="BV450">
            <v>388282</v>
          </cell>
          <cell r="BW450">
            <v>368914</v>
          </cell>
          <cell r="BX450">
            <v>400744</v>
          </cell>
          <cell r="BY450">
            <v>361648</v>
          </cell>
          <cell r="BZ450">
            <v>306916</v>
          </cell>
          <cell r="CA450">
            <v>330539</v>
          </cell>
          <cell r="CB450">
            <v>335459</v>
          </cell>
          <cell r="CC450">
            <v>310240</v>
          </cell>
          <cell r="CD450">
            <v>301904</v>
          </cell>
          <cell r="CE450">
            <v>298161</v>
          </cell>
          <cell r="CF450">
            <v>307718</v>
          </cell>
          <cell r="CG450">
            <v>292073</v>
          </cell>
          <cell r="CH450">
            <v>281941</v>
          </cell>
          <cell r="CI450">
            <v>281936</v>
          </cell>
          <cell r="CJ450">
            <v>277097</v>
          </cell>
          <cell r="CK450">
            <v>267596</v>
          </cell>
          <cell r="CL450">
            <v>321596</v>
          </cell>
          <cell r="CM450">
            <v>309308</v>
          </cell>
          <cell r="CN450">
            <v>282487</v>
          </cell>
          <cell r="CO450">
            <v>301369</v>
          </cell>
          <cell r="CP450">
            <v>301467</v>
          </cell>
          <cell r="CQ450">
            <v>300836</v>
          </cell>
          <cell r="CR450">
            <v>267286</v>
          </cell>
          <cell r="CS450">
            <v>254532</v>
          </cell>
          <cell r="CT450">
            <v>268810</v>
          </cell>
          <cell r="CU450">
            <v>270657</v>
          </cell>
          <cell r="CV450">
            <v>265165</v>
          </cell>
          <cell r="CW450">
            <v>265202</v>
          </cell>
          <cell r="CX450">
            <v>265486</v>
          </cell>
          <cell r="CY450">
            <v>272620</v>
          </cell>
          <cell r="CZ450">
            <v>271588</v>
          </cell>
          <cell r="DA450">
            <v>279346</v>
          </cell>
          <cell r="DB450">
            <v>241281</v>
          </cell>
          <cell r="DC450">
            <v>237150</v>
          </cell>
          <cell r="DD450">
            <v>237302</v>
          </cell>
          <cell r="DE450">
            <v>237403</v>
          </cell>
          <cell r="DF450">
            <v>237528</v>
          </cell>
          <cell r="DG450">
            <v>242927</v>
          </cell>
          <cell r="DH450">
            <v>214705</v>
          </cell>
          <cell r="DI450">
            <v>188225</v>
          </cell>
          <cell r="DJ450">
            <v>206044</v>
          </cell>
          <cell r="DK450">
            <v>206151</v>
          </cell>
          <cell r="DL450">
            <v>206333</v>
          </cell>
          <cell r="DM450">
            <v>187434</v>
          </cell>
          <cell r="DN450">
            <v>191852</v>
          </cell>
          <cell r="DO450">
            <v>195600</v>
          </cell>
          <cell r="DP450">
            <v>268745</v>
          </cell>
          <cell r="DQ450">
            <v>268517</v>
          </cell>
          <cell r="DR450">
            <v>267991</v>
          </cell>
          <cell r="DS450">
            <v>266868</v>
          </cell>
          <cell r="DT450">
            <v>171261</v>
          </cell>
          <cell r="DU450">
            <v>228835</v>
          </cell>
          <cell r="DV450">
            <v>245071</v>
          </cell>
          <cell r="DW450">
            <v>246360</v>
          </cell>
          <cell r="DX450">
            <v>206584</v>
          </cell>
          <cell r="DY450">
            <v>208246</v>
          </cell>
          <cell r="DZ450">
            <v>204184</v>
          </cell>
          <cell r="EA450">
            <v>208105</v>
          </cell>
          <cell r="EB450">
            <v>242536</v>
          </cell>
          <cell r="EC450">
            <v>255261</v>
          </cell>
          <cell r="ED450">
            <v>253429</v>
          </cell>
          <cell r="EE450">
            <v>301599</v>
          </cell>
          <cell r="EF450">
            <v>299184</v>
          </cell>
          <cell r="EG450">
            <v>301982</v>
          </cell>
          <cell r="EH450">
            <v>232625</v>
          </cell>
          <cell r="EI450">
            <v>237834</v>
          </cell>
          <cell r="EJ450">
            <v>204293</v>
          </cell>
          <cell r="EK450">
            <v>222825</v>
          </cell>
          <cell r="EL450">
            <v>219327</v>
          </cell>
          <cell r="EM450">
            <v>220447</v>
          </cell>
          <cell r="EN450">
            <v>218755</v>
          </cell>
          <cell r="EO450">
            <v>226068</v>
          </cell>
          <cell r="EP450">
            <v>245187</v>
          </cell>
          <cell r="EQ450">
            <v>218413</v>
          </cell>
          <cell r="ER450">
            <v>239191</v>
          </cell>
          <cell r="ES450">
            <v>266265</v>
          </cell>
          <cell r="ET450">
            <v>266258</v>
          </cell>
          <cell r="EU450">
            <v>266175</v>
          </cell>
          <cell r="EV450">
            <v>249562</v>
          </cell>
          <cell r="EW450">
            <v>252450</v>
          </cell>
          <cell r="EX450">
            <v>249485</v>
          </cell>
          <cell r="EY450">
            <v>271414</v>
          </cell>
          <cell r="EZ450">
            <v>270514</v>
          </cell>
          <cell r="FA450">
            <v>272062</v>
          </cell>
          <cell r="FB450">
            <v>272580</v>
          </cell>
          <cell r="FC450">
            <v>298923</v>
          </cell>
          <cell r="FD450">
            <v>413446</v>
          </cell>
          <cell r="FE450">
            <v>404596</v>
          </cell>
          <cell r="FF450">
            <v>417666</v>
          </cell>
          <cell r="FG450">
            <v>317034</v>
          </cell>
          <cell r="FH450">
            <v>317713</v>
          </cell>
          <cell r="FI450">
            <v>318377</v>
          </cell>
          <cell r="FJ450">
            <v>337986</v>
          </cell>
          <cell r="FK450">
            <v>340936</v>
          </cell>
          <cell r="FL450">
            <v>322156</v>
          </cell>
          <cell r="FM450">
            <v>312899</v>
          </cell>
          <cell r="FN450">
            <v>312791</v>
          </cell>
          <cell r="FO450">
            <v>317138</v>
          </cell>
          <cell r="FP450">
            <v>318285</v>
          </cell>
          <cell r="FQ450">
            <v>317533</v>
          </cell>
          <cell r="FR450">
            <v>319609</v>
          </cell>
          <cell r="FS450">
            <v>340621</v>
          </cell>
          <cell r="FT450">
            <v>348971</v>
          </cell>
          <cell r="FU450">
            <v>349834</v>
          </cell>
          <cell r="FV450">
            <v>348792</v>
          </cell>
          <cell r="FW450">
            <v>344634</v>
          </cell>
          <cell r="FX450">
            <v>344634</v>
          </cell>
          <cell r="FY450">
            <v>286941</v>
          </cell>
          <cell r="FZ450">
            <v>304694</v>
          </cell>
          <cell r="GA450">
            <v>302298</v>
          </cell>
          <cell r="GB450">
            <v>296233</v>
          </cell>
          <cell r="GC450">
            <v>293806</v>
          </cell>
          <cell r="GD450">
            <v>287245</v>
          </cell>
          <cell r="GE450">
            <v>323010</v>
          </cell>
          <cell r="GF450">
            <v>293068</v>
          </cell>
          <cell r="GG450">
            <v>281949</v>
          </cell>
          <cell r="GH450">
            <v>254710</v>
          </cell>
          <cell r="GI450">
            <v>188038</v>
          </cell>
          <cell r="GJ450">
            <v>214380</v>
          </cell>
          <cell r="GK450">
            <v>216880</v>
          </cell>
          <cell r="GL450">
            <v>252831</v>
          </cell>
          <cell r="GM450">
            <v>240001</v>
          </cell>
          <cell r="GN450">
            <v>252620</v>
          </cell>
          <cell r="GO450">
            <v>281797</v>
          </cell>
          <cell r="GP450">
            <v>272855</v>
          </cell>
          <cell r="GQ450">
            <v>260164</v>
          </cell>
          <cell r="GR450">
            <v>252350</v>
          </cell>
          <cell r="GS450">
            <v>237136</v>
          </cell>
          <cell r="GW450">
            <v>902900</v>
          </cell>
          <cell r="GX450" t="e">
            <v>#DIV/0!</v>
          </cell>
          <cell r="GY450" t="e">
            <v>#DIV/0!</v>
          </cell>
          <cell r="GZ450" t="e">
            <v>#DIV/0!</v>
          </cell>
        </row>
        <row r="451">
          <cell r="A451">
            <v>902905</v>
          </cell>
          <cell r="B451">
            <v>26</v>
          </cell>
          <cell r="C451" t="str">
            <v>J - W GATH @ PANOLA</v>
          </cell>
          <cell r="D451">
            <v>9300</v>
          </cell>
          <cell r="E451" t="str">
            <v>R</v>
          </cell>
          <cell r="F451">
            <v>240</v>
          </cell>
          <cell r="G451">
            <v>240</v>
          </cell>
          <cell r="H451">
            <v>240</v>
          </cell>
          <cell r="I451">
            <v>240</v>
          </cell>
          <cell r="J451">
            <v>240</v>
          </cell>
          <cell r="K451">
            <v>240</v>
          </cell>
          <cell r="L451">
            <v>240</v>
          </cell>
          <cell r="M451">
            <v>240</v>
          </cell>
          <cell r="N451">
            <v>240</v>
          </cell>
          <cell r="O451">
            <v>240</v>
          </cell>
          <cell r="P451">
            <v>240</v>
          </cell>
          <cell r="Q451">
            <v>240</v>
          </cell>
          <cell r="R451">
            <v>240</v>
          </cell>
          <cell r="S451">
            <v>240</v>
          </cell>
          <cell r="T451">
            <v>245</v>
          </cell>
          <cell r="U451">
            <v>245</v>
          </cell>
          <cell r="V451">
            <v>245</v>
          </cell>
          <cell r="W451">
            <v>245</v>
          </cell>
          <cell r="X451">
            <v>245</v>
          </cell>
          <cell r="Y451">
            <v>245</v>
          </cell>
          <cell r="Z451">
            <v>245</v>
          </cell>
          <cell r="AA451">
            <v>245</v>
          </cell>
          <cell r="AB451">
            <v>245</v>
          </cell>
          <cell r="AC451">
            <v>245</v>
          </cell>
          <cell r="AD451">
            <v>245</v>
          </cell>
          <cell r="AE451">
            <v>245</v>
          </cell>
          <cell r="AF451">
            <v>245</v>
          </cell>
          <cell r="AG451">
            <v>245</v>
          </cell>
          <cell r="AH451">
            <v>245</v>
          </cell>
          <cell r="AI451">
            <v>245</v>
          </cell>
          <cell r="AJ451">
            <v>245</v>
          </cell>
          <cell r="AK451">
            <v>245</v>
          </cell>
          <cell r="AL451">
            <v>245</v>
          </cell>
          <cell r="AM451">
            <v>245</v>
          </cell>
          <cell r="AN451">
            <v>245</v>
          </cell>
          <cell r="AO451">
            <v>245</v>
          </cell>
          <cell r="AP451">
            <v>245</v>
          </cell>
          <cell r="AQ451">
            <v>245</v>
          </cell>
          <cell r="AR451">
            <v>245</v>
          </cell>
          <cell r="AS451">
            <v>245</v>
          </cell>
          <cell r="AT451">
            <v>245</v>
          </cell>
          <cell r="AU451">
            <v>245</v>
          </cell>
          <cell r="AV451">
            <v>245</v>
          </cell>
          <cell r="AW451">
            <v>245</v>
          </cell>
          <cell r="AX451">
            <v>245</v>
          </cell>
          <cell r="AY451">
            <v>240</v>
          </cell>
          <cell r="AZ451">
            <v>240</v>
          </cell>
          <cell r="BA451">
            <v>240</v>
          </cell>
          <cell r="BB451">
            <v>240</v>
          </cell>
          <cell r="BC451">
            <v>240</v>
          </cell>
          <cell r="BD451">
            <v>240</v>
          </cell>
          <cell r="BE451">
            <v>240</v>
          </cell>
          <cell r="BF451">
            <v>240</v>
          </cell>
          <cell r="BG451">
            <v>240</v>
          </cell>
          <cell r="BH451">
            <v>240</v>
          </cell>
          <cell r="BI451">
            <v>240</v>
          </cell>
          <cell r="BJ451">
            <v>240</v>
          </cell>
          <cell r="BK451">
            <v>240</v>
          </cell>
          <cell r="BL451">
            <v>240</v>
          </cell>
          <cell r="BM451">
            <v>240</v>
          </cell>
          <cell r="BN451">
            <v>240</v>
          </cell>
          <cell r="BO451">
            <v>240</v>
          </cell>
          <cell r="BP451">
            <v>240</v>
          </cell>
          <cell r="BQ451">
            <v>240</v>
          </cell>
          <cell r="BR451">
            <v>240</v>
          </cell>
          <cell r="BS451">
            <v>240</v>
          </cell>
          <cell r="BT451">
            <v>240</v>
          </cell>
          <cell r="BU451">
            <v>240</v>
          </cell>
          <cell r="BV451">
            <v>240</v>
          </cell>
          <cell r="BW451">
            <v>240</v>
          </cell>
          <cell r="BX451">
            <v>240</v>
          </cell>
          <cell r="BY451">
            <v>240</v>
          </cell>
          <cell r="BZ451">
            <v>240</v>
          </cell>
          <cell r="CA451">
            <v>240</v>
          </cell>
          <cell r="CB451">
            <v>240</v>
          </cell>
          <cell r="CC451">
            <v>265</v>
          </cell>
          <cell r="CD451">
            <v>265</v>
          </cell>
          <cell r="CE451">
            <v>265</v>
          </cell>
          <cell r="CF451">
            <v>265</v>
          </cell>
          <cell r="CG451">
            <v>265</v>
          </cell>
          <cell r="CH451">
            <v>265</v>
          </cell>
          <cell r="CI451">
            <v>265</v>
          </cell>
          <cell r="CJ451">
            <v>265</v>
          </cell>
          <cell r="CK451">
            <v>265</v>
          </cell>
          <cell r="CL451">
            <v>265</v>
          </cell>
          <cell r="CM451">
            <v>265</v>
          </cell>
          <cell r="CN451">
            <v>265</v>
          </cell>
          <cell r="CO451">
            <v>265</v>
          </cell>
          <cell r="CP451">
            <v>265</v>
          </cell>
          <cell r="CQ451">
            <v>265</v>
          </cell>
          <cell r="CR451">
            <v>265</v>
          </cell>
          <cell r="CS451">
            <v>265</v>
          </cell>
          <cell r="CT451">
            <v>265</v>
          </cell>
          <cell r="CU451">
            <v>265</v>
          </cell>
          <cell r="CV451">
            <v>265</v>
          </cell>
          <cell r="CW451">
            <v>265</v>
          </cell>
          <cell r="CX451">
            <v>265</v>
          </cell>
          <cell r="CY451">
            <v>265</v>
          </cell>
          <cell r="CZ451">
            <v>265</v>
          </cell>
          <cell r="DA451">
            <v>265</v>
          </cell>
          <cell r="DB451">
            <v>265</v>
          </cell>
          <cell r="DC451">
            <v>265</v>
          </cell>
          <cell r="DD451">
            <v>265</v>
          </cell>
          <cell r="DE451">
            <v>265</v>
          </cell>
          <cell r="DF451">
            <v>265</v>
          </cell>
          <cell r="DG451">
            <v>265</v>
          </cell>
          <cell r="DH451">
            <v>220</v>
          </cell>
          <cell r="DI451">
            <v>220</v>
          </cell>
          <cell r="DJ451">
            <v>220</v>
          </cell>
          <cell r="DK451">
            <v>220</v>
          </cell>
          <cell r="DL451">
            <v>220</v>
          </cell>
          <cell r="DM451">
            <v>220</v>
          </cell>
          <cell r="DN451">
            <v>220</v>
          </cell>
          <cell r="DO451">
            <v>220</v>
          </cell>
          <cell r="DP451">
            <v>220</v>
          </cell>
          <cell r="DQ451">
            <v>220</v>
          </cell>
          <cell r="DR451">
            <v>220</v>
          </cell>
          <cell r="DS451">
            <v>220</v>
          </cell>
          <cell r="DT451">
            <v>220</v>
          </cell>
          <cell r="DU451">
            <v>220</v>
          </cell>
          <cell r="DV451">
            <v>220</v>
          </cell>
          <cell r="DW451">
            <v>220</v>
          </cell>
          <cell r="DX451">
            <v>220</v>
          </cell>
          <cell r="DY451">
            <v>220</v>
          </cell>
          <cell r="DZ451">
            <v>220</v>
          </cell>
          <cell r="EA451">
            <v>220</v>
          </cell>
          <cell r="EB451">
            <v>220</v>
          </cell>
          <cell r="EC451">
            <v>220</v>
          </cell>
          <cell r="ED451">
            <v>220</v>
          </cell>
          <cell r="EE451">
            <v>220</v>
          </cell>
          <cell r="EF451">
            <v>220</v>
          </cell>
          <cell r="EG451">
            <v>220</v>
          </cell>
          <cell r="EH451">
            <v>220</v>
          </cell>
          <cell r="EI451">
            <v>220</v>
          </cell>
          <cell r="EJ451">
            <v>205</v>
          </cell>
          <cell r="EK451">
            <v>205</v>
          </cell>
          <cell r="EL451">
            <v>205</v>
          </cell>
          <cell r="EM451">
            <v>205</v>
          </cell>
          <cell r="EN451">
            <v>205</v>
          </cell>
          <cell r="EO451">
            <v>205</v>
          </cell>
          <cell r="EP451">
            <v>205</v>
          </cell>
          <cell r="EQ451">
            <v>205</v>
          </cell>
          <cell r="ER451">
            <v>205</v>
          </cell>
          <cell r="ES451">
            <v>205</v>
          </cell>
          <cell r="ET451">
            <v>205</v>
          </cell>
          <cell r="EU451">
            <v>205</v>
          </cell>
          <cell r="EV451">
            <v>205</v>
          </cell>
          <cell r="EW451">
            <v>205</v>
          </cell>
          <cell r="EX451">
            <v>205</v>
          </cell>
          <cell r="EY451">
            <v>205</v>
          </cell>
          <cell r="EZ451">
            <v>205</v>
          </cell>
          <cell r="FA451">
            <v>205</v>
          </cell>
          <cell r="FB451">
            <v>205</v>
          </cell>
          <cell r="FC451">
            <v>205</v>
          </cell>
          <cell r="FD451">
            <v>205</v>
          </cell>
          <cell r="FE451">
            <v>205</v>
          </cell>
          <cell r="FF451">
            <v>205</v>
          </cell>
          <cell r="FG451">
            <v>205</v>
          </cell>
          <cell r="FH451">
            <v>205</v>
          </cell>
          <cell r="FI451">
            <v>205</v>
          </cell>
          <cell r="FJ451">
            <v>205</v>
          </cell>
          <cell r="FK451">
            <v>205</v>
          </cell>
          <cell r="FL451">
            <v>205</v>
          </cell>
          <cell r="FM451">
            <v>205</v>
          </cell>
          <cell r="FN451">
            <v>205</v>
          </cell>
          <cell r="FO451">
            <v>290</v>
          </cell>
          <cell r="FP451">
            <v>290</v>
          </cell>
          <cell r="FQ451">
            <v>290</v>
          </cell>
          <cell r="FR451">
            <v>290</v>
          </cell>
          <cell r="FS451">
            <v>290</v>
          </cell>
          <cell r="FT451">
            <v>290</v>
          </cell>
          <cell r="FU451">
            <v>290</v>
          </cell>
          <cell r="FV451">
            <v>290</v>
          </cell>
          <cell r="FW451">
            <v>290</v>
          </cell>
          <cell r="FX451">
            <v>290</v>
          </cell>
          <cell r="FY451">
            <v>290</v>
          </cell>
          <cell r="FZ451">
            <v>290</v>
          </cell>
          <cell r="GA451">
            <v>290</v>
          </cell>
          <cell r="GB451">
            <v>290</v>
          </cell>
          <cell r="GC451">
            <v>290</v>
          </cell>
          <cell r="GD451">
            <v>290</v>
          </cell>
          <cell r="GE451">
            <v>290</v>
          </cell>
          <cell r="GF451">
            <v>290</v>
          </cell>
          <cell r="GG451">
            <v>290</v>
          </cell>
          <cell r="GH451">
            <v>290</v>
          </cell>
          <cell r="GI451">
            <v>290</v>
          </cell>
          <cell r="GJ451">
            <v>290</v>
          </cell>
          <cell r="GK451">
            <v>290</v>
          </cell>
          <cell r="GL451">
            <v>290</v>
          </cell>
          <cell r="GM451">
            <v>290</v>
          </cell>
          <cell r="GN451">
            <v>290</v>
          </cell>
          <cell r="GO451">
            <v>290</v>
          </cell>
          <cell r="GP451">
            <v>290</v>
          </cell>
          <cell r="GQ451">
            <v>290</v>
          </cell>
          <cell r="GR451">
            <v>290</v>
          </cell>
          <cell r="GS451">
            <v>290</v>
          </cell>
          <cell r="GW451">
            <v>902905</v>
          </cell>
          <cell r="GX451" t="e">
            <v>#DIV/0!</v>
          </cell>
          <cell r="GY451" t="e">
            <v>#DIV/0!</v>
          </cell>
          <cell r="GZ451" t="e">
            <v>#DIV/0!</v>
          </cell>
        </row>
        <row r="452">
          <cell r="A452">
            <v>902922</v>
          </cell>
          <cell r="B452">
            <v>26</v>
          </cell>
          <cell r="C452" t="str">
            <v>CORNERST @ NACOGDOCHES</v>
          </cell>
          <cell r="D452">
            <v>36351</v>
          </cell>
          <cell r="E452" t="str">
            <v>R</v>
          </cell>
          <cell r="F452">
            <v>5600</v>
          </cell>
          <cell r="G452">
            <v>5600</v>
          </cell>
          <cell r="H452">
            <v>5600</v>
          </cell>
          <cell r="I452">
            <v>5600</v>
          </cell>
          <cell r="J452">
            <v>5600</v>
          </cell>
          <cell r="K452">
            <v>5600</v>
          </cell>
          <cell r="L452">
            <v>5600</v>
          </cell>
          <cell r="M452">
            <v>5600</v>
          </cell>
          <cell r="N452">
            <v>5600</v>
          </cell>
          <cell r="O452">
            <v>5600</v>
          </cell>
          <cell r="P452">
            <v>5600</v>
          </cell>
          <cell r="Q452">
            <v>5600</v>
          </cell>
          <cell r="R452">
            <v>5600</v>
          </cell>
          <cell r="S452">
            <v>5600</v>
          </cell>
          <cell r="T452">
            <v>5200</v>
          </cell>
          <cell r="U452">
            <v>5200</v>
          </cell>
          <cell r="V452">
            <v>5200</v>
          </cell>
          <cell r="W452">
            <v>5200</v>
          </cell>
          <cell r="X452">
            <v>5200</v>
          </cell>
          <cell r="Y452">
            <v>5200</v>
          </cell>
          <cell r="Z452">
            <v>5200</v>
          </cell>
          <cell r="AA452">
            <v>5200</v>
          </cell>
          <cell r="AB452">
            <v>5200</v>
          </cell>
          <cell r="AC452">
            <v>5200</v>
          </cell>
          <cell r="AD452">
            <v>5200</v>
          </cell>
          <cell r="AE452">
            <v>5200</v>
          </cell>
          <cell r="AF452">
            <v>5200</v>
          </cell>
          <cell r="AG452">
            <v>5200</v>
          </cell>
          <cell r="AH452">
            <v>5200</v>
          </cell>
          <cell r="AI452">
            <v>5200</v>
          </cell>
          <cell r="AJ452">
            <v>5200</v>
          </cell>
          <cell r="AK452">
            <v>5400</v>
          </cell>
          <cell r="AL452">
            <v>5400</v>
          </cell>
          <cell r="AM452">
            <v>5400</v>
          </cell>
          <cell r="AN452">
            <v>5400</v>
          </cell>
          <cell r="AO452">
            <v>5400</v>
          </cell>
          <cell r="AP452">
            <v>5400</v>
          </cell>
          <cell r="AQ452">
            <v>5400</v>
          </cell>
          <cell r="AR452">
            <v>5500</v>
          </cell>
          <cell r="AS452">
            <v>5500</v>
          </cell>
          <cell r="AT452">
            <v>5500</v>
          </cell>
          <cell r="AU452">
            <v>5500</v>
          </cell>
          <cell r="AV452">
            <v>5500</v>
          </cell>
          <cell r="AW452">
            <v>5500</v>
          </cell>
          <cell r="AX452">
            <v>5500</v>
          </cell>
          <cell r="AY452">
            <v>5600</v>
          </cell>
          <cell r="AZ452">
            <v>5600</v>
          </cell>
          <cell r="BA452">
            <v>5600</v>
          </cell>
          <cell r="BB452">
            <v>5600</v>
          </cell>
          <cell r="BC452">
            <v>5600</v>
          </cell>
          <cell r="BD452">
            <v>5600</v>
          </cell>
          <cell r="BE452">
            <v>5600</v>
          </cell>
          <cell r="BF452">
            <v>5593</v>
          </cell>
          <cell r="BG452">
            <v>5593</v>
          </cell>
          <cell r="BH452">
            <v>5593</v>
          </cell>
          <cell r="BI452">
            <v>4100</v>
          </cell>
          <cell r="BJ452">
            <v>4100</v>
          </cell>
          <cell r="BK452">
            <v>4100</v>
          </cell>
          <cell r="BL452">
            <v>4100</v>
          </cell>
          <cell r="BM452">
            <v>4100</v>
          </cell>
          <cell r="BN452">
            <v>4100</v>
          </cell>
          <cell r="BO452">
            <v>4100</v>
          </cell>
          <cell r="BP452">
            <v>4100</v>
          </cell>
          <cell r="BQ452">
            <v>4100</v>
          </cell>
          <cell r="BR452">
            <v>4100</v>
          </cell>
          <cell r="BS452">
            <v>4100</v>
          </cell>
          <cell r="BT452">
            <v>4100</v>
          </cell>
          <cell r="BU452">
            <v>4100</v>
          </cell>
          <cell r="BV452">
            <v>4100</v>
          </cell>
          <cell r="BW452">
            <v>4100</v>
          </cell>
          <cell r="BX452">
            <v>4100</v>
          </cell>
          <cell r="BY452">
            <v>4100</v>
          </cell>
          <cell r="BZ452">
            <v>4100</v>
          </cell>
          <cell r="CA452">
            <v>4100</v>
          </cell>
          <cell r="CB452">
            <v>4100</v>
          </cell>
          <cell r="CC452">
            <v>3850</v>
          </cell>
          <cell r="CD452">
            <v>3850</v>
          </cell>
          <cell r="CE452">
            <v>3850</v>
          </cell>
          <cell r="CF452">
            <v>3850</v>
          </cell>
          <cell r="CG452">
            <v>3850</v>
          </cell>
          <cell r="CH452">
            <v>3850</v>
          </cell>
          <cell r="CI452">
            <v>3850</v>
          </cell>
          <cell r="CJ452">
            <v>3850</v>
          </cell>
          <cell r="CK452">
            <v>3850</v>
          </cell>
          <cell r="CL452">
            <v>3850</v>
          </cell>
          <cell r="CM452">
            <v>3850</v>
          </cell>
          <cell r="CN452">
            <v>3850</v>
          </cell>
          <cell r="CO452">
            <v>3850</v>
          </cell>
          <cell r="CP452">
            <v>3850</v>
          </cell>
          <cell r="CQ452">
            <v>3850</v>
          </cell>
          <cell r="CR452">
            <v>3850</v>
          </cell>
          <cell r="CS452">
            <v>3850</v>
          </cell>
          <cell r="CT452">
            <v>3850</v>
          </cell>
          <cell r="CU452">
            <v>4200</v>
          </cell>
          <cell r="CV452">
            <v>4200</v>
          </cell>
          <cell r="CW452">
            <v>4200</v>
          </cell>
          <cell r="CX452">
            <v>4200</v>
          </cell>
          <cell r="CY452">
            <v>4200</v>
          </cell>
          <cell r="CZ452">
            <v>4200</v>
          </cell>
          <cell r="DA452">
            <v>4200</v>
          </cell>
          <cell r="DB452">
            <v>4200</v>
          </cell>
          <cell r="DC452">
            <v>4200</v>
          </cell>
          <cell r="DD452">
            <v>4200</v>
          </cell>
          <cell r="DE452">
            <v>4200</v>
          </cell>
          <cell r="DF452">
            <v>4200</v>
          </cell>
          <cell r="DG452">
            <v>4200</v>
          </cell>
          <cell r="DH452">
            <v>4250</v>
          </cell>
          <cell r="DI452">
            <v>4250</v>
          </cell>
          <cell r="DJ452">
            <v>4250</v>
          </cell>
          <cell r="DK452">
            <v>4250</v>
          </cell>
          <cell r="DL452">
            <v>4250</v>
          </cell>
          <cell r="DM452">
            <v>4250</v>
          </cell>
          <cell r="DN452">
            <v>4250</v>
          </cell>
          <cell r="DO452">
            <v>4250</v>
          </cell>
          <cell r="DP452">
            <v>4250</v>
          </cell>
          <cell r="DQ452">
            <v>4250</v>
          </cell>
          <cell r="DR452">
            <v>4250</v>
          </cell>
          <cell r="DS452">
            <v>4250</v>
          </cell>
          <cell r="DT452">
            <v>4250</v>
          </cell>
          <cell r="DU452">
            <v>4250</v>
          </cell>
          <cell r="DV452">
            <v>4000</v>
          </cell>
          <cell r="DW452">
            <v>4000</v>
          </cell>
          <cell r="DX452">
            <v>4000</v>
          </cell>
          <cell r="DY452">
            <v>4000</v>
          </cell>
          <cell r="DZ452">
            <v>4000</v>
          </cell>
          <cell r="EA452">
            <v>4100</v>
          </cell>
          <cell r="EB452">
            <v>4100</v>
          </cell>
          <cell r="EC452">
            <v>4100</v>
          </cell>
          <cell r="ED452">
            <v>4100</v>
          </cell>
          <cell r="EE452">
            <v>4100</v>
          </cell>
          <cell r="EF452">
            <v>4100</v>
          </cell>
          <cell r="EG452">
            <v>4100</v>
          </cell>
          <cell r="EH452">
            <v>4100</v>
          </cell>
          <cell r="EI452">
            <v>4100</v>
          </cell>
          <cell r="EJ452">
            <v>3252</v>
          </cell>
          <cell r="EK452">
            <v>3250</v>
          </cell>
          <cell r="EL452">
            <v>3250</v>
          </cell>
          <cell r="EM452">
            <v>3250</v>
          </cell>
          <cell r="EN452">
            <v>3250</v>
          </cell>
          <cell r="EO452">
            <v>3250</v>
          </cell>
          <cell r="EP452">
            <v>3250</v>
          </cell>
          <cell r="EQ452">
            <v>3750</v>
          </cell>
          <cell r="ER452">
            <v>3750</v>
          </cell>
          <cell r="ES452">
            <v>4400</v>
          </cell>
          <cell r="ET452">
            <v>4400</v>
          </cell>
          <cell r="EU452">
            <v>4400</v>
          </cell>
          <cell r="EV452">
            <v>4400</v>
          </cell>
          <cell r="EW452">
            <v>4400</v>
          </cell>
          <cell r="EX452">
            <v>4300</v>
          </cell>
          <cell r="EY452">
            <v>4300</v>
          </cell>
          <cell r="EZ452">
            <v>4300</v>
          </cell>
          <cell r="FA452">
            <v>4300</v>
          </cell>
          <cell r="FB452">
            <v>4300</v>
          </cell>
          <cell r="FC452">
            <v>4300</v>
          </cell>
          <cell r="FD452">
            <v>4300</v>
          </cell>
          <cell r="FE452">
            <v>4300</v>
          </cell>
          <cell r="FF452">
            <v>4300</v>
          </cell>
          <cell r="FG452">
            <v>4300</v>
          </cell>
          <cell r="FH452">
            <v>4300</v>
          </cell>
          <cell r="FI452">
            <v>4300</v>
          </cell>
          <cell r="FJ452">
            <v>4300</v>
          </cell>
          <cell r="FK452">
            <v>4300</v>
          </cell>
          <cell r="FL452">
            <v>4400</v>
          </cell>
          <cell r="FM452">
            <v>4348</v>
          </cell>
          <cell r="FN452">
            <v>4348</v>
          </cell>
          <cell r="FO452">
            <v>4600</v>
          </cell>
          <cell r="FP452">
            <v>4600</v>
          </cell>
          <cell r="FQ452">
            <v>4600</v>
          </cell>
          <cell r="FR452">
            <v>3600</v>
          </cell>
          <cell r="FS452">
            <v>4600</v>
          </cell>
          <cell r="FT452">
            <v>4600</v>
          </cell>
          <cell r="FU452">
            <v>4600</v>
          </cell>
          <cell r="FV452">
            <v>4600</v>
          </cell>
          <cell r="FW452">
            <v>4600</v>
          </cell>
          <cell r="FX452">
            <v>4600</v>
          </cell>
          <cell r="FY452">
            <v>4000</v>
          </cell>
          <cell r="FZ452">
            <v>3900</v>
          </cell>
          <cell r="GA452">
            <v>3900</v>
          </cell>
          <cell r="GB452">
            <v>3900</v>
          </cell>
          <cell r="GC452">
            <v>3900</v>
          </cell>
          <cell r="GD452">
            <v>3900</v>
          </cell>
          <cell r="GE452">
            <v>3250</v>
          </cell>
          <cell r="GF452">
            <v>3900</v>
          </cell>
          <cell r="GG452">
            <v>3100</v>
          </cell>
          <cell r="GH452">
            <v>3500</v>
          </cell>
          <cell r="GI452">
            <v>3100</v>
          </cell>
          <cell r="GJ452">
            <v>3100</v>
          </cell>
          <cell r="GK452">
            <v>3100</v>
          </cell>
          <cell r="GL452">
            <v>5000</v>
          </cell>
          <cell r="GM452">
            <v>5000</v>
          </cell>
          <cell r="GN452">
            <v>5000</v>
          </cell>
          <cell r="GO452">
            <v>5000</v>
          </cell>
          <cell r="GP452">
            <v>5000</v>
          </cell>
          <cell r="GQ452">
            <v>5000</v>
          </cell>
          <cell r="GR452">
            <v>5000</v>
          </cell>
          <cell r="GS452">
            <v>5000</v>
          </cell>
          <cell r="GW452">
            <v>902922</v>
          </cell>
          <cell r="GX452" t="e">
            <v>#DIV/0!</v>
          </cell>
          <cell r="GY452" t="e">
            <v>#DIV/0!</v>
          </cell>
          <cell r="GZ452" t="e">
            <v>#DIV/0!</v>
          </cell>
        </row>
        <row r="453">
          <cell r="A453">
            <v>902923</v>
          </cell>
          <cell r="B453">
            <v>27</v>
          </cell>
          <cell r="C453" t="str">
            <v>IPC @ CASS</v>
          </cell>
          <cell r="D453">
            <v>33209</v>
          </cell>
          <cell r="E453" t="str">
            <v>D</v>
          </cell>
          <cell r="F453">
            <v>0</v>
          </cell>
          <cell r="G453">
            <v>0</v>
          </cell>
          <cell r="H453">
            <v>0</v>
          </cell>
          <cell r="I453">
            <v>0</v>
          </cell>
          <cell r="J453">
            <v>0</v>
          </cell>
          <cell r="K453">
            <v>0</v>
          </cell>
          <cell r="L453">
            <v>0</v>
          </cell>
          <cell r="M453">
            <v>0</v>
          </cell>
          <cell r="N453">
            <v>0</v>
          </cell>
          <cell r="O453">
            <v>0</v>
          </cell>
          <cell r="P453">
            <v>0</v>
          </cell>
          <cell r="Q453">
            <v>0</v>
          </cell>
          <cell r="R453">
            <v>0</v>
          </cell>
          <cell r="S453">
            <v>0</v>
          </cell>
          <cell r="T453">
            <v>0</v>
          </cell>
          <cell r="U453">
            <v>0</v>
          </cell>
          <cell r="V453">
            <v>0</v>
          </cell>
          <cell r="W453">
            <v>0</v>
          </cell>
          <cell r="X453">
            <v>0</v>
          </cell>
          <cell r="Y453">
            <v>0</v>
          </cell>
          <cell r="Z453">
            <v>0</v>
          </cell>
          <cell r="AA453">
            <v>0</v>
          </cell>
          <cell r="AB453">
            <v>0</v>
          </cell>
          <cell r="AC453">
            <v>0</v>
          </cell>
          <cell r="AD453">
            <v>0</v>
          </cell>
          <cell r="AE453">
            <v>0</v>
          </cell>
          <cell r="AF453">
            <v>0</v>
          </cell>
          <cell r="AG453">
            <v>0</v>
          </cell>
          <cell r="AH453">
            <v>0</v>
          </cell>
          <cell r="AI453">
            <v>0</v>
          </cell>
          <cell r="AJ453">
            <v>0</v>
          </cell>
          <cell r="AK453">
            <v>0</v>
          </cell>
          <cell r="AL453">
            <v>0</v>
          </cell>
          <cell r="AM453">
            <v>0</v>
          </cell>
          <cell r="AN453">
            <v>0</v>
          </cell>
          <cell r="AO453">
            <v>0</v>
          </cell>
          <cell r="AP453">
            <v>0</v>
          </cell>
          <cell r="AQ453">
            <v>0</v>
          </cell>
          <cell r="AR453">
            <v>0</v>
          </cell>
          <cell r="AS453">
            <v>0</v>
          </cell>
          <cell r="AT453">
            <v>0</v>
          </cell>
          <cell r="AU453">
            <v>0</v>
          </cell>
          <cell r="AV453">
            <v>0</v>
          </cell>
          <cell r="AW453">
            <v>0</v>
          </cell>
          <cell r="AX453">
            <v>0</v>
          </cell>
          <cell r="AY453">
            <v>0</v>
          </cell>
          <cell r="AZ453">
            <v>0</v>
          </cell>
          <cell r="BA453">
            <v>0</v>
          </cell>
          <cell r="BB453">
            <v>0</v>
          </cell>
          <cell r="BC453">
            <v>0</v>
          </cell>
          <cell r="BD453">
            <v>0</v>
          </cell>
          <cell r="BE453">
            <v>0</v>
          </cell>
          <cell r="BF453">
            <v>0</v>
          </cell>
          <cell r="BG453">
            <v>0</v>
          </cell>
          <cell r="BH453">
            <v>0</v>
          </cell>
          <cell r="BI453">
            <v>0</v>
          </cell>
          <cell r="BJ453">
            <v>0</v>
          </cell>
          <cell r="BK453">
            <v>0</v>
          </cell>
          <cell r="BL453">
            <v>0</v>
          </cell>
          <cell r="BM453">
            <v>0</v>
          </cell>
          <cell r="BN453">
            <v>0</v>
          </cell>
          <cell r="BO453">
            <v>0</v>
          </cell>
          <cell r="BP453">
            <v>0</v>
          </cell>
          <cell r="BQ453">
            <v>0</v>
          </cell>
          <cell r="BR453">
            <v>0</v>
          </cell>
          <cell r="BS453">
            <v>0</v>
          </cell>
          <cell r="BT453">
            <v>0</v>
          </cell>
          <cell r="BU453">
            <v>0</v>
          </cell>
          <cell r="BV453">
            <v>0</v>
          </cell>
          <cell r="BW453">
            <v>0</v>
          </cell>
          <cell r="BX453">
            <v>0</v>
          </cell>
          <cell r="BY453">
            <v>0</v>
          </cell>
          <cell r="BZ453">
            <v>0</v>
          </cell>
          <cell r="CA453">
            <v>0</v>
          </cell>
          <cell r="CB453">
            <v>0</v>
          </cell>
          <cell r="CC453">
            <v>0</v>
          </cell>
          <cell r="CD453">
            <v>0</v>
          </cell>
          <cell r="CE453">
            <v>0</v>
          </cell>
          <cell r="CF453">
            <v>0</v>
          </cell>
          <cell r="CG453">
            <v>0</v>
          </cell>
          <cell r="CH453">
            <v>0</v>
          </cell>
          <cell r="CI453">
            <v>0</v>
          </cell>
          <cell r="CJ453">
            <v>0</v>
          </cell>
          <cell r="CK453">
            <v>0</v>
          </cell>
          <cell r="CL453">
            <v>0</v>
          </cell>
          <cell r="CM453">
            <v>0</v>
          </cell>
          <cell r="CN453">
            <v>0</v>
          </cell>
          <cell r="CO453">
            <v>0</v>
          </cell>
          <cell r="CP453">
            <v>0</v>
          </cell>
          <cell r="CQ453">
            <v>0</v>
          </cell>
          <cell r="CR453">
            <v>0</v>
          </cell>
          <cell r="CS453">
            <v>0</v>
          </cell>
          <cell r="CT453">
            <v>0</v>
          </cell>
          <cell r="CU453">
            <v>0</v>
          </cell>
          <cell r="CV453">
            <v>0</v>
          </cell>
          <cell r="CW453">
            <v>0</v>
          </cell>
          <cell r="CX453">
            <v>0</v>
          </cell>
          <cell r="CY453">
            <v>0</v>
          </cell>
          <cell r="CZ453">
            <v>0</v>
          </cell>
          <cell r="DA453">
            <v>0</v>
          </cell>
          <cell r="DB453">
            <v>0</v>
          </cell>
          <cell r="DC453">
            <v>0</v>
          </cell>
          <cell r="DD453">
            <v>0</v>
          </cell>
          <cell r="DE453">
            <v>0</v>
          </cell>
          <cell r="DF453">
            <v>0</v>
          </cell>
          <cell r="DG453">
            <v>0</v>
          </cell>
          <cell r="DH453">
            <v>0</v>
          </cell>
          <cell r="DI453">
            <v>0</v>
          </cell>
          <cell r="DJ453">
            <v>0</v>
          </cell>
          <cell r="DK453">
            <v>0</v>
          </cell>
          <cell r="DL453">
            <v>0</v>
          </cell>
          <cell r="DM453">
            <v>0</v>
          </cell>
          <cell r="DN453">
            <v>0</v>
          </cell>
          <cell r="DO453">
            <v>0</v>
          </cell>
          <cell r="DP453">
            <v>0</v>
          </cell>
          <cell r="DQ453">
            <v>0</v>
          </cell>
          <cell r="DR453">
            <v>0</v>
          </cell>
          <cell r="DS453">
            <v>0</v>
          </cell>
          <cell r="DT453">
            <v>0</v>
          </cell>
          <cell r="DU453">
            <v>0</v>
          </cell>
          <cell r="DV453">
            <v>0</v>
          </cell>
          <cell r="DW453">
            <v>0</v>
          </cell>
          <cell r="DX453">
            <v>0</v>
          </cell>
          <cell r="DY453">
            <v>0</v>
          </cell>
          <cell r="DZ453">
            <v>0</v>
          </cell>
          <cell r="EA453">
            <v>0</v>
          </cell>
          <cell r="EB453">
            <v>0</v>
          </cell>
          <cell r="EC453">
            <v>0</v>
          </cell>
          <cell r="ED453">
            <v>0</v>
          </cell>
          <cell r="EE453">
            <v>0</v>
          </cell>
          <cell r="EF453">
            <v>0</v>
          </cell>
          <cell r="EG453">
            <v>0</v>
          </cell>
          <cell r="EH453">
            <v>0</v>
          </cell>
          <cell r="EI453">
            <v>0</v>
          </cell>
          <cell r="EJ453">
            <v>0</v>
          </cell>
          <cell r="EK453">
            <v>0</v>
          </cell>
          <cell r="EL453">
            <v>0</v>
          </cell>
          <cell r="EM453">
            <v>0</v>
          </cell>
          <cell r="EN453">
            <v>0</v>
          </cell>
          <cell r="EO453">
            <v>0</v>
          </cell>
          <cell r="EP453">
            <v>0</v>
          </cell>
          <cell r="EQ453">
            <v>0</v>
          </cell>
          <cell r="ER453">
            <v>0</v>
          </cell>
          <cell r="ES453">
            <v>0</v>
          </cell>
          <cell r="ET453">
            <v>0</v>
          </cell>
          <cell r="EU453">
            <v>0</v>
          </cell>
          <cell r="EV453">
            <v>0</v>
          </cell>
          <cell r="EW453">
            <v>0</v>
          </cell>
          <cell r="EX453">
            <v>0</v>
          </cell>
          <cell r="EY453">
            <v>0</v>
          </cell>
          <cell r="EZ453">
            <v>0</v>
          </cell>
          <cell r="FA453">
            <v>0</v>
          </cell>
          <cell r="FB453">
            <v>0</v>
          </cell>
          <cell r="FC453">
            <v>0</v>
          </cell>
          <cell r="FD453">
            <v>0</v>
          </cell>
          <cell r="FE453">
            <v>0</v>
          </cell>
          <cell r="FF453">
            <v>0</v>
          </cell>
          <cell r="FG453">
            <v>0</v>
          </cell>
          <cell r="FH453">
            <v>0</v>
          </cell>
          <cell r="FI453">
            <v>0</v>
          </cell>
          <cell r="FJ453">
            <v>0</v>
          </cell>
          <cell r="FK453">
            <v>0</v>
          </cell>
          <cell r="FL453">
            <v>0</v>
          </cell>
          <cell r="FM453">
            <v>0</v>
          </cell>
          <cell r="FN453">
            <v>0</v>
          </cell>
          <cell r="FO453">
            <v>0</v>
          </cell>
          <cell r="FP453">
            <v>0</v>
          </cell>
          <cell r="FQ453">
            <v>0</v>
          </cell>
          <cell r="FR453">
            <v>0</v>
          </cell>
          <cell r="FS453">
            <v>0</v>
          </cell>
          <cell r="FT453">
            <v>0</v>
          </cell>
          <cell r="FU453">
            <v>0</v>
          </cell>
          <cell r="FV453">
            <v>0</v>
          </cell>
          <cell r="FW453">
            <v>0</v>
          </cell>
          <cell r="FX453">
            <v>0</v>
          </cell>
          <cell r="FY453">
            <v>0</v>
          </cell>
          <cell r="FZ453">
            <v>0</v>
          </cell>
          <cell r="GA453">
            <v>0</v>
          </cell>
          <cell r="GB453">
            <v>0</v>
          </cell>
          <cell r="GC453">
            <v>0</v>
          </cell>
          <cell r="GD453">
            <v>0</v>
          </cell>
          <cell r="GE453">
            <v>0</v>
          </cell>
          <cell r="GF453">
            <v>0</v>
          </cell>
          <cell r="GG453">
            <v>0</v>
          </cell>
          <cell r="GH453">
            <v>0</v>
          </cell>
          <cell r="GI453">
            <v>0</v>
          </cell>
          <cell r="GJ453">
            <v>0</v>
          </cell>
          <cell r="GK453">
            <v>0</v>
          </cell>
          <cell r="GL453">
            <v>0</v>
          </cell>
          <cell r="GM453">
            <v>0</v>
          </cell>
          <cell r="GN453">
            <v>0</v>
          </cell>
          <cell r="GO453">
            <v>0</v>
          </cell>
          <cell r="GP453">
            <v>0</v>
          </cell>
          <cell r="GQ453">
            <v>0</v>
          </cell>
          <cell r="GR453">
            <v>0</v>
          </cell>
          <cell r="GS453">
            <v>0</v>
          </cell>
          <cell r="GW453">
            <v>902923</v>
          </cell>
          <cell r="GX453" t="e">
            <v>#DIV/0!</v>
          </cell>
          <cell r="GY453" t="e">
            <v>#DIV/0!</v>
          </cell>
          <cell r="GZ453" t="e">
            <v>#DIV/0!</v>
          </cell>
        </row>
        <row r="454">
          <cell r="A454">
            <v>902967</v>
          </cell>
          <cell r="B454">
            <v>6</v>
          </cell>
          <cell r="C454" t="str">
            <v>INTERCON @ BECKHAM</v>
          </cell>
          <cell r="D454">
            <v>8222</v>
          </cell>
          <cell r="E454" t="str">
            <v>R</v>
          </cell>
          <cell r="F454">
            <v>55</v>
          </cell>
          <cell r="G454">
            <v>55</v>
          </cell>
          <cell r="H454">
            <v>55</v>
          </cell>
          <cell r="I454">
            <v>55</v>
          </cell>
          <cell r="J454">
            <v>55</v>
          </cell>
          <cell r="K454">
            <v>55</v>
          </cell>
          <cell r="L454">
            <v>55</v>
          </cell>
          <cell r="M454">
            <v>55</v>
          </cell>
          <cell r="N454">
            <v>55</v>
          </cell>
          <cell r="O454">
            <v>55</v>
          </cell>
          <cell r="P454">
            <v>55</v>
          </cell>
          <cell r="Q454">
            <v>55</v>
          </cell>
          <cell r="R454">
            <v>55</v>
          </cell>
          <cell r="S454">
            <v>55</v>
          </cell>
          <cell r="T454">
            <v>50</v>
          </cell>
          <cell r="U454">
            <v>50</v>
          </cell>
          <cell r="V454">
            <v>50</v>
          </cell>
          <cell r="W454">
            <v>50</v>
          </cell>
          <cell r="X454">
            <v>50</v>
          </cell>
          <cell r="Y454">
            <v>50</v>
          </cell>
          <cell r="Z454">
            <v>50</v>
          </cell>
          <cell r="AA454">
            <v>50</v>
          </cell>
          <cell r="AB454">
            <v>50</v>
          </cell>
          <cell r="AC454">
            <v>50</v>
          </cell>
          <cell r="AD454">
            <v>50</v>
          </cell>
          <cell r="AE454">
            <v>50</v>
          </cell>
          <cell r="AF454">
            <v>50</v>
          </cell>
          <cell r="AG454">
            <v>50</v>
          </cell>
          <cell r="AH454">
            <v>50</v>
          </cell>
          <cell r="AI454">
            <v>50</v>
          </cell>
          <cell r="AJ454">
            <v>50</v>
          </cell>
          <cell r="AK454">
            <v>50</v>
          </cell>
          <cell r="AL454">
            <v>50</v>
          </cell>
          <cell r="AM454">
            <v>50</v>
          </cell>
          <cell r="AN454">
            <v>55</v>
          </cell>
          <cell r="AO454">
            <v>50</v>
          </cell>
          <cell r="AP454">
            <v>50</v>
          </cell>
          <cell r="AQ454">
            <v>50</v>
          </cell>
          <cell r="AR454">
            <v>50</v>
          </cell>
          <cell r="AS454">
            <v>50</v>
          </cell>
          <cell r="AT454">
            <v>50</v>
          </cell>
          <cell r="AU454">
            <v>50</v>
          </cell>
          <cell r="AV454">
            <v>50</v>
          </cell>
          <cell r="AW454">
            <v>50</v>
          </cell>
          <cell r="AX454">
            <v>0</v>
          </cell>
          <cell r="AY454">
            <v>61</v>
          </cell>
          <cell r="AZ454">
            <v>61</v>
          </cell>
          <cell r="BA454">
            <v>61</v>
          </cell>
          <cell r="BB454">
            <v>61</v>
          </cell>
          <cell r="BC454">
            <v>61</v>
          </cell>
          <cell r="BD454">
            <v>61</v>
          </cell>
          <cell r="BE454">
            <v>61</v>
          </cell>
          <cell r="BF454">
            <v>61</v>
          </cell>
          <cell r="BG454">
            <v>61</v>
          </cell>
          <cell r="BH454">
            <v>61</v>
          </cell>
          <cell r="BI454">
            <v>61</v>
          </cell>
          <cell r="BJ454">
            <v>61</v>
          </cell>
          <cell r="BK454">
            <v>61</v>
          </cell>
          <cell r="BL454">
            <v>61</v>
          </cell>
          <cell r="BM454">
            <v>61</v>
          </cell>
          <cell r="BN454">
            <v>61</v>
          </cell>
          <cell r="BO454">
            <v>61</v>
          </cell>
          <cell r="BP454">
            <v>61</v>
          </cell>
          <cell r="BQ454">
            <v>61</v>
          </cell>
          <cell r="BR454">
            <v>61</v>
          </cell>
          <cell r="BS454">
            <v>61</v>
          </cell>
          <cell r="BT454">
            <v>61</v>
          </cell>
          <cell r="BU454">
            <v>61</v>
          </cell>
          <cell r="BV454">
            <v>61</v>
          </cell>
          <cell r="BW454">
            <v>61</v>
          </cell>
          <cell r="BX454">
            <v>61</v>
          </cell>
          <cell r="BY454">
            <v>61</v>
          </cell>
          <cell r="BZ454">
            <v>61</v>
          </cell>
          <cell r="CA454">
            <v>61</v>
          </cell>
          <cell r="CB454">
            <v>61</v>
          </cell>
          <cell r="CC454">
            <v>61</v>
          </cell>
          <cell r="CD454">
            <v>61</v>
          </cell>
          <cell r="CE454">
            <v>61</v>
          </cell>
          <cell r="CF454">
            <v>61</v>
          </cell>
          <cell r="CG454">
            <v>61</v>
          </cell>
          <cell r="CH454">
            <v>61</v>
          </cell>
          <cell r="CI454">
            <v>61</v>
          </cell>
          <cell r="CJ454">
            <v>61</v>
          </cell>
          <cell r="CK454">
            <v>61</v>
          </cell>
          <cell r="CL454">
            <v>61</v>
          </cell>
          <cell r="CM454">
            <v>61</v>
          </cell>
          <cell r="CN454">
            <v>61</v>
          </cell>
          <cell r="CO454">
            <v>61</v>
          </cell>
          <cell r="CP454">
            <v>61</v>
          </cell>
          <cell r="CQ454">
            <v>61</v>
          </cell>
          <cell r="CR454">
            <v>61</v>
          </cell>
          <cell r="CS454">
            <v>61</v>
          </cell>
          <cell r="CT454">
            <v>61</v>
          </cell>
          <cell r="CU454">
            <v>61</v>
          </cell>
          <cell r="CV454">
            <v>61</v>
          </cell>
          <cell r="CW454">
            <v>61</v>
          </cell>
          <cell r="CX454">
            <v>61</v>
          </cell>
          <cell r="CY454">
            <v>61</v>
          </cell>
          <cell r="CZ454">
            <v>61</v>
          </cell>
          <cell r="DA454">
            <v>61</v>
          </cell>
          <cell r="DB454">
            <v>61</v>
          </cell>
          <cell r="DC454">
            <v>61</v>
          </cell>
          <cell r="DD454">
            <v>61</v>
          </cell>
          <cell r="DE454">
            <v>61</v>
          </cell>
          <cell r="DF454">
            <v>61</v>
          </cell>
          <cell r="DG454">
            <v>61</v>
          </cell>
          <cell r="DH454">
            <v>75</v>
          </cell>
          <cell r="DI454">
            <v>75</v>
          </cell>
          <cell r="DJ454">
            <v>75</v>
          </cell>
          <cell r="DK454">
            <v>75</v>
          </cell>
          <cell r="DL454">
            <v>75</v>
          </cell>
          <cell r="DM454">
            <v>75</v>
          </cell>
          <cell r="DN454">
            <v>75</v>
          </cell>
          <cell r="DO454">
            <v>75</v>
          </cell>
          <cell r="DP454">
            <v>75</v>
          </cell>
          <cell r="DQ454">
            <v>75</v>
          </cell>
          <cell r="DR454">
            <v>75</v>
          </cell>
          <cell r="DS454">
            <v>75</v>
          </cell>
          <cell r="DT454">
            <v>75</v>
          </cell>
          <cell r="DU454">
            <v>75</v>
          </cell>
          <cell r="DV454">
            <v>75</v>
          </cell>
          <cell r="DW454">
            <v>75</v>
          </cell>
          <cell r="DX454">
            <v>75</v>
          </cell>
          <cell r="DY454">
            <v>75</v>
          </cell>
          <cell r="DZ454">
            <v>75</v>
          </cell>
          <cell r="EA454">
            <v>75</v>
          </cell>
          <cell r="EB454">
            <v>75</v>
          </cell>
          <cell r="EC454">
            <v>75</v>
          </cell>
          <cell r="ED454">
            <v>75</v>
          </cell>
          <cell r="EE454">
            <v>75</v>
          </cell>
          <cell r="EF454">
            <v>75</v>
          </cell>
          <cell r="EG454">
            <v>75</v>
          </cell>
          <cell r="EH454">
            <v>75</v>
          </cell>
          <cell r="EI454">
            <v>75</v>
          </cell>
          <cell r="EJ454">
            <v>75</v>
          </cell>
          <cell r="EK454">
            <v>75</v>
          </cell>
          <cell r="EL454">
            <v>75</v>
          </cell>
          <cell r="EM454">
            <v>75</v>
          </cell>
          <cell r="EN454">
            <v>75</v>
          </cell>
          <cell r="EO454">
            <v>75</v>
          </cell>
          <cell r="EP454">
            <v>75</v>
          </cell>
          <cell r="EQ454">
            <v>75</v>
          </cell>
          <cell r="ER454">
            <v>75</v>
          </cell>
          <cell r="ES454">
            <v>75</v>
          </cell>
          <cell r="ET454">
            <v>75</v>
          </cell>
          <cell r="EU454">
            <v>75</v>
          </cell>
          <cell r="EV454">
            <v>75</v>
          </cell>
          <cell r="EW454">
            <v>75</v>
          </cell>
          <cell r="EX454">
            <v>75</v>
          </cell>
          <cell r="EY454">
            <v>75</v>
          </cell>
          <cell r="EZ454">
            <v>75</v>
          </cell>
          <cell r="FA454">
            <v>75</v>
          </cell>
          <cell r="FB454">
            <v>75</v>
          </cell>
          <cell r="FC454">
            <v>75</v>
          </cell>
          <cell r="FD454">
            <v>75</v>
          </cell>
          <cell r="FE454">
            <v>75</v>
          </cell>
          <cell r="FF454">
            <v>75</v>
          </cell>
          <cell r="FG454">
            <v>75</v>
          </cell>
          <cell r="FH454">
            <v>75</v>
          </cell>
          <cell r="FI454">
            <v>75</v>
          </cell>
          <cell r="FJ454">
            <v>75</v>
          </cell>
          <cell r="FK454">
            <v>75</v>
          </cell>
          <cell r="FL454">
            <v>75</v>
          </cell>
          <cell r="FM454">
            <v>75</v>
          </cell>
          <cell r="FN454">
            <v>75</v>
          </cell>
          <cell r="FO454">
            <v>75</v>
          </cell>
          <cell r="FP454">
            <v>75</v>
          </cell>
          <cell r="FQ454">
            <v>75</v>
          </cell>
          <cell r="FR454">
            <v>75</v>
          </cell>
          <cell r="FS454">
            <v>75</v>
          </cell>
          <cell r="FT454">
            <v>75</v>
          </cell>
          <cell r="FU454">
            <v>75</v>
          </cell>
          <cell r="FV454">
            <v>75</v>
          </cell>
          <cell r="FW454">
            <v>75</v>
          </cell>
          <cell r="FX454">
            <v>75</v>
          </cell>
          <cell r="FY454">
            <v>75</v>
          </cell>
          <cell r="FZ454">
            <v>75</v>
          </cell>
          <cell r="GA454">
            <v>75</v>
          </cell>
          <cell r="GB454">
            <v>75</v>
          </cell>
          <cell r="GC454">
            <v>75</v>
          </cell>
          <cell r="GD454">
            <v>75</v>
          </cell>
          <cell r="GE454">
            <v>75</v>
          </cell>
          <cell r="GF454">
            <v>75</v>
          </cell>
          <cell r="GG454">
            <v>75</v>
          </cell>
          <cell r="GH454">
            <v>75</v>
          </cell>
          <cell r="GI454">
            <v>75</v>
          </cell>
          <cell r="GJ454">
            <v>75</v>
          </cell>
          <cell r="GK454">
            <v>75</v>
          </cell>
          <cell r="GL454">
            <v>75</v>
          </cell>
          <cell r="GM454">
            <v>75</v>
          </cell>
          <cell r="GN454">
            <v>75</v>
          </cell>
          <cell r="GO454">
            <v>75</v>
          </cell>
          <cell r="GP454">
            <v>75</v>
          </cell>
          <cell r="GQ454">
            <v>75</v>
          </cell>
          <cell r="GR454">
            <v>75</v>
          </cell>
          <cell r="GS454">
            <v>75</v>
          </cell>
          <cell r="GW454">
            <v>902967</v>
          </cell>
          <cell r="GX454" t="e">
            <v>#DIV/0!</v>
          </cell>
          <cell r="GY454" t="e">
            <v>#DIV/0!</v>
          </cell>
          <cell r="GZ454" t="e">
            <v>#DIV/0!</v>
          </cell>
        </row>
        <row r="455">
          <cell r="A455">
            <v>903071</v>
          </cell>
          <cell r="B455">
            <v>2</v>
          </cell>
          <cell r="C455" t="str">
            <v>DUKEENGY @ GRADY</v>
          </cell>
          <cell r="D455">
            <v>32063</v>
          </cell>
          <cell r="E455" t="str">
            <v>R</v>
          </cell>
          <cell r="F455">
            <v>0</v>
          </cell>
          <cell r="G455">
            <v>0</v>
          </cell>
          <cell r="H455">
            <v>0</v>
          </cell>
          <cell r="I455">
            <v>0</v>
          </cell>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cell r="AD455">
            <v>0</v>
          </cell>
          <cell r="AE455">
            <v>0</v>
          </cell>
          <cell r="AF455">
            <v>0</v>
          </cell>
          <cell r="AG455">
            <v>0</v>
          </cell>
          <cell r="AH455">
            <v>0</v>
          </cell>
          <cell r="AI455">
            <v>0</v>
          </cell>
          <cell r="AJ455">
            <v>0</v>
          </cell>
          <cell r="AK455">
            <v>0</v>
          </cell>
          <cell r="AL455">
            <v>0</v>
          </cell>
          <cell r="AM455">
            <v>0</v>
          </cell>
          <cell r="AN455">
            <v>0</v>
          </cell>
          <cell r="AO455">
            <v>0</v>
          </cell>
          <cell r="AP455">
            <v>0</v>
          </cell>
          <cell r="AQ455">
            <v>0</v>
          </cell>
          <cell r="AR455">
            <v>0</v>
          </cell>
          <cell r="AS455">
            <v>0</v>
          </cell>
          <cell r="AT455">
            <v>0</v>
          </cell>
          <cell r="AU455">
            <v>0</v>
          </cell>
          <cell r="AV455">
            <v>0</v>
          </cell>
          <cell r="AW455">
            <v>0</v>
          </cell>
          <cell r="AX455">
            <v>0</v>
          </cell>
          <cell r="AY455">
            <v>0</v>
          </cell>
          <cell r="AZ455">
            <v>0</v>
          </cell>
          <cell r="BA455">
            <v>0</v>
          </cell>
          <cell r="BB455">
            <v>0</v>
          </cell>
          <cell r="BC455">
            <v>0</v>
          </cell>
          <cell r="BD455">
            <v>0</v>
          </cell>
          <cell r="BE455">
            <v>0</v>
          </cell>
          <cell r="BF455">
            <v>0</v>
          </cell>
          <cell r="BG455">
            <v>0</v>
          </cell>
          <cell r="BH455">
            <v>0</v>
          </cell>
          <cell r="BI455">
            <v>0</v>
          </cell>
          <cell r="BJ455">
            <v>0</v>
          </cell>
          <cell r="BK455">
            <v>0</v>
          </cell>
          <cell r="BL455">
            <v>0</v>
          </cell>
          <cell r="BM455">
            <v>0</v>
          </cell>
          <cell r="BN455">
            <v>0</v>
          </cell>
          <cell r="BO455">
            <v>0</v>
          </cell>
          <cell r="BP455">
            <v>0</v>
          </cell>
          <cell r="BQ455">
            <v>0</v>
          </cell>
          <cell r="BR455">
            <v>0</v>
          </cell>
          <cell r="BS455">
            <v>0</v>
          </cell>
          <cell r="BT455">
            <v>0</v>
          </cell>
          <cell r="BU455">
            <v>0</v>
          </cell>
          <cell r="BV455">
            <v>0</v>
          </cell>
          <cell r="BW455">
            <v>0</v>
          </cell>
          <cell r="BX455">
            <v>0</v>
          </cell>
          <cell r="BY455">
            <v>0</v>
          </cell>
          <cell r="BZ455">
            <v>0</v>
          </cell>
          <cell r="CA455">
            <v>0</v>
          </cell>
          <cell r="CB455">
            <v>0</v>
          </cell>
          <cell r="CC455">
            <v>0</v>
          </cell>
          <cell r="CD455">
            <v>0</v>
          </cell>
          <cell r="CE455">
            <v>0</v>
          </cell>
          <cell r="CF455">
            <v>0</v>
          </cell>
          <cell r="CG455">
            <v>0</v>
          </cell>
          <cell r="CH455">
            <v>0</v>
          </cell>
          <cell r="CI455">
            <v>0</v>
          </cell>
          <cell r="CJ455">
            <v>0</v>
          </cell>
          <cell r="CK455">
            <v>0</v>
          </cell>
          <cell r="CL455">
            <v>0</v>
          </cell>
          <cell r="CM455">
            <v>0</v>
          </cell>
          <cell r="CN455">
            <v>0</v>
          </cell>
          <cell r="CO455">
            <v>0</v>
          </cell>
          <cell r="CP455">
            <v>0</v>
          </cell>
          <cell r="CQ455">
            <v>0</v>
          </cell>
          <cell r="CR455">
            <v>0</v>
          </cell>
          <cell r="CS455">
            <v>0</v>
          </cell>
          <cell r="CT455">
            <v>0</v>
          </cell>
          <cell r="CU455">
            <v>0</v>
          </cell>
          <cell r="CV455">
            <v>0</v>
          </cell>
          <cell r="CW455">
            <v>0</v>
          </cell>
          <cell r="CX455">
            <v>0</v>
          </cell>
          <cell r="CY455">
            <v>0</v>
          </cell>
          <cell r="CZ455">
            <v>0</v>
          </cell>
          <cell r="DA455">
            <v>0</v>
          </cell>
          <cell r="DB455">
            <v>0</v>
          </cell>
          <cell r="DC455">
            <v>0</v>
          </cell>
          <cell r="DD455">
            <v>0</v>
          </cell>
          <cell r="DE455">
            <v>0</v>
          </cell>
          <cell r="DF455">
            <v>0</v>
          </cell>
          <cell r="DG455">
            <v>0</v>
          </cell>
          <cell r="DH455">
            <v>0</v>
          </cell>
          <cell r="DI455">
            <v>0</v>
          </cell>
          <cell r="DJ455">
            <v>0</v>
          </cell>
          <cell r="DK455">
            <v>0</v>
          </cell>
          <cell r="DL455">
            <v>0</v>
          </cell>
          <cell r="DM455">
            <v>0</v>
          </cell>
          <cell r="DN455">
            <v>0</v>
          </cell>
          <cell r="DO455">
            <v>0</v>
          </cell>
          <cell r="DP455">
            <v>0</v>
          </cell>
          <cell r="DQ455">
            <v>0</v>
          </cell>
          <cell r="DR455">
            <v>0</v>
          </cell>
          <cell r="DS455">
            <v>0</v>
          </cell>
          <cell r="DT455">
            <v>0</v>
          </cell>
          <cell r="DU455">
            <v>0</v>
          </cell>
          <cell r="DV455">
            <v>0</v>
          </cell>
          <cell r="DW455">
            <v>0</v>
          </cell>
          <cell r="DX455">
            <v>0</v>
          </cell>
          <cell r="DY455">
            <v>0</v>
          </cell>
          <cell r="DZ455">
            <v>0</v>
          </cell>
          <cell r="EA455">
            <v>0</v>
          </cell>
          <cell r="EB455">
            <v>0</v>
          </cell>
          <cell r="EC455">
            <v>0</v>
          </cell>
          <cell r="ED455">
            <v>0</v>
          </cell>
          <cell r="EE455">
            <v>0</v>
          </cell>
          <cell r="EF455">
            <v>0</v>
          </cell>
          <cell r="EG455">
            <v>0</v>
          </cell>
          <cell r="EH455">
            <v>0</v>
          </cell>
          <cell r="EI455">
            <v>0</v>
          </cell>
          <cell r="EJ455">
            <v>0</v>
          </cell>
          <cell r="EK455">
            <v>0</v>
          </cell>
          <cell r="EL455">
            <v>0</v>
          </cell>
          <cell r="EM455">
            <v>0</v>
          </cell>
          <cell r="EN455">
            <v>0</v>
          </cell>
          <cell r="EO455">
            <v>0</v>
          </cell>
          <cell r="EP455">
            <v>0</v>
          </cell>
          <cell r="EQ455">
            <v>0</v>
          </cell>
          <cell r="ER455">
            <v>0</v>
          </cell>
          <cell r="ES455">
            <v>0</v>
          </cell>
          <cell r="ET455">
            <v>0</v>
          </cell>
          <cell r="EU455">
            <v>0</v>
          </cell>
          <cell r="EV455">
            <v>0</v>
          </cell>
          <cell r="EW455">
            <v>0</v>
          </cell>
          <cell r="EX455">
            <v>0</v>
          </cell>
          <cell r="EY455">
            <v>0</v>
          </cell>
          <cell r="EZ455">
            <v>0</v>
          </cell>
          <cell r="FA455">
            <v>0</v>
          </cell>
          <cell r="FB455">
            <v>0</v>
          </cell>
          <cell r="FC455">
            <v>0</v>
          </cell>
          <cell r="FD455">
            <v>0</v>
          </cell>
          <cell r="FE455">
            <v>0</v>
          </cell>
          <cell r="FF455">
            <v>0</v>
          </cell>
          <cell r="FG455">
            <v>0</v>
          </cell>
          <cell r="FH455">
            <v>0</v>
          </cell>
          <cell r="FI455">
            <v>0</v>
          </cell>
          <cell r="FJ455">
            <v>0</v>
          </cell>
          <cell r="FK455">
            <v>0</v>
          </cell>
          <cell r="FL455">
            <v>0</v>
          </cell>
          <cell r="FM455">
            <v>0</v>
          </cell>
          <cell r="FN455">
            <v>0</v>
          </cell>
          <cell r="FO455">
            <v>0</v>
          </cell>
          <cell r="FP455">
            <v>0</v>
          </cell>
          <cell r="FQ455">
            <v>0</v>
          </cell>
          <cell r="FR455">
            <v>0</v>
          </cell>
          <cell r="FS455">
            <v>0</v>
          </cell>
          <cell r="FT455">
            <v>0</v>
          </cell>
          <cell r="FU455">
            <v>0</v>
          </cell>
          <cell r="FV455">
            <v>0</v>
          </cell>
          <cell r="FW455">
            <v>0</v>
          </cell>
          <cell r="FX455">
            <v>0</v>
          </cell>
          <cell r="FY455">
            <v>0</v>
          </cell>
          <cell r="FZ455">
            <v>0</v>
          </cell>
          <cell r="GA455">
            <v>0</v>
          </cell>
          <cell r="GB455">
            <v>0</v>
          </cell>
          <cell r="GC455">
            <v>0</v>
          </cell>
          <cell r="GD455">
            <v>0</v>
          </cell>
          <cell r="GE455">
            <v>0</v>
          </cell>
          <cell r="GF455">
            <v>0</v>
          </cell>
          <cell r="GG455">
            <v>0</v>
          </cell>
          <cell r="GH455">
            <v>0</v>
          </cell>
          <cell r="GI455">
            <v>0</v>
          </cell>
          <cell r="GJ455">
            <v>0</v>
          </cell>
          <cell r="GK455">
            <v>0</v>
          </cell>
          <cell r="GL455">
            <v>0</v>
          </cell>
          <cell r="GM455">
            <v>0</v>
          </cell>
          <cell r="GN455">
            <v>0</v>
          </cell>
          <cell r="GO455">
            <v>0</v>
          </cell>
          <cell r="GP455">
            <v>0</v>
          </cell>
          <cell r="GQ455">
            <v>0</v>
          </cell>
          <cell r="GR455">
            <v>0</v>
          </cell>
          <cell r="GS455">
            <v>0</v>
          </cell>
          <cell r="GW455">
            <v>903071</v>
          </cell>
          <cell r="GX455" t="e">
            <v>#DIV/0!</v>
          </cell>
          <cell r="GY455" t="e">
            <v>#DIV/0!</v>
          </cell>
          <cell r="GZ455" t="e">
            <v>#DIV/0!</v>
          </cell>
        </row>
        <row r="456">
          <cell r="A456">
            <v>903072</v>
          </cell>
          <cell r="B456">
            <v>2</v>
          </cell>
          <cell r="C456" t="str">
            <v>MRT @ GRADY</v>
          </cell>
          <cell r="D456">
            <v>52005</v>
          </cell>
          <cell r="E456" t="str">
            <v>R</v>
          </cell>
          <cell r="F456">
            <v>550</v>
          </cell>
          <cell r="G456">
            <v>550</v>
          </cell>
          <cell r="H456">
            <v>550</v>
          </cell>
          <cell r="I456">
            <v>550</v>
          </cell>
          <cell r="J456">
            <v>550</v>
          </cell>
          <cell r="K456">
            <v>550</v>
          </cell>
          <cell r="L456">
            <v>550</v>
          </cell>
          <cell r="M456">
            <v>550</v>
          </cell>
          <cell r="N456">
            <v>550</v>
          </cell>
          <cell r="O456">
            <v>550</v>
          </cell>
          <cell r="P456">
            <v>550</v>
          </cell>
          <cell r="Q456">
            <v>550</v>
          </cell>
          <cell r="R456">
            <v>550</v>
          </cell>
          <cell r="S456">
            <v>550</v>
          </cell>
          <cell r="T456">
            <v>548</v>
          </cell>
          <cell r="U456">
            <v>548</v>
          </cell>
          <cell r="V456">
            <v>548</v>
          </cell>
          <cell r="W456">
            <v>548</v>
          </cell>
          <cell r="X456">
            <v>548</v>
          </cell>
          <cell r="Y456">
            <v>548</v>
          </cell>
          <cell r="Z456">
            <v>548</v>
          </cell>
          <cell r="AA456">
            <v>548</v>
          </cell>
          <cell r="AB456">
            <v>548</v>
          </cell>
          <cell r="AC456">
            <v>548</v>
          </cell>
          <cell r="AD456">
            <v>548</v>
          </cell>
          <cell r="AE456">
            <v>548</v>
          </cell>
          <cell r="AF456">
            <v>548</v>
          </cell>
          <cell r="AG456">
            <v>548</v>
          </cell>
          <cell r="AH456">
            <v>548</v>
          </cell>
          <cell r="AI456">
            <v>548</v>
          </cell>
          <cell r="AJ456">
            <v>548</v>
          </cell>
          <cell r="AK456">
            <v>548</v>
          </cell>
          <cell r="AL456">
            <v>548</v>
          </cell>
          <cell r="AM456">
            <v>548</v>
          </cell>
          <cell r="AN456">
            <v>548</v>
          </cell>
          <cell r="AO456">
            <v>548</v>
          </cell>
          <cell r="AP456">
            <v>548</v>
          </cell>
          <cell r="AQ456">
            <v>548</v>
          </cell>
          <cell r="AR456">
            <v>548</v>
          </cell>
          <cell r="AS456">
            <v>548</v>
          </cell>
          <cell r="AT456">
            <v>548</v>
          </cell>
          <cell r="AU456">
            <v>548</v>
          </cell>
          <cell r="AV456">
            <v>548</v>
          </cell>
          <cell r="AW456">
            <v>548</v>
          </cell>
          <cell r="AX456">
            <v>548</v>
          </cell>
          <cell r="AY456">
            <v>520</v>
          </cell>
          <cell r="AZ456">
            <v>520</v>
          </cell>
          <cell r="BA456">
            <v>520</v>
          </cell>
          <cell r="BB456">
            <v>520</v>
          </cell>
          <cell r="BC456">
            <v>520</v>
          </cell>
          <cell r="BD456">
            <v>520</v>
          </cell>
          <cell r="BE456">
            <v>520</v>
          </cell>
          <cell r="BF456">
            <v>520</v>
          </cell>
          <cell r="BG456">
            <v>520</v>
          </cell>
          <cell r="BH456">
            <v>520</v>
          </cell>
          <cell r="BI456">
            <v>520</v>
          </cell>
          <cell r="BJ456">
            <v>520</v>
          </cell>
          <cell r="BK456">
            <v>520</v>
          </cell>
          <cell r="BL456">
            <v>520</v>
          </cell>
          <cell r="BM456">
            <v>520</v>
          </cell>
          <cell r="BN456">
            <v>520</v>
          </cell>
          <cell r="BO456">
            <v>520</v>
          </cell>
          <cell r="BP456">
            <v>520</v>
          </cell>
          <cell r="BQ456">
            <v>520</v>
          </cell>
          <cell r="BR456">
            <v>520</v>
          </cell>
          <cell r="BS456">
            <v>520</v>
          </cell>
          <cell r="BT456">
            <v>520</v>
          </cell>
          <cell r="BU456">
            <v>520</v>
          </cell>
          <cell r="BV456">
            <v>520</v>
          </cell>
          <cell r="BW456">
            <v>520</v>
          </cell>
          <cell r="BX456">
            <v>520</v>
          </cell>
          <cell r="BY456">
            <v>520</v>
          </cell>
          <cell r="BZ456">
            <v>520</v>
          </cell>
          <cell r="CA456">
            <v>520</v>
          </cell>
          <cell r="CB456">
            <v>520</v>
          </cell>
          <cell r="CC456">
            <v>520</v>
          </cell>
          <cell r="CD456">
            <v>520</v>
          </cell>
          <cell r="CE456">
            <v>520</v>
          </cell>
          <cell r="CF456">
            <v>520</v>
          </cell>
          <cell r="CG456">
            <v>520</v>
          </cell>
          <cell r="CH456">
            <v>520</v>
          </cell>
          <cell r="CI456">
            <v>520</v>
          </cell>
          <cell r="CJ456">
            <v>520</v>
          </cell>
          <cell r="CK456">
            <v>520</v>
          </cell>
          <cell r="CL456">
            <v>520</v>
          </cell>
          <cell r="CM456">
            <v>520</v>
          </cell>
          <cell r="CN456">
            <v>520</v>
          </cell>
          <cell r="CO456">
            <v>520</v>
          </cell>
          <cell r="CP456">
            <v>520</v>
          </cell>
          <cell r="CQ456">
            <v>520</v>
          </cell>
          <cell r="CR456">
            <v>520</v>
          </cell>
          <cell r="CS456">
            <v>520</v>
          </cell>
          <cell r="CT456">
            <v>520</v>
          </cell>
          <cell r="CU456">
            <v>520</v>
          </cell>
          <cell r="CV456">
            <v>520</v>
          </cell>
          <cell r="CW456">
            <v>520</v>
          </cell>
          <cell r="CX456">
            <v>520</v>
          </cell>
          <cell r="CY456">
            <v>520</v>
          </cell>
          <cell r="CZ456">
            <v>520</v>
          </cell>
          <cell r="DA456">
            <v>520</v>
          </cell>
          <cell r="DB456">
            <v>520</v>
          </cell>
          <cell r="DC456">
            <v>520</v>
          </cell>
          <cell r="DD456">
            <v>520</v>
          </cell>
          <cell r="DE456">
            <v>520</v>
          </cell>
          <cell r="DF456">
            <v>520</v>
          </cell>
          <cell r="DG456">
            <v>520</v>
          </cell>
          <cell r="DH456">
            <v>471</v>
          </cell>
          <cell r="DI456">
            <v>471</v>
          </cell>
          <cell r="DJ456">
            <v>471</v>
          </cell>
          <cell r="DK456">
            <v>471</v>
          </cell>
          <cell r="DL456">
            <v>471</v>
          </cell>
          <cell r="DM456">
            <v>471</v>
          </cell>
          <cell r="DN456">
            <v>471</v>
          </cell>
          <cell r="DO456">
            <v>471</v>
          </cell>
          <cell r="DP456">
            <v>471</v>
          </cell>
          <cell r="DQ456">
            <v>471</v>
          </cell>
          <cell r="DR456">
            <v>471</v>
          </cell>
          <cell r="DS456">
            <v>471</v>
          </cell>
          <cell r="DT456">
            <v>471</v>
          </cell>
          <cell r="DU456">
            <v>471</v>
          </cell>
          <cell r="DV456">
            <v>471</v>
          </cell>
          <cell r="DW456">
            <v>471</v>
          </cell>
          <cell r="DX456">
            <v>471</v>
          </cell>
          <cell r="DY456">
            <v>471</v>
          </cell>
          <cell r="DZ456">
            <v>471</v>
          </cell>
          <cell r="EA456">
            <v>471</v>
          </cell>
          <cell r="EB456">
            <v>471</v>
          </cell>
          <cell r="EC456">
            <v>471</v>
          </cell>
          <cell r="ED456">
            <v>471</v>
          </cell>
          <cell r="EE456">
            <v>471</v>
          </cell>
          <cell r="EF456">
            <v>471</v>
          </cell>
          <cell r="EG456">
            <v>471</v>
          </cell>
          <cell r="EH456">
            <v>471</v>
          </cell>
          <cell r="EI456">
            <v>471</v>
          </cell>
          <cell r="EJ456">
            <v>488</v>
          </cell>
          <cell r="EK456">
            <v>488</v>
          </cell>
          <cell r="EL456">
            <v>488</v>
          </cell>
          <cell r="EM456">
            <v>488</v>
          </cell>
          <cell r="EN456">
            <v>488</v>
          </cell>
          <cell r="EO456">
            <v>488</v>
          </cell>
          <cell r="EP456">
            <v>488</v>
          </cell>
          <cell r="EQ456">
            <v>488</v>
          </cell>
          <cell r="ER456">
            <v>488</v>
          </cell>
          <cell r="ES456">
            <v>488</v>
          </cell>
          <cell r="ET456">
            <v>488</v>
          </cell>
          <cell r="EU456">
            <v>488</v>
          </cell>
          <cell r="EV456">
            <v>488</v>
          </cell>
          <cell r="EW456">
            <v>488</v>
          </cell>
          <cell r="EX456">
            <v>488</v>
          </cell>
          <cell r="EY456">
            <v>488</v>
          </cell>
          <cell r="EZ456">
            <v>488</v>
          </cell>
          <cell r="FA456">
            <v>488</v>
          </cell>
          <cell r="FB456">
            <v>488</v>
          </cell>
          <cell r="FC456">
            <v>488</v>
          </cell>
          <cell r="FD456">
            <v>488</v>
          </cell>
          <cell r="FE456">
            <v>488</v>
          </cell>
          <cell r="FF456">
            <v>488</v>
          </cell>
          <cell r="FG456">
            <v>488</v>
          </cell>
          <cell r="FH456">
            <v>488</v>
          </cell>
          <cell r="FI456">
            <v>488</v>
          </cell>
          <cell r="FJ456">
            <v>488</v>
          </cell>
          <cell r="FK456">
            <v>488</v>
          </cell>
          <cell r="FL456">
            <v>488</v>
          </cell>
          <cell r="FM456">
            <v>488</v>
          </cell>
          <cell r="FN456">
            <v>488</v>
          </cell>
          <cell r="FO456">
            <v>513</v>
          </cell>
          <cell r="FP456">
            <v>513</v>
          </cell>
          <cell r="FQ456">
            <v>513</v>
          </cell>
          <cell r="FR456">
            <v>513</v>
          </cell>
          <cell r="FS456">
            <v>513</v>
          </cell>
          <cell r="FT456">
            <v>513</v>
          </cell>
          <cell r="FU456">
            <v>513</v>
          </cell>
          <cell r="FV456">
            <v>513</v>
          </cell>
          <cell r="FW456">
            <v>513</v>
          </cell>
          <cell r="FX456">
            <v>513</v>
          </cell>
          <cell r="FY456">
            <v>513</v>
          </cell>
          <cell r="FZ456">
            <v>513</v>
          </cell>
          <cell r="GA456">
            <v>513</v>
          </cell>
          <cell r="GB456">
            <v>513</v>
          </cell>
          <cell r="GC456">
            <v>513</v>
          </cell>
          <cell r="GD456">
            <v>513</v>
          </cell>
          <cell r="GE456">
            <v>513</v>
          </cell>
          <cell r="GF456">
            <v>513</v>
          </cell>
          <cell r="GG456">
            <v>513</v>
          </cell>
          <cell r="GH456">
            <v>513</v>
          </cell>
          <cell r="GI456">
            <v>513</v>
          </cell>
          <cell r="GJ456">
            <v>513</v>
          </cell>
          <cell r="GK456">
            <v>513</v>
          </cell>
          <cell r="GL456">
            <v>513</v>
          </cell>
          <cell r="GM456">
            <v>513</v>
          </cell>
          <cell r="GN456">
            <v>513</v>
          </cell>
          <cell r="GO456">
            <v>513</v>
          </cell>
          <cell r="GP456">
            <v>513</v>
          </cell>
          <cell r="GQ456">
            <v>513</v>
          </cell>
          <cell r="GR456">
            <v>513</v>
          </cell>
          <cell r="GS456">
            <v>513</v>
          </cell>
          <cell r="GW456">
            <v>903072</v>
          </cell>
          <cell r="GX456" t="e">
            <v>#DIV/0!</v>
          </cell>
          <cell r="GY456" t="e">
            <v>#DIV/0!</v>
          </cell>
          <cell r="GZ456" t="e">
            <v>#DIV/0!</v>
          </cell>
        </row>
        <row r="457">
          <cell r="A457">
            <v>903080</v>
          </cell>
          <cell r="B457">
            <v>7</v>
          </cell>
          <cell r="C457" t="str">
            <v>TRNSWEST @ EDDY</v>
          </cell>
          <cell r="D457">
            <v>203533</v>
          </cell>
          <cell r="E457" t="str">
            <v>B</v>
          </cell>
          <cell r="F457">
            <v>0</v>
          </cell>
          <cell r="G457">
            <v>0</v>
          </cell>
          <cell r="H457">
            <v>0</v>
          </cell>
          <cell r="I457">
            <v>0</v>
          </cell>
          <cell r="J457">
            <v>0</v>
          </cell>
          <cell r="K457">
            <v>0</v>
          </cell>
          <cell r="L457">
            <v>0</v>
          </cell>
          <cell r="M457">
            <v>0</v>
          </cell>
          <cell r="N457">
            <v>0</v>
          </cell>
          <cell r="O457">
            <v>0</v>
          </cell>
          <cell r="P457">
            <v>0</v>
          </cell>
          <cell r="Q457">
            <v>0</v>
          </cell>
          <cell r="R457">
            <v>0</v>
          </cell>
          <cell r="S457">
            <v>0</v>
          </cell>
          <cell r="T457">
            <v>0</v>
          </cell>
          <cell r="U457">
            <v>0</v>
          </cell>
          <cell r="V457">
            <v>0</v>
          </cell>
          <cell r="W457">
            <v>0</v>
          </cell>
          <cell r="X457">
            <v>0</v>
          </cell>
          <cell r="Y457">
            <v>0</v>
          </cell>
          <cell r="Z457">
            <v>0</v>
          </cell>
          <cell r="AA457">
            <v>0</v>
          </cell>
          <cell r="AB457">
            <v>0</v>
          </cell>
          <cell r="AC457">
            <v>0</v>
          </cell>
          <cell r="AD457">
            <v>0</v>
          </cell>
          <cell r="AE457">
            <v>0</v>
          </cell>
          <cell r="AF457">
            <v>0</v>
          </cell>
          <cell r="AG457">
            <v>0</v>
          </cell>
          <cell r="AH457">
            <v>0</v>
          </cell>
          <cell r="AI457">
            <v>0</v>
          </cell>
          <cell r="AJ457">
            <v>0</v>
          </cell>
          <cell r="AK457">
            <v>0</v>
          </cell>
          <cell r="AL457">
            <v>0</v>
          </cell>
          <cell r="AM457">
            <v>0</v>
          </cell>
          <cell r="AN457">
            <v>0</v>
          </cell>
          <cell r="AO457">
            <v>0</v>
          </cell>
          <cell r="AP457">
            <v>0</v>
          </cell>
          <cell r="AQ457">
            <v>0</v>
          </cell>
          <cell r="AR457">
            <v>0</v>
          </cell>
          <cell r="AS457">
            <v>0</v>
          </cell>
          <cell r="AT457">
            <v>0</v>
          </cell>
          <cell r="AU457">
            <v>0</v>
          </cell>
          <cell r="AV457">
            <v>0</v>
          </cell>
          <cell r="AW457">
            <v>0</v>
          </cell>
          <cell r="AX457">
            <v>0</v>
          </cell>
          <cell r="AY457">
            <v>0</v>
          </cell>
          <cell r="AZ457">
            <v>0</v>
          </cell>
          <cell r="BA457">
            <v>0</v>
          </cell>
          <cell r="BB457">
            <v>0</v>
          </cell>
          <cell r="BC457">
            <v>0</v>
          </cell>
          <cell r="BD457">
            <v>0</v>
          </cell>
          <cell r="BE457">
            <v>0</v>
          </cell>
          <cell r="BF457">
            <v>0</v>
          </cell>
          <cell r="BG457">
            <v>0</v>
          </cell>
          <cell r="BH457">
            <v>0</v>
          </cell>
          <cell r="BI457">
            <v>0</v>
          </cell>
          <cell r="BJ457">
            <v>0</v>
          </cell>
          <cell r="BK457">
            <v>0</v>
          </cell>
          <cell r="BL457">
            <v>0</v>
          </cell>
          <cell r="BM457">
            <v>0</v>
          </cell>
          <cell r="BN457">
            <v>0</v>
          </cell>
          <cell r="BO457">
            <v>0</v>
          </cell>
          <cell r="BP457">
            <v>0</v>
          </cell>
          <cell r="BQ457">
            <v>0</v>
          </cell>
          <cell r="BR457">
            <v>0</v>
          </cell>
          <cell r="BS457">
            <v>0</v>
          </cell>
          <cell r="BT457">
            <v>0</v>
          </cell>
          <cell r="BU457">
            <v>0</v>
          </cell>
          <cell r="BV457">
            <v>0</v>
          </cell>
          <cell r="BW457">
            <v>0</v>
          </cell>
          <cell r="BX457">
            <v>0</v>
          </cell>
          <cell r="BY457">
            <v>0</v>
          </cell>
          <cell r="BZ457">
            <v>0</v>
          </cell>
          <cell r="CA457">
            <v>0</v>
          </cell>
          <cell r="CB457">
            <v>0</v>
          </cell>
          <cell r="CC457">
            <v>0</v>
          </cell>
          <cell r="CD457">
            <v>0</v>
          </cell>
          <cell r="CE457">
            <v>0</v>
          </cell>
          <cell r="CF457">
            <v>0</v>
          </cell>
          <cell r="CG457">
            <v>0</v>
          </cell>
          <cell r="CH457">
            <v>0</v>
          </cell>
          <cell r="CI457">
            <v>0</v>
          </cell>
          <cell r="CJ457">
            <v>0</v>
          </cell>
          <cell r="CK457">
            <v>0</v>
          </cell>
          <cell r="CL457">
            <v>0</v>
          </cell>
          <cell r="CM457">
            <v>0</v>
          </cell>
          <cell r="CN457">
            <v>0</v>
          </cell>
          <cell r="CO457">
            <v>0</v>
          </cell>
          <cell r="CP457">
            <v>0</v>
          </cell>
          <cell r="CQ457">
            <v>0</v>
          </cell>
          <cell r="CR457">
            <v>0</v>
          </cell>
          <cell r="CS457">
            <v>0</v>
          </cell>
          <cell r="CT457">
            <v>0</v>
          </cell>
          <cell r="CU457">
            <v>0</v>
          </cell>
          <cell r="CV457">
            <v>0</v>
          </cell>
          <cell r="CW457">
            <v>0</v>
          </cell>
          <cell r="CX457">
            <v>0</v>
          </cell>
          <cell r="CY457">
            <v>0</v>
          </cell>
          <cell r="CZ457">
            <v>0</v>
          </cell>
          <cell r="DA457">
            <v>0</v>
          </cell>
          <cell r="DB457">
            <v>0</v>
          </cell>
          <cell r="DC457">
            <v>0</v>
          </cell>
          <cell r="DD457">
            <v>0</v>
          </cell>
          <cell r="DE457">
            <v>0</v>
          </cell>
          <cell r="DF457">
            <v>0</v>
          </cell>
          <cell r="DG457">
            <v>0</v>
          </cell>
          <cell r="DH457">
            <v>0</v>
          </cell>
          <cell r="DI457">
            <v>0</v>
          </cell>
          <cell r="DJ457">
            <v>0</v>
          </cell>
          <cell r="DK457">
            <v>0</v>
          </cell>
          <cell r="DL457">
            <v>0</v>
          </cell>
          <cell r="DM457">
            <v>0</v>
          </cell>
          <cell r="DN457">
            <v>0</v>
          </cell>
          <cell r="DO457">
            <v>0</v>
          </cell>
          <cell r="DP457">
            <v>0</v>
          </cell>
          <cell r="DQ457">
            <v>0</v>
          </cell>
          <cell r="DR457">
            <v>0</v>
          </cell>
          <cell r="DS457">
            <v>0</v>
          </cell>
          <cell r="DT457">
            <v>0</v>
          </cell>
          <cell r="DU457">
            <v>0</v>
          </cell>
          <cell r="DV457">
            <v>0</v>
          </cell>
          <cell r="DW457">
            <v>0</v>
          </cell>
          <cell r="DX457">
            <v>0</v>
          </cell>
          <cell r="DY457">
            <v>0</v>
          </cell>
          <cell r="DZ457">
            <v>0</v>
          </cell>
          <cell r="EA457">
            <v>0</v>
          </cell>
          <cell r="EB457">
            <v>0</v>
          </cell>
          <cell r="EC457">
            <v>0</v>
          </cell>
          <cell r="ED457">
            <v>0</v>
          </cell>
          <cell r="EE457">
            <v>0</v>
          </cell>
          <cell r="EF457">
            <v>0</v>
          </cell>
          <cell r="EG457">
            <v>0</v>
          </cell>
          <cell r="EH457">
            <v>0</v>
          </cell>
          <cell r="EI457">
            <v>0</v>
          </cell>
          <cell r="EJ457">
            <v>0</v>
          </cell>
          <cell r="EK457">
            <v>0</v>
          </cell>
          <cell r="EL457">
            <v>0</v>
          </cell>
          <cell r="EM457">
            <v>0</v>
          </cell>
          <cell r="EN457">
            <v>0</v>
          </cell>
          <cell r="EO457">
            <v>0</v>
          </cell>
          <cell r="EP457">
            <v>0</v>
          </cell>
          <cell r="EQ457">
            <v>0</v>
          </cell>
          <cell r="ER457">
            <v>0</v>
          </cell>
          <cell r="ES457">
            <v>0</v>
          </cell>
          <cell r="ET457">
            <v>0</v>
          </cell>
          <cell r="EU457">
            <v>0</v>
          </cell>
          <cell r="EV457">
            <v>0</v>
          </cell>
          <cell r="EW457">
            <v>0</v>
          </cell>
          <cell r="EX457">
            <v>0</v>
          </cell>
          <cell r="EY457">
            <v>0</v>
          </cell>
          <cell r="EZ457">
            <v>0</v>
          </cell>
          <cell r="FA457">
            <v>0</v>
          </cell>
          <cell r="FB457">
            <v>0</v>
          </cell>
          <cell r="FC457">
            <v>0</v>
          </cell>
          <cell r="FD457">
            <v>0</v>
          </cell>
          <cell r="FE457">
            <v>0</v>
          </cell>
          <cell r="FF457">
            <v>0</v>
          </cell>
          <cell r="FG457">
            <v>0</v>
          </cell>
          <cell r="FH457">
            <v>0</v>
          </cell>
          <cell r="FI457">
            <v>0</v>
          </cell>
          <cell r="FJ457">
            <v>0</v>
          </cell>
          <cell r="FK457">
            <v>0</v>
          </cell>
          <cell r="FL457">
            <v>0</v>
          </cell>
          <cell r="FM457">
            <v>0</v>
          </cell>
          <cell r="FN457">
            <v>0</v>
          </cell>
          <cell r="FO457">
            <v>0</v>
          </cell>
          <cell r="FP457">
            <v>0</v>
          </cell>
          <cell r="FQ457">
            <v>0</v>
          </cell>
          <cell r="FR457">
            <v>0</v>
          </cell>
          <cell r="FS457">
            <v>0</v>
          </cell>
          <cell r="FT457">
            <v>0</v>
          </cell>
          <cell r="FU457">
            <v>0</v>
          </cell>
          <cell r="FV457">
            <v>0</v>
          </cell>
          <cell r="FW457">
            <v>0</v>
          </cell>
          <cell r="FX457">
            <v>0</v>
          </cell>
          <cell r="FY457">
            <v>0</v>
          </cell>
          <cell r="FZ457">
            <v>0</v>
          </cell>
          <cell r="GA457">
            <v>0</v>
          </cell>
          <cell r="GB457">
            <v>0</v>
          </cell>
          <cell r="GC457">
            <v>0</v>
          </cell>
          <cell r="GD457">
            <v>0</v>
          </cell>
          <cell r="GE457">
            <v>0</v>
          </cell>
          <cell r="GF457">
            <v>0</v>
          </cell>
          <cell r="GG457">
            <v>0</v>
          </cell>
          <cell r="GH457">
            <v>0</v>
          </cell>
          <cell r="GI457">
            <v>0</v>
          </cell>
          <cell r="GJ457">
            <v>0</v>
          </cell>
          <cell r="GK457">
            <v>0</v>
          </cell>
          <cell r="GL457">
            <v>0</v>
          </cell>
          <cell r="GM457">
            <v>0</v>
          </cell>
          <cell r="GN457">
            <v>0</v>
          </cell>
          <cell r="GO457">
            <v>0</v>
          </cell>
          <cell r="GP457">
            <v>0</v>
          </cell>
          <cell r="GQ457">
            <v>0</v>
          </cell>
          <cell r="GR457">
            <v>0</v>
          </cell>
          <cell r="GS457">
            <v>0</v>
          </cell>
          <cell r="GW457">
            <v>903080</v>
          </cell>
          <cell r="GX457" t="e">
            <v>#DIV/0!</v>
          </cell>
          <cell r="GY457" t="e">
            <v>#DIV/0!</v>
          </cell>
          <cell r="GZ457" t="e">
            <v>#DIV/0!</v>
          </cell>
        </row>
        <row r="458">
          <cell r="A458">
            <v>903086</v>
          </cell>
          <cell r="B458">
            <v>2</v>
          </cell>
          <cell r="C458" t="str">
            <v>IAMS @ CADDO</v>
          </cell>
          <cell r="D458">
            <v>8226</v>
          </cell>
          <cell r="E458" t="str">
            <v>R</v>
          </cell>
          <cell r="F458">
            <v>100</v>
          </cell>
          <cell r="G458">
            <v>100</v>
          </cell>
          <cell r="H458">
            <v>100</v>
          </cell>
          <cell r="I458">
            <v>100</v>
          </cell>
          <cell r="J458">
            <v>100</v>
          </cell>
          <cell r="K458">
            <v>100</v>
          </cell>
          <cell r="L458">
            <v>100</v>
          </cell>
          <cell r="M458">
            <v>100</v>
          </cell>
          <cell r="N458">
            <v>100</v>
          </cell>
          <cell r="O458">
            <v>100</v>
          </cell>
          <cell r="P458">
            <v>100</v>
          </cell>
          <cell r="Q458">
            <v>100</v>
          </cell>
          <cell r="R458">
            <v>100</v>
          </cell>
          <cell r="S458">
            <v>100</v>
          </cell>
          <cell r="T458">
            <v>100</v>
          </cell>
          <cell r="U458">
            <v>100</v>
          </cell>
          <cell r="V458">
            <v>100</v>
          </cell>
          <cell r="W458">
            <v>100</v>
          </cell>
          <cell r="X458">
            <v>100</v>
          </cell>
          <cell r="Y458">
            <v>100</v>
          </cell>
          <cell r="Z458">
            <v>100</v>
          </cell>
          <cell r="AA458">
            <v>100</v>
          </cell>
          <cell r="AB458">
            <v>100</v>
          </cell>
          <cell r="AC458">
            <v>100</v>
          </cell>
          <cell r="AD458">
            <v>100</v>
          </cell>
          <cell r="AE458">
            <v>100</v>
          </cell>
          <cell r="AF458">
            <v>100</v>
          </cell>
          <cell r="AG458">
            <v>100</v>
          </cell>
          <cell r="AH458">
            <v>100</v>
          </cell>
          <cell r="AI458">
            <v>100</v>
          </cell>
          <cell r="AJ458">
            <v>100</v>
          </cell>
          <cell r="AK458">
            <v>100</v>
          </cell>
          <cell r="AL458">
            <v>100</v>
          </cell>
          <cell r="AM458">
            <v>100</v>
          </cell>
          <cell r="AN458">
            <v>100</v>
          </cell>
          <cell r="AO458">
            <v>100</v>
          </cell>
          <cell r="AP458">
            <v>100</v>
          </cell>
          <cell r="AQ458">
            <v>100</v>
          </cell>
          <cell r="AR458">
            <v>100</v>
          </cell>
          <cell r="AS458">
            <v>100</v>
          </cell>
          <cell r="AT458">
            <v>100</v>
          </cell>
          <cell r="AU458">
            <v>100</v>
          </cell>
          <cell r="AV458">
            <v>100</v>
          </cell>
          <cell r="AW458">
            <v>100</v>
          </cell>
          <cell r="AX458">
            <v>100</v>
          </cell>
          <cell r="AY458">
            <v>100</v>
          </cell>
          <cell r="AZ458">
            <v>100</v>
          </cell>
          <cell r="BA458">
            <v>100</v>
          </cell>
          <cell r="BB458">
            <v>100</v>
          </cell>
          <cell r="BC458">
            <v>100</v>
          </cell>
          <cell r="BD458">
            <v>100</v>
          </cell>
          <cell r="BE458">
            <v>100</v>
          </cell>
          <cell r="BF458">
            <v>100</v>
          </cell>
          <cell r="BG458">
            <v>100</v>
          </cell>
          <cell r="BH458">
            <v>100</v>
          </cell>
          <cell r="BI458">
            <v>100</v>
          </cell>
          <cell r="BJ458">
            <v>100</v>
          </cell>
          <cell r="BK458">
            <v>100</v>
          </cell>
          <cell r="BL458">
            <v>100</v>
          </cell>
          <cell r="BM458">
            <v>100</v>
          </cell>
          <cell r="BN458">
            <v>100</v>
          </cell>
          <cell r="BO458">
            <v>100</v>
          </cell>
          <cell r="BP458">
            <v>100</v>
          </cell>
          <cell r="BQ458">
            <v>100</v>
          </cell>
          <cell r="BR458">
            <v>100</v>
          </cell>
          <cell r="BS458">
            <v>100</v>
          </cell>
          <cell r="BT458">
            <v>100</v>
          </cell>
          <cell r="BU458">
            <v>100</v>
          </cell>
          <cell r="BV458">
            <v>100</v>
          </cell>
          <cell r="BW458">
            <v>0</v>
          </cell>
          <cell r="BX458">
            <v>0</v>
          </cell>
          <cell r="BY458">
            <v>0</v>
          </cell>
          <cell r="BZ458">
            <v>0</v>
          </cell>
          <cell r="CA458">
            <v>0</v>
          </cell>
          <cell r="CB458">
            <v>0</v>
          </cell>
          <cell r="CC458">
            <v>100</v>
          </cell>
          <cell r="CD458">
            <v>100</v>
          </cell>
          <cell r="CE458">
            <v>100</v>
          </cell>
          <cell r="CF458">
            <v>100</v>
          </cell>
          <cell r="CG458">
            <v>100</v>
          </cell>
          <cell r="CH458">
            <v>100</v>
          </cell>
          <cell r="CI458">
            <v>100</v>
          </cell>
          <cell r="CJ458">
            <v>100</v>
          </cell>
          <cell r="CK458">
            <v>100</v>
          </cell>
          <cell r="CL458">
            <v>100</v>
          </cell>
          <cell r="CM458">
            <v>100</v>
          </cell>
          <cell r="CN458">
            <v>100</v>
          </cell>
          <cell r="CO458">
            <v>100</v>
          </cell>
          <cell r="CP458">
            <v>100</v>
          </cell>
          <cell r="CQ458">
            <v>100</v>
          </cell>
          <cell r="CR458">
            <v>100</v>
          </cell>
          <cell r="CS458">
            <v>100</v>
          </cell>
          <cell r="CT458">
            <v>100</v>
          </cell>
          <cell r="CU458">
            <v>100</v>
          </cell>
          <cell r="CV458">
            <v>100</v>
          </cell>
          <cell r="CW458">
            <v>100</v>
          </cell>
          <cell r="CX458">
            <v>100</v>
          </cell>
          <cell r="CY458">
            <v>100</v>
          </cell>
          <cell r="CZ458">
            <v>100</v>
          </cell>
          <cell r="DA458">
            <v>100</v>
          </cell>
          <cell r="DB458">
            <v>100</v>
          </cell>
          <cell r="DC458">
            <v>100</v>
          </cell>
          <cell r="DD458">
            <v>100</v>
          </cell>
          <cell r="DE458">
            <v>100</v>
          </cell>
          <cell r="DF458">
            <v>100</v>
          </cell>
          <cell r="DG458">
            <v>100</v>
          </cell>
          <cell r="DH458">
            <v>100</v>
          </cell>
          <cell r="DI458">
            <v>100</v>
          </cell>
          <cell r="DJ458">
            <v>100</v>
          </cell>
          <cell r="DK458">
            <v>100</v>
          </cell>
          <cell r="DL458">
            <v>100</v>
          </cell>
          <cell r="DM458">
            <v>100</v>
          </cell>
          <cell r="DN458">
            <v>100</v>
          </cell>
          <cell r="DO458">
            <v>100</v>
          </cell>
          <cell r="DP458">
            <v>100</v>
          </cell>
          <cell r="DQ458">
            <v>100</v>
          </cell>
          <cell r="DR458">
            <v>100</v>
          </cell>
          <cell r="DS458">
            <v>100</v>
          </cell>
          <cell r="DT458">
            <v>100</v>
          </cell>
          <cell r="DU458">
            <v>100</v>
          </cell>
          <cell r="DV458">
            <v>100</v>
          </cell>
          <cell r="DW458">
            <v>100</v>
          </cell>
          <cell r="DX458">
            <v>100</v>
          </cell>
          <cell r="DY458">
            <v>100</v>
          </cell>
          <cell r="DZ458">
            <v>100</v>
          </cell>
          <cell r="EA458">
            <v>100</v>
          </cell>
          <cell r="EB458">
            <v>100</v>
          </cell>
          <cell r="EC458">
            <v>100</v>
          </cell>
          <cell r="ED458">
            <v>100</v>
          </cell>
          <cell r="EE458">
            <v>100</v>
          </cell>
          <cell r="EF458">
            <v>100</v>
          </cell>
          <cell r="EG458">
            <v>100</v>
          </cell>
          <cell r="EH458">
            <v>100</v>
          </cell>
          <cell r="EI458">
            <v>100</v>
          </cell>
          <cell r="EJ458">
            <v>100</v>
          </cell>
          <cell r="EK458">
            <v>100</v>
          </cell>
          <cell r="EL458">
            <v>100</v>
          </cell>
          <cell r="EM458">
            <v>100</v>
          </cell>
          <cell r="EN458">
            <v>100</v>
          </cell>
          <cell r="EO458">
            <v>100</v>
          </cell>
          <cell r="EP458">
            <v>100</v>
          </cell>
          <cell r="EQ458">
            <v>100</v>
          </cell>
          <cell r="ER458">
            <v>100</v>
          </cell>
          <cell r="ES458">
            <v>100</v>
          </cell>
          <cell r="ET458">
            <v>100</v>
          </cell>
          <cell r="EU458">
            <v>100</v>
          </cell>
          <cell r="EV458">
            <v>100</v>
          </cell>
          <cell r="EW458">
            <v>100</v>
          </cell>
          <cell r="EX458">
            <v>100</v>
          </cell>
          <cell r="EY458">
            <v>100</v>
          </cell>
          <cell r="EZ458">
            <v>100</v>
          </cell>
          <cell r="FA458">
            <v>100</v>
          </cell>
          <cell r="FB458">
            <v>100</v>
          </cell>
          <cell r="FC458">
            <v>100</v>
          </cell>
          <cell r="FD458">
            <v>100</v>
          </cell>
          <cell r="FE458">
            <v>100</v>
          </cell>
          <cell r="FF458">
            <v>100</v>
          </cell>
          <cell r="FG458">
            <v>100</v>
          </cell>
          <cell r="FH458">
            <v>100</v>
          </cell>
          <cell r="FI458">
            <v>100</v>
          </cell>
          <cell r="FJ458">
            <v>100</v>
          </cell>
          <cell r="FK458">
            <v>100</v>
          </cell>
          <cell r="FL458">
            <v>100</v>
          </cell>
          <cell r="FM458">
            <v>100</v>
          </cell>
          <cell r="FN458">
            <v>100</v>
          </cell>
          <cell r="FO458">
            <v>100</v>
          </cell>
          <cell r="FP458">
            <v>100</v>
          </cell>
          <cell r="FQ458">
            <v>100</v>
          </cell>
          <cell r="FR458">
            <v>100</v>
          </cell>
          <cell r="FS458">
            <v>100</v>
          </cell>
          <cell r="FT458">
            <v>100</v>
          </cell>
          <cell r="FU458">
            <v>100</v>
          </cell>
          <cell r="FV458">
            <v>100</v>
          </cell>
          <cell r="FW458">
            <v>100</v>
          </cell>
          <cell r="FX458">
            <v>100</v>
          </cell>
          <cell r="FY458">
            <v>100</v>
          </cell>
          <cell r="FZ458">
            <v>100</v>
          </cell>
          <cell r="GA458">
            <v>100</v>
          </cell>
          <cell r="GB458">
            <v>100</v>
          </cell>
          <cell r="GC458">
            <v>100</v>
          </cell>
          <cell r="GD458">
            <v>100</v>
          </cell>
          <cell r="GE458">
            <v>100</v>
          </cell>
          <cell r="GF458">
            <v>100</v>
          </cell>
          <cell r="GG458">
            <v>100</v>
          </cell>
          <cell r="GH458">
            <v>100</v>
          </cell>
          <cell r="GI458">
            <v>100</v>
          </cell>
          <cell r="GJ458">
            <v>100</v>
          </cell>
          <cell r="GK458">
            <v>100</v>
          </cell>
          <cell r="GL458">
            <v>100</v>
          </cell>
          <cell r="GM458">
            <v>100</v>
          </cell>
          <cell r="GN458">
            <v>100</v>
          </cell>
          <cell r="GO458">
            <v>100</v>
          </cell>
          <cell r="GP458">
            <v>100</v>
          </cell>
          <cell r="GQ458">
            <v>100</v>
          </cell>
          <cell r="GR458">
            <v>100</v>
          </cell>
          <cell r="GS458">
            <v>100</v>
          </cell>
          <cell r="GW458">
            <v>903086</v>
          </cell>
          <cell r="GX458" t="e">
            <v>#DIV/0!</v>
          </cell>
          <cell r="GY458" t="e">
            <v>#DIV/0!</v>
          </cell>
          <cell r="GZ458" t="e">
            <v>#DIV/0!</v>
          </cell>
        </row>
        <row r="459">
          <cell r="A459">
            <v>903087</v>
          </cell>
          <cell r="B459">
            <v>2</v>
          </cell>
          <cell r="C459" t="str">
            <v>PATTERSON @ CADDO</v>
          </cell>
          <cell r="D459">
            <v>8204</v>
          </cell>
          <cell r="E459" t="str">
            <v>R</v>
          </cell>
          <cell r="F459">
            <v>0</v>
          </cell>
          <cell r="G459">
            <v>0</v>
          </cell>
          <cell r="H459">
            <v>0</v>
          </cell>
          <cell r="I459">
            <v>0</v>
          </cell>
          <cell r="J459">
            <v>0</v>
          </cell>
          <cell r="K459">
            <v>0</v>
          </cell>
          <cell r="L459">
            <v>0</v>
          </cell>
          <cell r="M459">
            <v>0</v>
          </cell>
          <cell r="N459">
            <v>0</v>
          </cell>
          <cell r="O459">
            <v>0</v>
          </cell>
          <cell r="P459">
            <v>0</v>
          </cell>
          <cell r="Q459">
            <v>0</v>
          </cell>
          <cell r="R459">
            <v>0</v>
          </cell>
          <cell r="S459">
            <v>0</v>
          </cell>
          <cell r="T459">
            <v>140</v>
          </cell>
          <cell r="U459">
            <v>140</v>
          </cell>
          <cell r="V459">
            <v>140</v>
          </cell>
          <cell r="W459">
            <v>140</v>
          </cell>
          <cell r="X459">
            <v>140</v>
          </cell>
          <cell r="Y459">
            <v>140</v>
          </cell>
          <cell r="Z459">
            <v>140</v>
          </cell>
          <cell r="AA459">
            <v>140</v>
          </cell>
          <cell r="AB459">
            <v>140</v>
          </cell>
          <cell r="AC459">
            <v>140</v>
          </cell>
          <cell r="AD459">
            <v>140</v>
          </cell>
          <cell r="AE459">
            <v>140</v>
          </cell>
          <cell r="AF459">
            <v>140</v>
          </cell>
          <cell r="AG459">
            <v>140</v>
          </cell>
          <cell r="AH459">
            <v>140</v>
          </cell>
          <cell r="AI459">
            <v>140</v>
          </cell>
          <cell r="AJ459">
            <v>140</v>
          </cell>
          <cell r="AK459">
            <v>140</v>
          </cell>
          <cell r="AL459">
            <v>140</v>
          </cell>
          <cell r="AM459">
            <v>140</v>
          </cell>
          <cell r="AN459">
            <v>140</v>
          </cell>
          <cell r="AO459">
            <v>140</v>
          </cell>
          <cell r="AP459">
            <v>140</v>
          </cell>
          <cell r="AQ459">
            <v>140</v>
          </cell>
          <cell r="AR459">
            <v>140</v>
          </cell>
          <cell r="AS459">
            <v>140</v>
          </cell>
          <cell r="AT459">
            <v>140</v>
          </cell>
          <cell r="AU459">
            <v>140</v>
          </cell>
          <cell r="AV459">
            <v>140</v>
          </cell>
          <cell r="AW459">
            <v>140</v>
          </cell>
          <cell r="AX459">
            <v>140</v>
          </cell>
          <cell r="AY459">
            <v>150</v>
          </cell>
          <cell r="AZ459">
            <v>150</v>
          </cell>
          <cell r="BA459">
            <v>150</v>
          </cell>
          <cell r="BB459">
            <v>150</v>
          </cell>
          <cell r="BC459">
            <v>150</v>
          </cell>
          <cell r="BD459">
            <v>150</v>
          </cell>
          <cell r="BE459">
            <v>150</v>
          </cell>
          <cell r="BF459">
            <v>150</v>
          </cell>
          <cell r="BG459">
            <v>150</v>
          </cell>
          <cell r="BH459">
            <v>150</v>
          </cell>
          <cell r="BI459">
            <v>150</v>
          </cell>
          <cell r="BJ459">
            <v>150</v>
          </cell>
          <cell r="BK459">
            <v>165</v>
          </cell>
          <cell r="BL459">
            <v>165</v>
          </cell>
          <cell r="BM459">
            <v>165</v>
          </cell>
          <cell r="BN459">
            <v>165</v>
          </cell>
          <cell r="BO459">
            <v>165</v>
          </cell>
          <cell r="BP459">
            <v>165</v>
          </cell>
          <cell r="BQ459">
            <v>165</v>
          </cell>
          <cell r="BR459">
            <v>165</v>
          </cell>
          <cell r="BS459">
            <v>165</v>
          </cell>
          <cell r="BT459">
            <v>165</v>
          </cell>
          <cell r="BU459">
            <v>165</v>
          </cell>
          <cell r="BV459">
            <v>165</v>
          </cell>
          <cell r="BW459">
            <v>165</v>
          </cell>
          <cell r="BX459">
            <v>165</v>
          </cell>
          <cell r="BY459">
            <v>165</v>
          </cell>
          <cell r="BZ459">
            <v>165</v>
          </cell>
          <cell r="CA459">
            <v>165</v>
          </cell>
          <cell r="CB459">
            <v>165</v>
          </cell>
          <cell r="CC459">
            <v>488</v>
          </cell>
          <cell r="CD459">
            <v>488</v>
          </cell>
          <cell r="CE459">
            <v>488</v>
          </cell>
          <cell r="CF459">
            <v>488</v>
          </cell>
          <cell r="CG459">
            <v>488</v>
          </cell>
          <cell r="CH459">
            <v>488</v>
          </cell>
          <cell r="CI459">
            <v>488</v>
          </cell>
          <cell r="CJ459">
            <v>488</v>
          </cell>
          <cell r="CK459">
            <v>488</v>
          </cell>
          <cell r="CL459">
            <v>10</v>
          </cell>
          <cell r="CM459">
            <v>10</v>
          </cell>
          <cell r="CN459">
            <v>15</v>
          </cell>
          <cell r="CO459">
            <v>15</v>
          </cell>
          <cell r="CP459">
            <v>15</v>
          </cell>
          <cell r="CQ459">
            <v>15</v>
          </cell>
          <cell r="CR459">
            <v>15</v>
          </cell>
          <cell r="CS459">
            <v>15</v>
          </cell>
          <cell r="CT459">
            <v>15</v>
          </cell>
          <cell r="CU459">
            <v>15</v>
          </cell>
          <cell r="CV459">
            <v>15</v>
          </cell>
          <cell r="CW459">
            <v>15</v>
          </cell>
          <cell r="CX459">
            <v>15</v>
          </cell>
          <cell r="CY459">
            <v>15</v>
          </cell>
          <cell r="CZ459">
            <v>15</v>
          </cell>
          <cell r="DA459">
            <v>15</v>
          </cell>
          <cell r="DB459">
            <v>15</v>
          </cell>
          <cell r="DC459">
            <v>15</v>
          </cell>
          <cell r="DD459">
            <v>15</v>
          </cell>
          <cell r="DE459">
            <v>15</v>
          </cell>
          <cell r="DF459">
            <v>15</v>
          </cell>
          <cell r="DG459">
            <v>15</v>
          </cell>
          <cell r="DH459">
            <v>92</v>
          </cell>
          <cell r="DI459">
            <v>787</v>
          </cell>
          <cell r="DJ459">
            <v>155</v>
          </cell>
          <cell r="DK459">
            <v>155</v>
          </cell>
          <cell r="DL459">
            <v>155</v>
          </cell>
          <cell r="DM459">
            <v>155</v>
          </cell>
          <cell r="DN459">
            <v>155</v>
          </cell>
          <cell r="DO459">
            <v>155</v>
          </cell>
          <cell r="DP459">
            <v>155</v>
          </cell>
          <cell r="DQ459">
            <v>155</v>
          </cell>
          <cell r="DR459">
            <v>155</v>
          </cell>
          <cell r="DS459">
            <v>155</v>
          </cell>
          <cell r="DT459">
            <v>155</v>
          </cell>
          <cell r="DU459">
            <v>155</v>
          </cell>
          <cell r="DV459">
            <v>155</v>
          </cell>
          <cell r="DW459">
            <v>155</v>
          </cell>
          <cell r="DX459">
            <v>155</v>
          </cell>
          <cell r="DY459">
            <v>155</v>
          </cell>
          <cell r="DZ459">
            <v>155</v>
          </cell>
          <cell r="EA459">
            <v>155</v>
          </cell>
          <cell r="EB459">
            <v>155</v>
          </cell>
          <cell r="EC459">
            <v>155</v>
          </cell>
          <cell r="ED459">
            <v>155</v>
          </cell>
          <cell r="EE459">
            <v>155</v>
          </cell>
          <cell r="EF459">
            <v>155</v>
          </cell>
          <cell r="EG459">
            <v>155</v>
          </cell>
          <cell r="EH459">
            <v>155</v>
          </cell>
          <cell r="EI459">
            <v>155</v>
          </cell>
          <cell r="EJ459">
            <v>185</v>
          </cell>
          <cell r="EK459">
            <v>185</v>
          </cell>
          <cell r="EL459">
            <v>185</v>
          </cell>
          <cell r="EM459">
            <v>185</v>
          </cell>
          <cell r="EN459">
            <v>185</v>
          </cell>
          <cell r="EO459">
            <v>185</v>
          </cell>
          <cell r="EP459">
            <v>185</v>
          </cell>
          <cell r="EQ459">
            <v>185</v>
          </cell>
          <cell r="ER459">
            <v>185</v>
          </cell>
          <cell r="ES459">
            <v>185</v>
          </cell>
          <cell r="ET459">
            <v>185</v>
          </cell>
          <cell r="EU459">
            <v>185</v>
          </cell>
          <cell r="EV459">
            <v>185</v>
          </cell>
          <cell r="EW459">
            <v>185</v>
          </cell>
          <cell r="EX459">
            <v>125</v>
          </cell>
          <cell r="EY459">
            <v>125</v>
          </cell>
          <cell r="EZ459">
            <v>125</v>
          </cell>
          <cell r="FA459">
            <v>125</v>
          </cell>
          <cell r="FB459">
            <v>125</v>
          </cell>
          <cell r="FC459">
            <v>125</v>
          </cell>
          <cell r="FD459">
            <v>125</v>
          </cell>
          <cell r="FE459">
            <v>125</v>
          </cell>
          <cell r="FF459">
            <v>125</v>
          </cell>
          <cell r="FG459">
            <v>125</v>
          </cell>
          <cell r="FH459">
            <v>125</v>
          </cell>
          <cell r="FI459">
            <v>125</v>
          </cell>
          <cell r="FJ459">
            <v>125</v>
          </cell>
          <cell r="FK459">
            <v>125</v>
          </cell>
          <cell r="FL459">
            <v>125</v>
          </cell>
          <cell r="FM459">
            <v>125</v>
          </cell>
          <cell r="FN459">
            <v>125</v>
          </cell>
          <cell r="FO459">
            <v>130</v>
          </cell>
          <cell r="FP459">
            <v>130</v>
          </cell>
          <cell r="FQ459">
            <v>130</v>
          </cell>
          <cell r="FR459">
            <v>130</v>
          </cell>
          <cell r="FS459">
            <v>130</v>
          </cell>
          <cell r="FT459">
            <v>130</v>
          </cell>
          <cell r="FU459">
            <v>130</v>
          </cell>
          <cell r="FV459">
            <v>130</v>
          </cell>
          <cell r="FW459">
            <v>130</v>
          </cell>
          <cell r="FX459">
            <v>130</v>
          </cell>
          <cell r="FY459">
            <v>130</v>
          </cell>
          <cell r="FZ459">
            <v>130</v>
          </cell>
          <cell r="GA459">
            <v>130</v>
          </cell>
          <cell r="GB459">
            <v>130</v>
          </cell>
          <cell r="GC459">
            <v>130</v>
          </cell>
          <cell r="GD459">
            <v>130</v>
          </cell>
          <cell r="GE459">
            <v>130</v>
          </cell>
          <cell r="GF459">
            <v>130</v>
          </cell>
          <cell r="GG459">
            <v>130</v>
          </cell>
          <cell r="GH459">
            <v>130</v>
          </cell>
          <cell r="GI459">
            <v>130</v>
          </cell>
          <cell r="GJ459">
            <v>130</v>
          </cell>
          <cell r="GK459">
            <v>130</v>
          </cell>
          <cell r="GL459">
            <v>130</v>
          </cell>
          <cell r="GM459">
            <v>130</v>
          </cell>
          <cell r="GN459">
            <v>130</v>
          </cell>
          <cell r="GO459">
            <v>130</v>
          </cell>
          <cell r="GP459">
            <v>130</v>
          </cell>
          <cell r="GQ459">
            <v>130</v>
          </cell>
          <cell r="GR459">
            <v>130</v>
          </cell>
          <cell r="GS459">
            <v>130</v>
          </cell>
          <cell r="GW459">
            <v>903087</v>
          </cell>
          <cell r="GX459" t="e">
            <v>#DIV/0!</v>
          </cell>
          <cell r="GY459" t="e">
            <v>#DIV/0!</v>
          </cell>
          <cell r="GZ459" t="e">
            <v>#DIV/0!</v>
          </cell>
        </row>
        <row r="460">
          <cell r="A460">
            <v>903104</v>
          </cell>
          <cell r="B460">
            <v>12</v>
          </cell>
          <cell r="C460" t="str">
            <v>PCS @ SARPY</v>
          </cell>
          <cell r="D460">
            <v>24869</v>
          </cell>
          <cell r="E460" t="str">
            <v>D</v>
          </cell>
          <cell r="F460">
            <v>0</v>
          </cell>
          <cell r="G460">
            <v>0</v>
          </cell>
          <cell r="H460">
            <v>0</v>
          </cell>
          <cell r="I460">
            <v>0</v>
          </cell>
          <cell r="J460">
            <v>0</v>
          </cell>
          <cell r="K460">
            <v>0</v>
          </cell>
          <cell r="L460">
            <v>0</v>
          </cell>
          <cell r="M460">
            <v>0</v>
          </cell>
          <cell r="N460">
            <v>0</v>
          </cell>
          <cell r="O460">
            <v>0</v>
          </cell>
          <cell r="P460">
            <v>0</v>
          </cell>
          <cell r="Q460">
            <v>0</v>
          </cell>
          <cell r="R460">
            <v>0</v>
          </cell>
          <cell r="S460">
            <v>0</v>
          </cell>
          <cell r="T460">
            <v>0</v>
          </cell>
          <cell r="U460">
            <v>0</v>
          </cell>
          <cell r="V460">
            <v>0</v>
          </cell>
          <cell r="W460">
            <v>0</v>
          </cell>
          <cell r="X460">
            <v>0</v>
          </cell>
          <cell r="Y460">
            <v>0</v>
          </cell>
          <cell r="Z460">
            <v>0</v>
          </cell>
          <cell r="AA460">
            <v>0</v>
          </cell>
          <cell r="AB460">
            <v>0</v>
          </cell>
          <cell r="AC460">
            <v>0</v>
          </cell>
          <cell r="AD460">
            <v>0</v>
          </cell>
          <cell r="AE460">
            <v>0</v>
          </cell>
          <cell r="AF460">
            <v>0</v>
          </cell>
          <cell r="AG460">
            <v>0</v>
          </cell>
          <cell r="AH460">
            <v>0</v>
          </cell>
          <cell r="AI460">
            <v>0</v>
          </cell>
          <cell r="AJ460">
            <v>0</v>
          </cell>
          <cell r="AK460">
            <v>0</v>
          </cell>
          <cell r="AL460">
            <v>0</v>
          </cell>
          <cell r="AM460">
            <v>0</v>
          </cell>
          <cell r="AN460">
            <v>0</v>
          </cell>
          <cell r="AO460">
            <v>0</v>
          </cell>
          <cell r="AP460">
            <v>0</v>
          </cell>
          <cell r="AQ460">
            <v>0</v>
          </cell>
          <cell r="AR460">
            <v>0</v>
          </cell>
          <cell r="AS460">
            <v>0</v>
          </cell>
          <cell r="AT460">
            <v>0</v>
          </cell>
          <cell r="AU460">
            <v>0</v>
          </cell>
          <cell r="AV460">
            <v>0</v>
          </cell>
          <cell r="AW460">
            <v>0</v>
          </cell>
          <cell r="AX460">
            <v>0</v>
          </cell>
          <cell r="AY460">
            <v>0</v>
          </cell>
          <cell r="AZ460">
            <v>0</v>
          </cell>
          <cell r="BA460">
            <v>0</v>
          </cell>
          <cell r="BB460">
            <v>0</v>
          </cell>
          <cell r="BC460">
            <v>0</v>
          </cell>
          <cell r="BD460">
            <v>0</v>
          </cell>
          <cell r="BE460">
            <v>0</v>
          </cell>
          <cell r="BF460">
            <v>0</v>
          </cell>
          <cell r="BG460">
            <v>0</v>
          </cell>
          <cell r="BH460">
            <v>0</v>
          </cell>
          <cell r="BI460">
            <v>0</v>
          </cell>
          <cell r="BJ460">
            <v>0</v>
          </cell>
          <cell r="BK460">
            <v>0</v>
          </cell>
          <cell r="BL460">
            <v>0</v>
          </cell>
          <cell r="BM460">
            <v>0</v>
          </cell>
          <cell r="BN460">
            <v>0</v>
          </cell>
          <cell r="BO460">
            <v>0</v>
          </cell>
          <cell r="BP460">
            <v>0</v>
          </cell>
          <cell r="BQ460">
            <v>0</v>
          </cell>
          <cell r="BR460">
            <v>0</v>
          </cell>
          <cell r="BS460">
            <v>0</v>
          </cell>
          <cell r="BT460">
            <v>0</v>
          </cell>
          <cell r="BU460">
            <v>0</v>
          </cell>
          <cell r="BV460">
            <v>0</v>
          </cell>
          <cell r="BW460">
            <v>0</v>
          </cell>
          <cell r="BX460">
            <v>0</v>
          </cell>
          <cell r="BY460">
            <v>0</v>
          </cell>
          <cell r="BZ460">
            <v>0</v>
          </cell>
          <cell r="CA460">
            <v>0</v>
          </cell>
          <cell r="CB460">
            <v>0</v>
          </cell>
          <cell r="CC460">
            <v>0</v>
          </cell>
          <cell r="CD460">
            <v>0</v>
          </cell>
          <cell r="CE460">
            <v>0</v>
          </cell>
          <cell r="CF460">
            <v>0</v>
          </cell>
          <cell r="CG460">
            <v>0</v>
          </cell>
          <cell r="CH460">
            <v>0</v>
          </cell>
          <cell r="CI460">
            <v>0</v>
          </cell>
          <cell r="CJ460">
            <v>0</v>
          </cell>
          <cell r="CK460">
            <v>0</v>
          </cell>
          <cell r="CL460">
            <v>0</v>
          </cell>
          <cell r="CM460">
            <v>0</v>
          </cell>
          <cell r="CN460">
            <v>0</v>
          </cell>
          <cell r="CO460">
            <v>0</v>
          </cell>
          <cell r="CP460">
            <v>0</v>
          </cell>
          <cell r="CQ460">
            <v>0</v>
          </cell>
          <cell r="CR460">
            <v>0</v>
          </cell>
          <cell r="CS460">
            <v>0</v>
          </cell>
          <cell r="CT460">
            <v>0</v>
          </cell>
          <cell r="CU460">
            <v>0</v>
          </cell>
          <cell r="CV460">
            <v>0</v>
          </cell>
          <cell r="CW460">
            <v>0</v>
          </cell>
          <cell r="CX460">
            <v>0</v>
          </cell>
          <cell r="CY460">
            <v>0</v>
          </cell>
          <cell r="CZ460">
            <v>0</v>
          </cell>
          <cell r="DA460">
            <v>0</v>
          </cell>
          <cell r="DB460">
            <v>0</v>
          </cell>
          <cell r="DC460">
            <v>0</v>
          </cell>
          <cell r="DD460">
            <v>0</v>
          </cell>
          <cell r="DE460">
            <v>0</v>
          </cell>
          <cell r="DF460">
            <v>0</v>
          </cell>
          <cell r="DG460">
            <v>0</v>
          </cell>
          <cell r="DH460">
            <v>0</v>
          </cell>
          <cell r="DI460">
            <v>0</v>
          </cell>
          <cell r="DJ460">
            <v>0</v>
          </cell>
          <cell r="DK460">
            <v>0</v>
          </cell>
          <cell r="DL460">
            <v>0</v>
          </cell>
          <cell r="DM460">
            <v>0</v>
          </cell>
          <cell r="DN460">
            <v>0</v>
          </cell>
          <cell r="DO460">
            <v>0</v>
          </cell>
          <cell r="DP460">
            <v>0</v>
          </cell>
          <cell r="DQ460">
            <v>0</v>
          </cell>
          <cell r="DR460">
            <v>0</v>
          </cell>
          <cell r="DS460">
            <v>0</v>
          </cell>
          <cell r="DT460">
            <v>0</v>
          </cell>
          <cell r="DU460">
            <v>0</v>
          </cell>
          <cell r="DV460">
            <v>0</v>
          </cell>
          <cell r="DW460">
            <v>0</v>
          </cell>
          <cell r="DX460">
            <v>0</v>
          </cell>
          <cell r="DY460">
            <v>0</v>
          </cell>
          <cell r="DZ460">
            <v>0</v>
          </cell>
          <cell r="EA460">
            <v>0</v>
          </cell>
          <cell r="EB460">
            <v>0</v>
          </cell>
          <cell r="EC460">
            <v>0</v>
          </cell>
          <cell r="ED460">
            <v>0</v>
          </cell>
          <cell r="EE460">
            <v>0</v>
          </cell>
          <cell r="EF460">
            <v>0</v>
          </cell>
          <cell r="EG460">
            <v>0</v>
          </cell>
          <cell r="EH460">
            <v>0</v>
          </cell>
          <cell r="EI460">
            <v>0</v>
          </cell>
          <cell r="EJ460">
            <v>0</v>
          </cell>
          <cell r="EK460">
            <v>0</v>
          </cell>
          <cell r="EL460">
            <v>0</v>
          </cell>
          <cell r="EM460">
            <v>0</v>
          </cell>
          <cell r="EN460">
            <v>0</v>
          </cell>
          <cell r="EO460">
            <v>0</v>
          </cell>
          <cell r="EP460">
            <v>0</v>
          </cell>
          <cell r="EQ460">
            <v>0</v>
          </cell>
          <cell r="ER460">
            <v>0</v>
          </cell>
          <cell r="ES460">
            <v>0</v>
          </cell>
          <cell r="ET460">
            <v>0</v>
          </cell>
          <cell r="EU460">
            <v>0</v>
          </cell>
          <cell r="EV460">
            <v>0</v>
          </cell>
          <cell r="EW460">
            <v>0</v>
          </cell>
          <cell r="EX460">
            <v>0</v>
          </cell>
          <cell r="EY460">
            <v>0</v>
          </cell>
          <cell r="EZ460">
            <v>0</v>
          </cell>
          <cell r="FA460">
            <v>0</v>
          </cell>
          <cell r="FB460">
            <v>0</v>
          </cell>
          <cell r="FC460">
            <v>0</v>
          </cell>
          <cell r="FD460">
            <v>0</v>
          </cell>
          <cell r="FE460">
            <v>0</v>
          </cell>
          <cell r="FF460">
            <v>0</v>
          </cell>
          <cell r="FG460">
            <v>0</v>
          </cell>
          <cell r="FH460">
            <v>0</v>
          </cell>
          <cell r="FI460">
            <v>0</v>
          </cell>
          <cell r="FJ460">
            <v>0</v>
          </cell>
          <cell r="FK460">
            <v>0</v>
          </cell>
          <cell r="FL460">
            <v>0</v>
          </cell>
          <cell r="FM460">
            <v>0</v>
          </cell>
          <cell r="FN460">
            <v>0</v>
          </cell>
          <cell r="FO460">
            <v>0</v>
          </cell>
          <cell r="FP460">
            <v>0</v>
          </cell>
          <cell r="FQ460">
            <v>0</v>
          </cell>
          <cell r="FR460">
            <v>0</v>
          </cell>
          <cell r="FS460">
            <v>0</v>
          </cell>
          <cell r="FT460">
            <v>0</v>
          </cell>
          <cell r="FU460">
            <v>0</v>
          </cell>
          <cell r="FV460">
            <v>0</v>
          </cell>
          <cell r="FW460">
            <v>0</v>
          </cell>
          <cell r="FX460">
            <v>0</v>
          </cell>
          <cell r="FY460">
            <v>0</v>
          </cell>
          <cell r="FZ460">
            <v>0</v>
          </cell>
          <cell r="GA460">
            <v>0</v>
          </cell>
          <cell r="GB460">
            <v>0</v>
          </cell>
          <cell r="GC460">
            <v>0</v>
          </cell>
          <cell r="GD460">
            <v>0</v>
          </cell>
          <cell r="GE460">
            <v>0</v>
          </cell>
          <cell r="GF460">
            <v>0</v>
          </cell>
          <cell r="GG460">
            <v>0</v>
          </cell>
          <cell r="GH460">
            <v>0</v>
          </cell>
          <cell r="GI460">
            <v>0</v>
          </cell>
          <cell r="GJ460">
            <v>0</v>
          </cell>
          <cell r="GK460">
            <v>0</v>
          </cell>
          <cell r="GL460">
            <v>0</v>
          </cell>
          <cell r="GM460">
            <v>0</v>
          </cell>
          <cell r="GN460">
            <v>0</v>
          </cell>
          <cell r="GO460">
            <v>0</v>
          </cell>
          <cell r="GP460">
            <v>0</v>
          </cell>
          <cell r="GQ460">
            <v>0</v>
          </cell>
          <cell r="GR460">
            <v>0</v>
          </cell>
          <cell r="GS460">
            <v>0</v>
          </cell>
          <cell r="GW460">
            <v>903104</v>
          </cell>
          <cell r="GX460" t="e">
            <v>#DIV/0!</v>
          </cell>
          <cell r="GY460" t="e">
            <v>#DIV/0!</v>
          </cell>
          <cell r="GZ460" t="e">
            <v>#DIV/0!</v>
          </cell>
        </row>
        <row r="461">
          <cell r="A461">
            <v>903108</v>
          </cell>
          <cell r="B461">
            <v>6</v>
          </cell>
          <cell r="C461" t="str">
            <v>TRANSOK @ BECKHAM</v>
          </cell>
          <cell r="D461">
            <v>87437</v>
          </cell>
          <cell r="E461" t="str">
            <v>R</v>
          </cell>
          <cell r="F461">
            <v>0</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cell r="AF461">
            <v>0</v>
          </cell>
          <cell r="AG461">
            <v>0</v>
          </cell>
          <cell r="AH461">
            <v>0</v>
          </cell>
          <cell r="AI461">
            <v>0</v>
          </cell>
          <cell r="AJ461">
            <v>0</v>
          </cell>
          <cell r="AK461">
            <v>0</v>
          </cell>
          <cell r="AL461">
            <v>0</v>
          </cell>
          <cell r="AM461">
            <v>0</v>
          </cell>
          <cell r="AN461">
            <v>0</v>
          </cell>
          <cell r="AO461">
            <v>0</v>
          </cell>
          <cell r="AP461">
            <v>0</v>
          </cell>
          <cell r="AQ461">
            <v>0</v>
          </cell>
          <cell r="AR461">
            <v>0</v>
          </cell>
          <cell r="AS461">
            <v>0</v>
          </cell>
          <cell r="AT461">
            <v>0</v>
          </cell>
          <cell r="AU461">
            <v>0</v>
          </cell>
          <cell r="AV461">
            <v>0</v>
          </cell>
          <cell r="AW461">
            <v>0</v>
          </cell>
          <cell r="AX461">
            <v>0</v>
          </cell>
          <cell r="AY461">
            <v>0</v>
          </cell>
          <cell r="AZ461">
            <v>0</v>
          </cell>
          <cell r="BA461">
            <v>0</v>
          </cell>
          <cell r="BB461">
            <v>0</v>
          </cell>
          <cell r="BC461">
            <v>0</v>
          </cell>
          <cell r="BD461">
            <v>0</v>
          </cell>
          <cell r="BE461">
            <v>0</v>
          </cell>
          <cell r="BF461">
            <v>0</v>
          </cell>
          <cell r="BG461">
            <v>0</v>
          </cell>
          <cell r="BH461">
            <v>0</v>
          </cell>
          <cell r="BI461">
            <v>0</v>
          </cell>
          <cell r="BJ461">
            <v>0</v>
          </cell>
          <cell r="BK461">
            <v>0</v>
          </cell>
          <cell r="BL461">
            <v>0</v>
          </cell>
          <cell r="BM461">
            <v>0</v>
          </cell>
          <cell r="BN461">
            <v>0</v>
          </cell>
          <cell r="BO461">
            <v>0</v>
          </cell>
          <cell r="BP461">
            <v>0</v>
          </cell>
          <cell r="BQ461">
            <v>0</v>
          </cell>
          <cell r="BR461">
            <v>0</v>
          </cell>
          <cell r="BS461">
            <v>0</v>
          </cell>
          <cell r="BT461">
            <v>0</v>
          </cell>
          <cell r="BU461">
            <v>0</v>
          </cell>
          <cell r="BV461">
            <v>0</v>
          </cell>
          <cell r="BW461">
            <v>0</v>
          </cell>
          <cell r="BX461">
            <v>0</v>
          </cell>
          <cell r="BY461">
            <v>0</v>
          </cell>
          <cell r="BZ461">
            <v>0</v>
          </cell>
          <cell r="CA461">
            <v>0</v>
          </cell>
          <cell r="CB461">
            <v>0</v>
          </cell>
          <cell r="CC461">
            <v>0</v>
          </cell>
          <cell r="CD461">
            <v>0</v>
          </cell>
          <cell r="CE461">
            <v>0</v>
          </cell>
          <cell r="CF461">
            <v>0</v>
          </cell>
          <cell r="CG461">
            <v>0</v>
          </cell>
          <cell r="CH461">
            <v>0</v>
          </cell>
          <cell r="CI461">
            <v>0</v>
          </cell>
          <cell r="CJ461">
            <v>0</v>
          </cell>
          <cell r="CK461">
            <v>0</v>
          </cell>
          <cell r="CL461">
            <v>0</v>
          </cell>
          <cell r="CM461">
            <v>0</v>
          </cell>
          <cell r="CN461">
            <v>0</v>
          </cell>
          <cell r="CO461">
            <v>0</v>
          </cell>
          <cell r="CP461">
            <v>0</v>
          </cell>
          <cell r="CQ461">
            <v>0</v>
          </cell>
          <cell r="CR461">
            <v>0</v>
          </cell>
          <cell r="CS461">
            <v>0</v>
          </cell>
          <cell r="CT461">
            <v>0</v>
          </cell>
          <cell r="CU461">
            <v>0</v>
          </cell>
          <cell r="CV461">
            <v>0</v>
          </cell>
          <cell r="CW461">
            <v>0</v>
          </cell>
          <cell r="CX461">
            <v>0</v>
          </cell>
          <cell r="CY461">
            <v>0</v>
          </cell>
          <cell r="CZ461">
            <v>0</v>
          </cell>
          <cell r="DA461">
            <v>0</v>
          </cell>
          <cell r="DB461">
            <v>0</v>
          </cell>
          <cell r="DC461">
            <v>0</v>
          </cell>
          <cell r="DD461">
            <v>0</v>
          </cell>
          <cell r="DE461">
            <v>0</v>
          </cell>
          <cell r="DF461">
            <v>0</v>
          </cell>
          <cell r="DG461">
            <v>0</v>
          </cell>
          <cell r="DH461">
            <v>0</v>
          </cell>
          <cell r="DI461">
            <v>0</v>
          </cell>
          <cell r="DJ461">
            <v>0</v>
          </cell>
          <cell r="DK461">
            <v>0</v>
          </cell>
          <cell r="DL461">
            <v>0</v>
          </cell>
          <cell r="DM461">
            <v>0</v>
          </cell>
          <cell r="DN461">
            <v>0</v>
          </cell>
          <cell r="DO461">
            <v>0</v>
          </cell>
          <cell r="DP461">
            <v>0</v>
          </cell>
          <cell r="DQ461">
            <v>0</v>
          </cell>
          <cell r="DR461">
            <v>0</v>
          </cell>
          <cell r="DS461">
            <v>0</v>
          </cell>
          <cell r="DT461">
            <v>0</v>
          </cell>
          <cell r="DU461">
            <v>0</v>
          </cell>
          <cell r="DV461">
            <v>0</v>
          </cell>
          <cell r="DW461">
            <v>0</v>
          </cell>
          <cell r="DX461">
            <v>0</v>
          </cell>
          <cell r="DY461">
            <v>0</v>
          </cell>
          <cell r="DZ461">
            <v>0</v>
          </cell>
          <cell r="EA461">
            <v>0</v>
          </cell>
          <cell r="EB461">
            <v>0</v>
          </cell>
          <cell r="EC461">
            <v>0</v>
          </cell>
          <cell r="ED461">
            <v>0</v>
          </cell>
          <cell r="EE461">
            <v>0</v>
          </cell>
          <cell r="EF461">
            <v>0</v>
          </cell>
          <cell r="EG461">
            <v>0</v>
          </cell>
          <cell r="EH461">
            <v>0</v>
          </cell>
          <cell r="EI461">
            <v>0</v>
          </cell>
          <cell r="EJ461">
            <v>0</v>
          </cell>
          <cell r="EK461">
            <v>0</v>
          </cell>
          <cell r="EL461">
            <v>0</v>
          </cell>
          <cell r="EM461">
            <v>0</v>
          </cell>
          <cell r="EN461">
            <v>0</v>
          </cell>
          <cell r="EO461">
            <v>0</v>
          </cell>
          <cell r="EP461">
            <v>0</v>
          </cell>
          <cell r="EQ461">
            <v>0</v>
          </cell>
          <cell r="ER461">
            <v>0</v>
          </cell>
          <cell r="ES461">
            <v>0</v>
          </cell>
          <cell r="ET461">
            <v>0</v>
          </cell>
          <cell r="EU461">
            <v>0</v>
          </cell>
          <cell r="EV461">
            <v>0</v>
          </cell>
          <cell r="EW461">
            <v>0</v>
          </cell>
          <cell r="EX461">
            <v>0</v>
          </cell>
          <cell r="EY461">
            <v>0</v>
          </cell>
          <cell r="EZ461">
            <v>0</v>
          </cell>
          <cell r="FA461">
            <v>0</v>
          </cell>
          <cell r="FB461">
            <v>0</v>
          </cell>
          <cell r="FC461">
            <v>0</v>
          </cell>
          <cell r="FD461">
            <v>0</v>
          </cell>
          <cell r="FE461">
            <v>0</v>
          </cell>
          <cell r="FF461">
            <v>0</v>
          </cell>
          <cell r="FG461">
            <v>0</v>
          </cell>
          <cell r="FH461">
            <v>0</v>
          </cell>
          <cell r="FI461">
            <v>0</v>
          </cell>
          <cell r="FJ461">
            <v>0</v>
          </cell>
          <cell r="FK461">
            <v>0</v>
          </cell>
          <cell r="FL461">
            <v>0</v>
          </cell>
          <cell r="FM461">
            <v>0</v>
          </cell>
          <cell r="FN461">
            <v>0</v>
          </cell>
          <cell r="FO461">
            <v>0</v>
          </cell>
          <cell r="FP461">
            <v>0</v>
          </cell>
          <cell r="FQ461">
            <v>0</v>
          </cell>
          <cell r="FR461">
            <v>0</v>
          </cell>
          <cell r="FS461">
            <v>0</v>
          </cell>
          <cell r="FT461">
            <v>0</v>
          </cell>
          <cell r="FU461">
            <v>0</v>
          </cell>
          <cell r="FV461">
            <v>0</v>
          </cell>
          <cell r="FW461">
            <v>0</v>
          </cell>
          <cell r="FX461">
            <v>0</v>
          </cell>
          <cell r="FY461">
            <v>0</v>
          </cell>
          <cell r="FZ461">
            <v>0</v>
          </cell>
          <cell r="GA461">
            <v>0</v>
          </cell>
          <cell r="GB461">
            <v>0</v>
          </cell>
          <cell r="GC461">
            <v>0</v>
          </cell>
          <cell r="GD461">
            <v>0</v>
          </cell>
          <cell r="GE461">
            <v>0</v>
          </cell>
          <cell r="GF461">
            <v>0</v>
          </cell>
          <cell r="GG461">
            <v>0</v>
          </cell>
          <cell r="GH461">
            <v>0</v>
          </cell>
          <cell r="GI461">
            <v>0</v>
          </cell>
          <cell r="GJ461">
            <v>0</v>
          </cell>
          <cell r="GK461">
            <v>0</v>
          </cell>
          <cell r="GL461">
            <v>0</v>
          </cell>
          <cell r="GM461">
            <v>0</v>
          </cell>
          <cell r="GN461">
            <v>0</v>
          </cell>
          <cell r="GO461">
            <v>0</v>
          </cell>
          <cell r="GP461">
            <v>0</v>
          </cell>
          <cell r="GQ461">
            <v>0</v>
          </cell>
          <cell r="GR461">
            <v>0</v>
          </cell>
          <cell r="GS461">
            <v>0</v>
          </cell>
          <cell r="GW461">
            <v>903108</v>
          </cell>
          <cell r="GX461" t="e">
            <v>#DIV/0!</v>
          </cell>
          <cell r="GY461" t="e">
            <v>#DIV/0!</v>
          </cell>
          <cell r="GZ461" t="e">
            <v>#DIV/0!</v>
          </cell>
        </row>
        <row r="462">
          <cell r="A462">
            <v>903166</v>
          </cell>
          <cell r="B462">
            <v>2</v>
          </cell>
          <cell r="C462" t="str">
            <v>PANENERG @ STEPHENS</v>
          </cell>
          <cell r="D462">
            <v>14420</v>
          </cell>
          <cell r="E462" t="str">
            <v>R</v>
          </cell>
          <cell r="F462">
            <v>0</v>
          </cell>
          <cell r="G462">
            <v>0</v>
          </cell>
          <cell r="H462">
            <v>0</v>
          </cell>
          <cell r="I462">
            <v>0</v>
          </cell>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v>0</v>
          </cell>
          <cell r="AN462">
            <v>0</v>
          </cell>
          <cell r="AO462">
            <v>0</v>
          </cell>
          <cell r="AP462">
            <v>0</v>
          </cell>
          <cell r="AQ462">
            <v>0</v>
          </cell>
          <cell r="AR462">
            <v>0</v>
          </cell>
          <cell r="AS462">
            <v>0</v>
          </cell>
          <cell r="AT462">
            <v>0</v>
          </cell>
          <cell r="AU462">
            <v>0</v>
          </cell>
          <cell r="AV462">
            <v>0</v>
          </cell>
          <cell r="AW462">
            <v>0</v>
          </cell>
          <cell r="AX462">
            <v>0</v>
          </cell>
          <cell r="AY462">
            <v>0</v>
          </cell>
          <cell r="AZ462">
            <v>0</v>
          </cell>
          <cell r="BA462">
            <v>0</v>
          </cell>
          <cell r="BB462">
            <v>0</v>
          </cell>
          <cell r="BC462">
            <v>0</v>
          </cell>
          <cell r="BD462">
            <v>0</v>
          </cell>
          <cell r="BE462">
            <v>0</v>
          </cell>
          <cell r="BF462">
            <v>0</v>
          </cell>
          <cell r="BG462">
            <v>0</v>
          </cell>
          <cell r="BH462">
            <v>0</v>
          </cell>
          <cell r="BI462">
            <v>0</v>
          </cell>
          <cell r="BJ462">
            <v>0</v>
          </cell>
          <cell r="BK462">
            <v>0</v>
          </cell>
          <cell r="BL462">
            <v>0</v>
          </cell>
          <cell r="BM462">
            <v>0</v>
          </cell>
          <cell r="BN462">
            <v>0</v>
          </cell>
          <cell r="BO462">
            <v>0</v>
          </cell>
          <cell r="BP462">
            <v>0</v>
          </cell>
          <cell r="BQ462">
            <v>0</v>
          </cell>
          <cell r="BR462">
            <v>0</v>
          </cell>
          <cell r="BS462">
            <v>0</v>
          </cell>
          <cell r="BT462">
            <v>0</v>
          </cell>
          <cell r="BU462">
            <v>0</v>
          </cell>
          <cell r="BV462">
            <v>0</v>
          </cell>
          <cell r="BW462">
            <v>0</v>
          </cell>
          <cell r="BX462">
            <v>0</v>
          </cell>
          <cell r="BY462">
            <v>0</v>
          </cell>
          <cell r="BZ462">
            <v>0</v>
          </cell>
          <cell r="CA462">
            <v>0</v>
          </cell>
          <cell r="CB462">
            <v>0</v>
          </cell>
          <cell r="CC462">
            <v>0</v>
          </cell>
          <cell r="CD462">
            <v>0</v>
          </cell>
          <cell r="CE462">
            <v>0</v>
          </cell>
          <cell r="CF462">
            <v>0</v>
          </cell>
          <cell r="CG462">
            <v>0</v>
          </cell>
          <cell r="CH462">
            <v>0</v>
          </cell>
          <cell r="CI462">
            <v>0</v>
          </cell>
          <cell r="CJ462">
            <v>0</v>
          </cell>
          <cell r="CK462">
            <v>0</v>
          </cell>
          <cell r="CL462">
            <v>0</v>
          </cell>
          <cell r="CM462">
            <v>0</v>
          </cell>
          <cell r="CN462">
            <v>0</v>
          </cell>
          <cell r="CO462">
            <v>0</v>
          </cell>
          <cell r="CP462">
            <v>0</v>
          </cell>
          <cell r="CQ462">
            <v>0</v>
          </cell>
          <cell r="CR462">
            <v>0</v>
          </cell>
          <cell r="CS462">
            <v>0</v>
          </cell>
          <cell r="CT462">
            <v>0</v>
          </cell>
          <cell r="CU462">
            <v>0</v>
          </cell>
          <cell r="CV462">
            <v>0</v>
          </cell>
          <cell r="CW462">
            <v>0</v>
          </cell>
          <cell r="CX462">
            <v>0</v>
          </cell>
          <cell r="CY462">
            <v>0</v>
          </cell>
          <cell r="CZ462">
            <v>0</v>
          </cell>
          <cell r="DA462">
            <v>0</v>
          </cell>
          <cell r="DB462">
            <v>0</v>
          </cell>
          <cell r="DC462">
            <v>0</v>
          </cell>
          <cell r="DD462">
            <v>0</v>
          </cell>
          <cell r="DE462">
            <v>0</v>
          </cell>
          <cell r="DF462">
            <v>0</v>
          </cell>
          <cell r="DG462">
            <v>0</v>
          </cell>
          <cell r="DH462">
            <v>0</v>
          </cell>
          <cell r="DI462">
            <v>0</v>
          </cell>
          <cell r="DJ462">
            <v>0</v>
          </cell>
          <cell r="DK462">
            <v>0</v>
          </cell>
          <cell r="DL462">
            <v>0</v>
          </cell>
          <cell r="DM462">
            <v>0</v>
          </cell>
          <cell r="DN462">
            <v>0</v>
          </cell>
          <cell r="DO462">
            <v>0</v>
          </cell>
          <cell r="DP462">
            <v>0</v>
          </cell>
          <cell r="DQ462">
            <v>0</v>
          </cell>
          <cell r="DR462">
            <v>0</v>
          </cell>
          <cell r="DS462">
            <v>0</v>
          </cell>
          <cell r="DT462">
            <v>0</v>
          </cell>
          <cell r="DU462">
            <v>0</v>
          </cell>
          <cell r="DV462">
            <v>0</v>
          </cell>
          <cell r="DW462">
            <v>0</v>
          </cell>
          <cell r="DX462">
            <v>0</v>
          </cell>
          <cell r="DY462">
            <v>0</v>
          </cell>
          <cell r="DZ462">
            <v>0</v>
          </cell>
          <cell r="EA462">
            <v>0</v>
          </cell>
          <cell r="EB462">
            <v>0</v>
          </cell>
          <cell r="EC462">
            <v>0</v>
          </cell>
          <cell r="ED462">
            <v>0</v>
          </cell>
          <cell r="EE462">
            <v>0</v>
          </cell>
          <cell r="EF462">
            <v>0</v>
          </cell>
          <cell r="EG462">
            <v>0</v>
          </cell>
          <cell r="EH462">
            <v>0</v>
          </cell>
          <cell r="EI462">
            <v>0</v>
          </cell>
          <cell r="EJ462">
            <v>0</v>
          </cell>
          <cell r="EK462">
            <v>0</v>
          </cell>
          <cell r="EL462">
            <v>0</v>
          </cell>
          <cell r="EM462">
            <v>0</v>
          </cell>
          <cell r="EN462">
            <v>0</v>
          </cell>
          <cell r="EO462">
            <v>0</v>
          </cell>
          <cell r="EP462">
            <v>0</v>
          </cell>
          <cell r="EQ462">
            <v>0</v>
          </cell>
          <cell r="ER462">
            <v>0</v>
          </cell>
          <cell r="ES462">
            <v>0</v>
          </cell>
          <cell r="ET462">
            <v>0</v>
          </cell>
          <cell r="EU462">
            <v>0</v>
          </cell>
          <cell r="EV462">
            <v>0</v>
          </cell>
          <cell r="EW462">
            <v>0</v>
          </cell>
          <cell r="EX462">
            <v>0</v>
          </cell>
          <cell r="EY462">
            <v>0</v>
          </cell>
          <cell r="EZ462">
            <v>0</v>
          </cell>
          <cell r="FA462">
            <v>0</v>
          </cell>
          <cell r="FB462">
            <v>0</v>
          </cell>
          <cell r="FC462">
            <v>0</v>
          </cell>
          <cell r="FD462">
            <v>0</v>
          </cell>
          <cell r="FE462">
            <v>0</v>
          </cell>
          <cell r="FF462">
            <v>0</v>
          </cell>
          <cell r="FG462">
            <v>0</v>
          </cell>
          <cell r="FH462">
            <v>0</v>
          </cell>
          <cell r="FI462">
            <v>0</v>
          </cell>
          <cell r="FJ462">
            <v>0</v>
          </cell>
          <cell r="FK462">
            <v>0</v>
          </cell>
          <cell r="FL462">
            <v>0</v>
          </cell>
          <cell r="FM462">
            <v>0</v>
          </cell>
          <cell r="FN462">
            <v>0</v>
          </cell>
          <cell r="FO462">
            <v>0</v>
          </cell>
          <cell r="FP462">
            <v>0</v>
          </cell>
          <cell r="FQ462">
            <v>0</v>
          </cell>
          <cell r="FR462">
            <v>0</v>
          </cell>
          <cell r="FS462">
            <v>0</v>
          </cell>
          <cell r="FT462">
            <v>0</v>
          </cell>
          <cell r="FU462">
            <v>0</v>
          </cell>
          <cell r="FV462">
            <v>0</v>
          </cell>
          <cell r="FW462">
            <v>0</v>
          </cell>
          <cell r="FX462">
            <v>0</v>
          </cell>
          <cell r="FY462">
            <v>0</v>
          </cell>
          <cell r="FZ462">
            <v>0</v>
          </cell>
          <cell r="GA462">
            <v>0</v>
          </cell>
          <cell r="GB462">
            <v>0</v>
          </cell>
          <cell r="GC462">
            <v>0</v>
          </cell>
          <cell r="GD462">
            <v>0</v>
          </cell>
          <cell r="GE462">
            <v>0</v>
          </cell>
          <cell r="GF462">
            <v>0</v>
          </cell>
          <cell r="GG462">
            <v>0</v>
          </cell>
          <cell r="GH462">
            <v>0</v>
          </cell>
          <cell r="GI462">
            <v>0</v>
          </cell>
          <cell r="GJ462">
            <v>0</v>
          </cell>
          <cell r="GK462">
            <v>0</v>
          </cell>
          <cell r="GL462">
            <v>0</v>
          </cell>
          <cell r="GM462">
            <v>0</v>
          </cell>
          <cell r="GN462">
            <v>0</v>
          </cell>
          <cell r="GO462">
            <v>0</v>
          </cell>
          <cell r="GP462">
            <v>0</v>
          </cell>
          <cell r="GQ462">
            <v>0</v>
          </cell>
          <cell r="GR462">
            <v>0</v>
          </cell>
          <cell r="GS462">
            <v>0</v>
          </cell>
          <cell r="GW462">
            <v>903166</v>
          </cell>
          <cell r="GX462" t="e">
            <v>#DIV/0!</v>
          </cell>
          <cell r="GY462" t="e">
            <v>#DIV/0!</v>
          </cell>
          <cell r="GZ462" t="e">
            <v>#DIV/0!</v>
          </cell>
        </row>
        <row r="463">
          <cell r="A463">
            <v>903384</v>
          </cell>
          <cell r="B463">
            <v>26</v>
          </cell>
          <cell r="C463" t="str">
            <v>LASMO @ NACOGDOCHES</v>
          </cell>
          <cell r="D463">
            <v>9394</v>
          </cell>
          <cell r="E463" t="str">
            <v>R</v>
          </cell>
          <cell r="F463">
            <v>170</v>
          </cell>
          <cell r="G463">
            <v>170</v>
          </cell>
          <cell r="H463">
            <v>170</v>
          </cell>
          <cell r="I463">
            <v>170</v>
          </cell>
          <cell r="J463">
            <v>170</v>
          </cell>
          <cell r="K463">
            <v>170</v>
          </cell>
          <cell r="L463">
            <v>170</v>
          </cell>
          <cell r="M463">
            <v>170</v>
          </cell>
          <cell r="N463">
            <v>170</v>
          </cell>
          <cell r="O463">
            <v>170</v>
          </cell>
          <cell r="P463">
            <v>170</v>
          </cell>
          <cell r="Q463">
            <v>170</v>
          </cell>
          <cell r="R463">
            <v>170</v>
          </cell>
          <cell r="S463">
            <v>170</v>
          </cell>
          <cell r="T463">
            <v>170</v>
          </cell>
          <cell r="U463">
            <v>170</v>
          </cell>
          <cell r="V463">
            <v>170</v>
          </cell>
          <cell r="W463">
            <v>170</v>
          </cell>
          <cell r="X463">
            <v>170</v>
          </cell>
          <cell r="Y463">
            <v>170</v>
          </cell>
          <cell r="Z463">
            <v>170</v>
          </cell>
          <cell r="AA463">
            <v>170</v>
          </cell>
          <cell r="AB463">
            <v>170</v>
          </cell>
          <cell r="AC463">
            <v>170</v>
          </cell>
          <cell r="AD463">
            <v>170</v>
          </cell>
          <cell r="AE463">
            <v>170</v>
          </cell>
          <cell r="AF463">
            <v>170</v>
          </cell>
          <cell r="AG463">
            <v>170</v>
          </cell>
          <cell r="AH463">
            <v>170</v>
          </cell>
          <cell r="AI463">
            <v>170</v>
          </cell>
          <cell r="AJ463">
            <v>170</v>
          </cell>
          <cell r="AK463">
            <v>170</v>
          </cell>
          <cell r="AL463">
            <v>170</v>
          </cell>
          <cell r="AM463">
            <v>170</v>
          </cell>
          <cell r="AN463">
            <v>170</v>
          </cell>
          <cell r="AO463">
            <v>170</v>
          </cell>
          <cell r="AP463">
            <v>170</v>
          </cell>
          <cell r="AQ463">
            <v>170</v>
          </cell>
          <cell r="AR463">
            <v>170</v>
          </cell>
          <cell r="AS463">
            <v>170</v>
          </cell>
          <cell r="AT463">
            <v>170</v>
          </cell>
          <cell r="AU463">
            <v>170</v>
          </cell>
          <cell r="AV463">
            <v>170</v>
          </cell>
          <cell r="AW463">
            <v>170</v>
          </cell>
          <cell r="AX463">
            <v>170</v>
          </cell>
          <cell r="AY463">
            <v>170</v>
          </cell>
          <cell r="AZ463">
            <v>170</v>
          </cell>
          <cell r="BA463">
            <v>170</v>
          </cell>
          <cell r="BB463">
            <v>170</v>
          </cell>
          <cell r="BC463">
            <v>170</v>
          </cell>
          <cell r="BD463">
            <v>170</v>
          </cell>
          <cell r="BE463">
            <v>170</v>
          </cell>
          <cell r="BF463">
            <v>170</v>
          </cell>
          <cell r="BG463">
            <v>170</v>
          </cell>
          <cell r="BH463">
            <v>170</v>
          </cell>
          <cell r="BI463">
            <v>170</v>
          </cell>
          <cell r="BJ463">
            <v>170</v>
          </cell>
          <cell r="BK463">
            <v>170</v>
          </cell>
          <cell r="BL463">
            <v>170</v>
          </cell>
          <cell r="BM463">
            <v>170</v>
          </cell>
          <cell r="BN463">
            <v>170</v>
          </cell>
          <cell r="BO463">
            <v>170</v>
          </cell>
          <cell r="BP463">
            <v>170</v>
          </cell>
          <cell r="BQ463">
            <v>170</v>
          </cell>
          <cell r="BR463">
            <v>170</v>
          </cell>
          <cell r="BS463">
            <v>170</v>
          </cell>
          <cell r="BT463">
            <v>170</v>
          </cell>
          <cell r="BU463">
            <v>170</v>
          </cell>
          <cell r="BV463">
            <v>170</v>
          </cell>
          <cell r="BW463">
            <v>170</v>
          </cell>
          <cell r="BX463">
            <v>170</v>
          </cell>
          <cell r="BY463">
            <v>170</v>
          </cell>
          <cell r="BZ463">
            <v>170</v>
          </cell>
          <cell r="CA463">
            <v>170</v>
          </cell>
          <cell r="CB463">
            <v>170</v>
          </cell>
          <cell r="CC463">
            <v>0</v>
          </cell>
          <cell r="CD463">
            <v>0</v>
          </cell>
          <cell r="CE463">
            <v>0</v>
          </cell>
          <cell r="CF463">
            <v>0</v>
          </cell>
          <cell r="CG463">
            <v>170</v>
          </cell>
          <cell r="CH463">
            <v>170</v>
          </cell>
          <cell r="CI463">
            <v>170</v>
          </cell>
          <cell r="CJ463">
            <v>170</v>
          </cell>
          <cell r="CK463">
            <v>170</v>
          </cell>
          <cell r="CL463">
            <v>170</v>
          </cell>
          <cell r="CM463">
            <v>170</v>
          </cell>
          <cell r="CN463">
            <v>170</v>
          </cell>
          <cell r="CO463">
            <v>170</v>
          </cell>
          <cell r="CP463">
            <v>170</v>
          </cell>
          <cell r="CQ463">
            <v>170</v>
          </cell>
          <cell r="CR463">
            <v>170</v>
          </cell>
          <cell r="CS463">
            <v>170</v>
          </cell>
          <cell r="CT463">
            <v>170</v>
          </cell>
          <cell r="CU463">
            <v>170</v>
          </cell>
          <cell r="CV463">
            <v>170</v>
          </cell>
          <cell r="CW463">
            <v>170</v>
          </cell>
          <cell r="CX463">
            <v>170</v>
          </cell>
          <cell r="CY463">
            <v>170</v>
          </cell>
          <cell r="CZ463">
            <v>170</v>
          </cell>
          <cell r="DA463">
            <v>170</v>
          </cell>
          <cell r="DB463">
            <v>170</v>
          </cell>
          <cell r="DC463">
            <v>170</v>
          </cell>
          <cell r="DD463">
            <v>170</v>
          </cell>
          <cell r="DE463">
            <v>170</v>
          </cell>
          <cell r="DF463">
            <v>170</v>
          </cell>
          <cell r="DG463">
            <v>170</v>
          </cell>
          <cell r="DH463">
            <v>170</v>
          </cell>
          <cell r="DI463">
            <v>170</v>
          </cell>
          <cell r="DJ463">
            <v>170</v>
          </cell>
          <cell r="DK463">
            <v>170</v>
          </cell>
          <cell r="DL463">
            <v>170</v>
          </cell>
          <cell r="DM463">
            <v>170</v>
          </cell>
          <cell r="DN463">
            <v>170</v>
          </cell>
          <cell r="DO463">
            <v>170</v>
          </cell>
          <cell r="DP463">
            <v>170</v>
          </cell>
          <cell r="DQ463">
            <v>170</v>
          </cell>
          <cell r="DR463">
            <v>170</v>
          </cell>
          <cell r="DS463">
            <v>170</v>
          </cell>
          <cell r="DT463">
            <v>170</v>
          </cell>
          <cell r="DU463">
            <v>170</v>
          </cell>
          <cell r="DV463">
            <v>170</v>
          </cell>
          <cell r="DW463">
            <v>170</v>
          </cell>
          <cell r="DX463">
            <v>170</v>
          </cell>
          <cell r="DY463">
            <v>170</v>
          </cell>
          <cell r="DZ463">
            <v>170</v>
          </cell>
          <cell r="EA463">
            <v>170</v>
          </cell>
          <cell r="EB463">
            <v>170</v>
          </cell>
          <cell r="EC463">
            <v>170</v>
          </cell>
          <cell r="ED463">
            <v>170</v>
          </cell>
          <cell r="EE463">
            <v>170</v>
          </cell>
          <cell r="EF463">
            <v>170</v>
          </cell>
          <cell r="EG463">
            <v>170</v>
          </cell>
          <cell r="EH463">
            <v>170</v>
          </cell>
          <cell r="EI463">
            <v>170</v>
          </cell>
          <cell r="EJ463">
            <v>170</v>
          </cell>
          <cell r="EK463">
            <v>170</v>
          </cell>
          <cell r="EL463">
            <v>170</v>
          </cell>
          <cell r="EM463">
            <v>170</v>
          </cell>
          <cell r="EN463">
            <v>170</v>
          </cell>
          <cell r="EO463">
            <v>170</v>
          </cell>
          <cell r="EP463">
            <v>170</v>
          </cell>
          <cell r="EQ463">
            <v>170</v>
          </cell>
          <cell r="ER463">
            <v>170</v>
          </cell>
          <cell r="ES463">
            <v>170</v>
          </cell>
          <cell r="ET463">
            <v>170</v>
          </cell>
          <cell r="EU463">
            <v>170</v>
          </cell>
          <cell r="EV463">
            <v>170</v>
          </cell>
          <cell r="EW463">
            <v>170</v>
          </cell>
          <cell r="EX463">
            <v>170</v>
          </cell>
          <cell r="EY463">
            <v>170</v>
          </cell>
          <cell r="EZ463">
            <v>170</v>
          </cell>
          <cell r="FA463">
            <v>170</v>
          </cell>
          <cell r="FB463">
            <v>170</v>
          </cell>
          <cell r="FC463">
            <v>170</v>
          </cell>
          <cell r="FD463">
            <v>170</v>
          </cell>
          <cell r="FE463">
            <v>170</v>
          </cell>
          <cell r="FF463">
            <v>170</v>
          </cell>
          <cell r="FG463">
            <v>170</v>
          </cell>
          <cell r="FH463">
            <v>170</v>
          </cell>
          <cell r="FI463">
            <v>170</v>
          </cell>
          <cell r="FJ463">
            <v>170</v>
          </cell>
          <cell r="FK463">
            <v>170</v>
          </cell>
          <cell r="FL463">
            <v>170</v>
          </cell>
          <cell r="FM463">
            <v>170</v>
          </cell>
          <cell r="FN463">
            <v>170</v>
          </cell>
          <cell r="FO463">
            <v>170</v>
          </cell>
          <cell r="FP463">
            <v>170</v>
          </cell>
          <cell r="FQ463">
            <v>170</v>
          </cell>
          <cell r="FR463">
            <v>170</v>
          </cell>
          <cell r="FS463">
            <v>170</v>
          </cell>
          <cell r="FT463">
            <v>170</v>
          </cell>
          <cell r="FU463">
            <v>170</v>
          </cell>
          <cell r="FV463">
            <v>170</v>
          </cell>
          <cell r="FW463">
            <v>170</v>
          </cell>
          <cell r="FX463">
            <v>170</v>
          </cell>
          <cell r="FY463">
            <v>170</v>
          </cell>
          <cell r="FZ463">
            <v>170</v>
          </cell>
          <cell r="GA463">
            <v>170</v>
          </cell>
          <cell r="GB463">
            <v>170</v>
          </cell>
          <cell r="GC463">
            <v>170</v>
          </cell>
          <cell r="GD463">
            <v>170</v>
          </cell>
          <cell r="GE463">
            <v>170</v>
          </cell>
          <cell r="GF463">
            <v>170</v>
          </cell>
          <cell r="GG463">
            <v>170</v>
          </cell>
          <cell r="GH463">
            <v>170</v>
          </cell>
          <cell r="GI463">
            <v>170</v>
          </cell>
          <cell r="GJ463">
            <v>170</v>
          </cell>
          <cell r="GK463">
            <v>170</v>
          </cell>
          <cell r="GL463">
            <v>170</v>
          </cell>
          <cell r="GM463">
            <v>170</v>
          </cell>
          <cell r="GN463">
            <v>170</v>
          </cell>
          <cell r="GO463">
            <v>170</v>
          </cell>
          <cell r="GP463">
            <v>170</v>
          </cell>
          <cell r="GQ463">
            <v>170</v>
          </cell>
          <cell r="GR463">
            <v>170</v>
          </cell>
          <cell r="GS463">
            <v>170</v>
          </cell>
          <cell r="GW463">
            <v>903384</v>
          </cell>
          <cell r="GX463" t="e">
            <v>#DIV/0!</v>
          </cell>
          <cell r="GY463" t="e">
            <v>#DIV/0!</v>
          </cell>
          <cell r="GZ463" t="e">
            <v>#DIV/0!</v>
          </cell>
        </row>
        <row r="464">
          <cell r="A464">
            <v>903398</v>
          </cell>
          <cell r="B464">
            <v>6</v>
          </cell>
          <cell r="C464" t="str">
            <v>GPM GAS @ HUTCHINSON</v>
          </cell>
          <cell r="D464">
            <v>27118</v>
          </cell>
          <cell r="E464" t="str">
            <v>D</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cell r="AO464">
            <v>0</v>
          </cell>
          <cell r="AP464">
            <v>0</v>
          </cell>
          <cell r="AQ464">
            <v>0</v>
          </cell>
          <cell r="AR464">
            <v>0</v>
          </cell>
          <cell r="AS464">
            <v>0</v>
          </cell>
          <cell r="AT464">
            <v>0</v>
          </cell>
          <cell r="AU464">
            <v>0</v>
          </cell>
          <cell r="AV464">
            <v>0</v>
          </cell>
          <cell r="AW464">
            <v>0</v>
          </cell>
          <cell r="AX464">
            <v>0</v>
          </cell>
          <cell r="AY464">
            <v>0</v>
          </cell>
          <cell r="AZ464">
            <v>0</v>
          </cell>
          <cell r="BA464">
            <v>0</v>
          </cell>
          <cell r="BB464">
            <v>0</v>
          </cell>
          <cell r="BC464">
            <v>0</v>
          </cell>
          <cell r="BD464">
            <v>0</v>
          </cell>
          <cell r="BE464">
            <v>0</v>
          </cell>
          <cell r="BF464">
            <v>0</v>
          </cell>
          <cell r="BG464">
            <v>0</v>
          </cell>
          <cell r="BH464">
            <v>0</v>
          </cell>
          <cell r="BI464">
            <v>0</v>
          </cell>
          <cell r="BJ464">
            <v>0</v>
          </cell>
          <cell r="BK464">
            <v>0</v>
          </cell>
          <cell r="BL464">
            <v>0</v>
          </cell>
          <cell r="BM464">
            <v>0</v>
          </cell>
          <cell r="BN464">
            <v>0</v>
          </cell>
          <cell r="BO464">
            <v>0</v>
          </cell>
          <cell r="BP464">
            <v>0</v>
          </cell>
          <cell r="BQ464">
            <v>0</v>
          </cell>
          <cell r="BR464">
            <v>0</v>
          </cell>
          <cell r="BS464">
            <v>0</v>
          </cell>
          <cell r="BT464">
            <v>0</v>
          </cell>
          <cell r="BU464">
            <v>0</v>
          </cell>
          <cell r="BV464">
            <v>0</v>
          </cell>
          <cell r="BW464">
            <v>0</v>
          </cell>
          <cell r="BX464">
            <v>0</v>
          </cell>
          <cell r="BY464">
            <v>0</v>
          </cell>
          <cell r="BZ464">
            <v>0</v>
          </cell>
          <cell r="CA464">
            <v>0</v>
          </cell>
          <cell r="CB464">
            <v>0</v>
          </cell>
          <cell r="CC464">
            <v>0</v>
          </cell>
          <cell r="CD464">
            <v>0</v>
          </cell>
          <cell r="CE464">
            <v>0</v>
          </cell>
          <cell r="CF464">
            <v>0</v>
          </cell>
          <cell r="CG464">
            <v>0</v>
          </cell>
          <cell r="CH464">
            <v>0</v>
          </cell>
          <cell r="CI464">
            <v>0</v>
          </cell>
          <cell r="CJ464">
            <v>0</v>
          </cell>
          <cell r="CK464">
            <v>0</v>
          </cell>
          <cell r="CL464">
            <v>0</v>
          </cell>
          <cell r="CM464">
            <v>0</v>
          </cell>
          <cell r="CN464">
            <v>0</v>
          </cell>
          <cell r="CO464">
            <v>0</v>
          </cell>
          <cell r="CP464">
            <v>0</v>
          </cell>
          <cell r="CQ464">
            <v>0</v>
          </cell>
          <cell r="CR464">
            <v>0</v>
          </cell>
          <cell r="CS464">
            <v>0</v>
          </cell>
          <cell r="CT464">
            <v>0</v>
          </cell>
          <cell r="CU464">
            <v>0</v>
          </cell>
          <cell r="CV464">
            <v>0</v>
          </cell>
          <cell r="CW464">
            <v>0</v>
          </cell>
          <cell r="CX464">
            <v>0</v>
          </cell>
          <cell r="CY464">
            <v>0</v>
          </cell>
          <cell r="CZ464">
            <v>0</v>
          </cell>
          <cell r="DA464">
            <v>0</v>
          </cell>
          <cell r="DB464">
            <v>0</v>
          </cell>
          <cell r="DC464">
            <v>0</v>
          </cell>
          <cell r="DD464">
            <v>0</v>
          </cell>
          <cell r="DE464">
            <v>0</v>
          </cell>
          <cell r="DF464">
            <v>0</v>
          </cell>
          <cell r="DG464">
            <v>0</v>
          </cell>
          <cell r="DH464">
            <v>0</v>
          </cell>
          <cell r="DI464">
            <v>0</v>
          </cell>
          <cell r="DJ464">
            <v>0</v>
          </cell>
          <cell r="DK464">
            <v>0</v>
          </cell>
          <cell r="DL464">
            <v>0</v>
          </cell>
          <cell r="DM464">
            <v>0</v>
          </cell>
          <cell r="DN464">
            <v>0</v>
          </cell>
          <cell r="DO464">
            <v>0</v>
          </cell>
          <cell r="DP464">
            <v>0</v>
          </cell>
          <cell r="DQ464">
            <v>0</v>
          </cell>
          <cell r="DR464">
            <v>0</v>
          </cell>
          <cell r="DS464">
            <v>0</v>
          </cell>
          <cell r="DT464">
            <v>0</v>
          </cell>
          <cell r="DU464">
            <v>0</v>
          </cell>
          <cell r="DV464">
            <v>0</v>
          </cell>
          <cell r="DW464">
            <v>0</v>
          </cell>
          <cell r="DX464">
            <v>0</v>
          </cell>
          <cell r="DY464">
            <v>0</v>
          </cell>
          <cell r="DZ464">
            <v>0</v>
          </cell>
          <cell r="EA464">
            <v>0</v>
          </cell>
          <cell r="EB464">
            <v>0</v>
          </cell>
          <cell r="EC464">
            <v>0</v>
          </cell>
          <cell r="ED464">
            <v>0</v>
          </cell>
          <cell r="EE464">
            <v>0</v>
          </cell>
          <cell r="EF464">
            <v>0</v>
          </cell>
          <cell r="EG464">
            <v>0</v>
          </cell>
          <cell r="EH464">
            <v>0</v>
          </cell>
          <cell r="EI464">
            <v>0</v>
          </cell>
          <cell r="EJ464">
            <v>0</v>
          </cell>
          <cell r="EK464">
            <v>0</v>
          </cell>
          <cell r="EL464">
            <v>0</v>
          </cell>
          <cell r="EM464">
            <v>0</v>
          </cell>
          <cell r="EN464">
            <v>0</v>
          </cell>
          <cell r="EO464">
            <v>0</v>
          </cell>
          <cell r="EP464">
            <v>0</v>
          </cell>
          <cell r="EQ464">
            <v>0</v>
          </cell>
          <cell r="ER464">
            <v>0</v>
          </cell>
          <cell r="ES464">
            <v>0</v>
          </cell>
          <cell r="ET464">
            <v>0</v>
          </cell>
          <cell r="EU464">
            <v>0</v>
          </cell>
          <cell r="EV464">
            <v>0</v>
          </cell>
          <cell r="EW464">
            <v>0</v>
          </cell>
          <cell r="EX464">
            <v>0</v>
          </cell>
          <cell r="EY464">
            <v>0</v>
          </cell>
          <cell r="EZ464">
            <v>0</v>
          </cell>
          <cell r="FA464">
            <v>0</v>
          </cell>
          <cell r="FB464">
            <v>0</v>
          </cell>
          <cell r="FC464">
            <v>0</v>
          </cell>
          <cell r="FD464">
            <v>0</v>
          </cell>
          <cell r="FE464">
            <v>0</v>
          </cell>
          <cell r="FF464">
            <v>0</v>
          </cell>
          <cell r="FG464">
            <v>0</v>
          </cell>
          <cell r="FH464">
            <v>0</v>
          </cell>
          <cell r="FI464">
            <v>0</v>
          </cell>
          <cell r="FJ464">
            <v>0</v>
          </cell>
          <cell r="FK464">
            <v>0</v>
          </cell>
          <cell r="FL464">
            <v>0</v>
          </cell>
          <cell r="FM464">
            <v>0</v>
          </cell>
          <cell r="FN464">
            <v>0</v>
          </cell>
          <cell r="FO464">
            <v>0</v>
          </cell>
          <cell r="FP464">
            <v>0</v>
          </cell>
          <cell r="FQ464">
            <v>0</v>
          </cell>
          <cell r="FR464">
            <v>0</v>
          </cell>
          <cell r="FS464">
            <v>0</v>
          </cell>
          <cell r="FT464">
            <v>0</v>
          </cell>
          <cell r="FU464">
            <v>0</v>
          </cell>
          <cell r="FV464">
            <v>0</v>
          </cell>
          <cell r="FW464">
            <v>0</v>
          </cell>
          <cell r="FX464">
            <v>0</v>
          </cell>
          <cell r="FY464">
            <v>0</v>
          </cell>
          <cell r="FZ464">
            <v>0</v>
          </cell>
          <cell r="GA464">
            <v>0</v>
          </cell>
          <cell r="GB464">
            <v>0</v>
          </cell>
          <cell r="GC464">
            <v>0</v>
          </cell>
          <cell r="GD464">
            <v>0</v>
          </cell>
          <cell r="GE464">
            <v>0</v>
          </cell>
          <cell r="GF464">
            <v>0</v>
          </cell>
          <cell r="GG464">
            <v>0</v>
          </cell>
          <cell r="GH464">
            <v>0</v>
          </cell>
          <cell r="GI464">
            <v>0</v>
          </cell>
          <cell r="GJ464">
            <v>0</v>
          </cell>
          <cell r="GK464">
            <v>0</v>
          </cell>
          <cell r="GL464">
            <v>0</v>
          </cell>
          <cell r="GM464">
            <v>0</v>
          </cell>
          <cell r="GN464">
            <v>0</v>
          </cell>
          <cell r="GO464">
            <v>0</v>
          </cell>
          <cell r="GP464">
            <v>0</v>
          </cell>
          <cell r="GQ464">
            <v>0</v>
          </cell>
          <cell r="GR464">
            <v>0</v>
          </cell>
          <cell r="GS464">
            <v>0</v>
          </cell>
          <cell r="GW464">
            <v>903398</v>
          </cell>
          <cell r="GX464" t="e">
            <v>#DIV/0!</v>
          </cell>
          <cell r="GY464" t="e">
            <v>#DIV/0!</v>
          </cell>
          <cell r="GZ464" t="e">
            <v>#DIV/0!</v>
          </cell>
        </row>
        <row r="465">
          <cell r="A465">
            <v>903471</v>
          </cell>
          <cell r="B465">
            <v>10</v>
          </cell>
          <cell r="C465" t="str">
            <v>URC @ TEXAS</v>
          </cell>
          <cell r="D465">
            <v>32021</v>
          </cell>
          <cell r="E465" t="str">
            <v>R</v>
          </cell>
          <cell r="F465">
            <v>0</v>
          </cell>
          <cell r="G465">
            <v>0</v>
          </cell>
          <cell r="H465">
            <v>0</v>
          </cell>
          <cell r="I465">
            <v>0</v>
          </cell>
          <cell r="J465">
            <v>0</v>
          </cell>
          <cell r="K465">
            <v>0</v>
          </cell>
          <cell r="L465">
            <v>0</v>
          </cell>
          <cell r="M465">
            <v>0</v>
          </cell>
          <cell r="N465">
            <v>0</v>
          </cell>
          <cell r="O465">
            <v>0</v>
          </cell>
          <cell r="P465">
            <v>0</v>
          </cell>
          <cell r="Q465">
            <v>0</v>
          </cell>
          <cell r="R465">
            <v>0</v>
          </cell>
          <cell r="S465">
            <v>0</v>
          </cell>
          <cell r="T465">
            <v>0</v>
          </cell>
          <cell r="U465">
            <v>0</v>
          </cell>
          <cell r="V465">
            <v>0</v>
          </cell>
          <cell r="W465">
            <v>0</v>
          </cell>
          <cell r="X465">
            <v>0</v>
          </cell>
          <cell r="Y465">
            <v>0</v>
          </cell>
          <cell r="Z465">
            <v>0</v>
          </cell>
          <cell r="AA465">
            <v>0</v>
          </cell>
          <cell r="AB465">
            <v>0</v>
          </cell>
          <cell r="AC465">
            <v>0</v>
          </cell>
          <cell r="AD465">
            <v>0</v>
          </cell>
          <cell r="AE465">
            <v>0</v>
          </cell>
          <cell r="AF465">
            <v>0</v>
          </cell>
          <cell r="AG465">
            <v>0</v>
          </cell>
          <cell r="AH465">
            <v>0</v>
          </cell>
          <cell r="AI465">
            <v>0</v>
          </cell>
          <cell r="AJ465">
            <v>0</v>
          </cell>
          <cell r="AK465">
            <v>0</v>
          </cell>
          <cell r="AL465">
            <v>0</v>
          </cell>
          <cell r="AM465">
            <v>0</v>
          </cell>
          <cell r="AN465">
            <v>0</v>
          </cell>
          <cell r="AO465">
            <v>0</v>
          </cell>
          <cell r="AP465">
            <v>0</v>
          </cell>
          <cell r="AQ465">
            <v>0</v>
          </cell>
          <cell r="AR465">
            <v>0</v>
          </cell>
          <cell r="AS465">
            <v>0</v>
          </cell>
          <cell r="AT465">
            <v>0</v>
          </cell>
          <cell r="AU465">
            <v>0</v>
          </cell>
          <cell r="AV465">
            <v>0</v>
          </cell>
          <cell r="AW465">
            <v>0</v>
          </cell>
          <cell r="AX465">
            <v>0</v>
          </cell>
          <cell r="AY465">
            <v>0</v>
          </cell>
          <cell r="AZ465">
            <v>0</v>
          </cell>
          <cell r="BA465">
            <v>0</v>
          </cell>
          <cell r="BB465">
            <v>0</v>
          </cell>
          <cell r="BC465">
            <v>0</v>
          </cell>
          <cell r="BD465">
            <v>0</v>
          </cell>
          <cell r="BE465">
            <v>0</v>
          </cell>
          <cell r="BF465">
            <v>0</v>
          </cell>
          <cell r="BG465">
            <v>0</v>
          </cell>
          <cell r="BH465">
            <v>0</v>
          </cell>
          <cell r="BI465">
            <v>0</v>
          </cell>
          <cell r="BJ465">
            <v>0</v>
          </cell>
          <cell r="BK465">
            <v>0</v>
          </cell>
          <cell r="BL465">
            <v>0</v>
          </cell>
          <cell r="BM465">
            <v>0</v>
          </cell>
          <cell r="BN465">
            <v>0</v>
          </cell>
          <cell r="BO465">
            <v>0</v>
          </cell>
          <cell r="BP465">
            <v>0</v>
          </cell>
          <cell r="BQ465">
            <v>0</v>
          </cell>
          <cell r="BR465">
            <v>0</v>
          </cell>
          <cell r="BS465">
            <v>0</v>
          </cell>
          <cell r="BT465">
            <v>0</v>
          </cell>
          <cell r="BU465">
            <v>0</v>
          </cell>
          <cell r="BV465">
            <v>0</v>
          </cell>
          <cell r="BW465">
            <v>0</v>
          </cell>
          <cell r="BX465">
            <v>0</v>
          </cell>
          <cell r="BY465">
            <v>0</v>
          </cell>
          <cell r="BZ465">
            <v>0</v>
          </cell>
          <cell r="CA465">
            <v>0</v>
          </cell>
          <cell r="CB465">
            <v>0</v>
          </cell>
          <cell r="CC465">
            <v>0</v>
          </cell>
          <cell r="CD465">
            <v>0</v>
          </cell>
          <cell r="CE465">
            <v>0</v>
          </cell>
          <cell r="CF465">
            <v>0</v>
          </cell>
          <cell r="CG465">
            <v>0</v>
          </cell>
          <cell r="CH465">
            <v>0</v>
          </cell>
          <cell r="CI465">
            <v>0</v>
          </cell>
          <cell r="CJ465">
            <v>0</v>
          </cell>
          <cell r="CK465">
            <v>0</v>
          </cell>
          <cell r="CL465">
            <v>0</v>
          </cell>
          <cell r="CM465">
            <v>0</v>
          </cell>
          <cell r="CN465">
            <v>0</v>
          </cell>
          <cell r="CO465">
            <v>0</v>
          </cell>
          <cell r="CP465">
            <v>0</v>
          </cell>
          <cell r="CQ465">
            <v>0</v>
          </cell>
          <cell r="CR465">
            <v>0</v>
          </cell>
          <cell r="CS465">
            <v>0</v>
          </cell>
          <cell r="CT465">
            <v>0</v>
          </cell>
          <cell r="CU465">
            <v>0</v>
          </cell>
          <cell r="CV465">
            <v>0</v>
          </cell>
          <cell r="CW465">
            <v>0</v>
          </cell>
          <cell r="CX465">
            <v>0</v>
          </cell>
          <cell r="CY465">
            <v>0</v>
          </cell>
          <cell r="CZ465">
            <v>0</v>
          </cell>
          <cell r="DA465">
            <v>0</v>
          </cell>
          <cell r="DB465">
            <v>0</v>
          </cell>
          <cell r="DC465">
            <v>0</v>
          </cell>
          <cell r="DD465">
            <v>0</v>
          </cell>
          <cell r="DE465">
            <v>0</v>
          </cell>
          <cell r="DF465">
            <v>0</v>
          </cell>
          <cell r="DG465">
            <v>0</v>
          </cell>
          <cell r="DH465">
            <v>0</v>
          </cell>
          <cell r="DI465">
            <v>0</v>
          </cell>
          <cell r="DJ465">
            <v>0</v>
          </cell>
          <cell r="DK465">
            <v>0</v>
          </cell>
          <cell r="DL465">
            <v>0</v>
          </cell>
          <cell r="DM465">
            <v>0</v>
          </cell>
          <cell r="DN465">
            <v>0</v>
          </cell>
          <cell r="DO465">
            <v>0</v>
          </cell>
          <cell r="DP465">
            <v>0</v>
          </cell>
          <cell r="DQ465">
            <v>0</v>
          </cell>
          <cell r="DR465">
            <v>0</v>
          </cell>
          <cell r="DS465">
            <v>0</v>
          </cell>
          <cell r="DT465">
            <v>0</v>
          </cell>
          <cell r="DU465">
            <v>0</v>
          </cell>
          <cell r="DV465">
            <v>0</v>
          </cell>
          <cell r="DW465">
            <v>0</v>
          </cell>
          <cell r="DX465">
            <v>0</v>
          </cell>
          <cell r="DY465">
            <v>0</v>
          </cell>
          <cell r="DZ465">
            <v>0</v>
          </cell>
          <cell r="EA465">
            <v>0</v>
          </cell>
          <cell r="EB465">
            <v>0</v>
          </cell>
          <cell r="EC465">
            <v>0</v>
          </cell>
          <cell r="ED465">
            <v>0</v>
          </cell>
          <cell r="EE465">
            <v>0</v>
          </cell>
          <cell r="EF465">
            <v>0</v>
          </cell>
          <cell r="EG465">
            <v>0</v>
          </cell>
          <cell r="EH465">
            <v>0</v>
          </cell>
          <cell r="EI465">
            <v>0</v>
          </cell>
          <cell r="EJ465">
            <v>0</v>
          </cell>
          <cell r="EK465">
            <v>0</v>
          </cell>
          <cell r="EL465">
            <v>0</v>
          </cell>
          <cell r="EM465">
            <v>0</v>
          </cell>
          <cell r="EN465">
            <v>0</v>
          </cell>
          <cell r="EO465">
            <v>0</v>
          </cell>
          <cell r="EP465">
            <v>0</v>
          </cell>
          <cell r="EQ465">
            <v>0</v>
          </cell>
          <cell r="ER465">
            <v>0</v>
          </cell>
          <cell r="ES465">
            <v>0</v>
          </cell>
          <cell r="ET465">
            <v>0</v>
          </cell>
          <cell r="EU465">
            <v>0</v>
          </cell>
          <cell r="EV465">
            <v>0</v>
          </cell>
          <cell r="EW465">
            <v>0</v>
          </cell>
          <cell r="EX465">
            <v>0</v>
          </cell>
          <cell r="EY465">
            <v>0</v>
          </cell>
          <cell r="EZ465">
            <v>0</v>
          </cell>
          <cell r="FA465">
            <v>0</v>
          </cell>
          <cell r="FB465">
            <v>0</v>
          </cell>
          <cell r="FC465">
            <v>0</v>
          </cell>
          <cell r="FD465">
            <v>0</v>
          </cell>
          <cell r="FE465">
            <v>0</v>
          </cell>
          <cell r="FF465">
            <v>0</v>
          </cell>
          <cell r="FG465">
            <v>0</v>
          </cell>
          <cell r="FH465">
            <v>0</v>
          </cell>
          <cell r="FI465">
            <v>0</v>
          </cell>
          <cell r="FJ465">
            <v>0</v>
          </cell>
          <cell r="FK465">
            <v>0</v>
          </cell>
          <cell r="FL465">
            <v>0</v>
          </cell>
          <cell r="FM465">
            <v>0</v>
          </cell>
          <cell r="FN465">
            <v>0</v>
          </cell>
          <cell r="FO465">
            <v>0</v>
          </cell>
          <cell r="FP465">
            <v>0</v>
          </cell>
          <cell r="FQ465">
            <v>0</v>
          </cell>
          <cell r="FR465">
            <v>0</v>
          </cell>
          <cell r="FS465">
            <v>0</v>
          </cell>
          <cell r="FT465">
            <v>0</v>
          </cell>
          <cell r="FU465">
            <v>0</v>
          </cell>
          <cell r="FV465">
            <v>0</v>
          </cell>
          <cell r="FW465">
            <v>0</v>
          </cell>
          <cell r="FX465">
            <v>0</v>
          </cell>
          <cell r="FY465">
            <v>0</v>
          </cell>
          <cell r="FZ465">
            <v>0</v>
          </cell>
          <cell r="GA465">
            <v>0</v>
          </cell>
          <cell r="GB465">
            <v>0</v>
          </cell>
          <cell r="GC465">
            <v>0</v>
          </cell>
          <cell r="GD465">
            <v>0</v>
          </cell>
          <cell r="GE465">
            <v>0</v>
          </cell>
          <cell r="GF465">
            <v>0</v>
          </cell>
          <cell r="GG465">
            <v>0</v>
          </cell>
          <cell r="GH465">
            <v>0</v>
          </cell>
          <cell r="GI465">
            <v>0</v>
          </cell>
          <cell r="GJ465">
            <v>0</v>
          </cell>
          <cell r="GK465">
            <v>0</v>
          </cell>
          <cell r="GL465">
            <v>0</v>
          </cell>
          <cell r="GM465">
            <v>0</v>
          </cell>
          <cell r="GN465">
            <v>0</v>
          </cell>
          <cell r="GO465">
            <v>0</v>
          </cell>
          <cell r="GP465">
            <v>0</v>
          </cell>
          <cell r="GQ465">
            <v>0</v>
          </cell>
          <cell r="GR465">
            <v>0</v>
          </cell>
          <cell r="GS465">
            <v>0</v>
          </cell>
          <cell r="GW465">
            <v>903471</v>
          </cell>
          <cell r="GX465" t="e">
            <v>#DIV/0!</v>
          </cell>
          <cell r="GY465" t="e">
            <v>#DIV/0!</v>
          </cell>
          <cell r="GZ465" t="e">
            <v>#DIV/0!</v>
          </cell>
        </row>
        <row r="466">
          <cell r="A466">
            <v>903474</v>
          </cell>
          <cell r="B466">
            <v>3</v>
          </cell>
          <cell r="C466" t="str">
            <v>TRANSOK @ CUSTER</v>
          </cell>
          <cell r="D466">
            <v>117562</v>
          </cell>
          <cell r="E466" t="str">
            <v>R</v>
          </cell>
          <cell r="F466">
            <v>20824</v>
          </cell>
          <cell r="G466">
            <v>20824</v>
          </cell>
          <cell r="H466">
            <v>20824</v>
          </cell>
          <cell r="I466">
            <v>20824</v>
          </cell>
          <cell r="J466">
            <v>20824</v>
          </cell>
          <cell r="K466">
            <v>20824</v>
          </cell>
          <cell r="L466">
            <v>20824</v>
          </cell>
          <cell r="M466">
            <v>22090</v>
          </cell>
          <cell r="N466">
            <v>20824</v>
          </cell>
          <cell r="O466">
            <v>20824</v>
          </cell>
          <cell r="P466">
            <v>20824</v>
          </cell>
          <cell r="Q466">
            <v>20824</v>
          </cell>
          <cell r="R466">
            <v>20824</v>
          </cell>
          <cell r="S466">
            <v>20381</v>
          </cell>
          <cell r="T466">
            <v>49276</v>
          </cell>
          <cell r="U466">
            <v>49276</v>
          </cell>
          <cell r="V466">
            <v>49276</v>
          </cell>
          <cell r="W466">
            <v>49276</v>
          </cell>
          <cell r="X466">
            <v>49276</v>
          </cell>
          <cell r="Y466">
            <v>49276</v>
          </cell>
          <cell r="Z466">
            <v>49276</v>
          </cell>
          <cell r="AA466">
            <v>49276</v>
          </cell>
          <cell r="AB466">
            <v>52054</v>
          </cell>
          <cell r="AC466">
            <v>49729</v>
          </cell>
          <cell r="AD466">
            <v>38406</v>
          </cell>
          <cell r="AE466">
            <v>38406</v>
          </cell>
          <cell r="AF466">
            <v>38406</v>
          </cell>
          <cell r="AG466">
            <v>39486</v>
          </cell>
          <cell r="AH466">
            <v>43152</v>
          </cell>
          <cell r="AI466">
            <v>49782</v>
          </cell>
          <cell r="AJ466">
            <v>29790</v>
          </cell>
          <cell r="AK466">
            <v>31837</v>
          </cell>
          <cell r="AL466">
            <v>31837</v>
          </cell>
          <cell r="AM466">
            <v>31837</v>
          </cell>
          <cell r="AN466">
            <v>43752</v>
          </cell>
          <cell r="AO466">
            <v>43752</v>
          </cell>
          <cell r="AP466">
            <v>45369</v>
          </cell>
          <cell r="AQ466">
            <v>52965</v>
          </cell>
          <cell r="AR466">
            <v>57105</v>
          </cell>
          <cell r="AS466">
            <v>57105</v>
          </cell>
          <cell r="AT466">
            <v>57105</v>
          </cell>
          <cell r="AU466">
            <v>43061</v>
          </cell>
          <cell r="AV466">
            <v>49115</v>
          </cell>
          <cell r="AW466">
            <v>63663</v>
          </cell>
          <cell r="AX466">
            <v>46763</v>
          </cell>
          <cell r="AY466">
            <v>52475</v>
          </cell>
          <cell r="AZ466">
            <v>52475</v>
          </cell>
          <cell r="BA466">
            <v>52475</v>
          </cell>
          <cell r="BB466">
            <v>57596</v>
          </cell>
          <cell r="BC466">
            <v>58109</v>
          </cell>
          <cell r="BD466">
            <v>60452</v>
          </cell>
          <cell r="BE466">
            <v>64418</v>
          </cell>
          <cell r="BF466">
            <v>63854</v>
          </cell>
          <cell r="BG466">
            <v>63854</v>
          </cell>
          <cell r="BH466">
            <v>63854</v>
          </cell>
          <cell r="BI466">
            <v>57133</v>
          </cell>
          <cell r="BJ466">
            <v>55045</v>
          </cell>
          <cell r="BK466">
            <v>78987</v>
          </cell>
          <cell r="BL466">
            <v>78987</v>
          </cell>
          <cell r="BM466">
            <v>62791</v>
          </cell>
          <cell r="BN466">
            <v>67991</v>
          </cell>
          <cell r="BO466">
            <v>67991</v>
          </cell>
          <cell r="BP466">
            <v>67991</v>
          </cell>
          <cell r="BQ466">
            <v>64903</v>
          </cell>
          <cell r="BR466">
            <v>64903</v>
          </cell>
          <cell r="BS466">
            <v>64878</v>
          </cell>
          <cell r="BT466">
            <v>69503</v>
          </cell>
          <cell r="BU466">
            <v>69503</v>
          </cell>
          <cell r="BV466">
            <v>67878</v>
          </cell>
          <cell r="BW466">
            <v>64878</v>
          </cell>
          <cell r="BX466">
            <v>65313</v>
          </cell>
          <cell r="BY466">
            <v>94732</v>
          </cell>
          <cell r="BZ466">
            <v>64879</v>
          </cell>
          <cell r="CA466">
            <v>71579</v>
          </cell>
          <cell r="CB466">
            <v>71579</v>
          </cell>
          <cell r="CC466">
            <v>104592</v>
          </cell>
          <cell r="CD466">
            <v>77979</v>
          </cell>
          <cell r="CE466">
            <v>77979</v>
          </cell>
          <cell r="CF466">
            <v>84996</v>
          </cell>
          <cell r="CG466">
            <v>85006</v>
          </cell>
          <cell r="CH466">
            <v>117502</v>
          </cell>
          <cell r="CI466">
            <v>117502</v>
          </cell>
          <cell r="CJ466">
            <v>117502</v>
          </cell>
          <cell r="CK466">
            <v>99712</v>
          </cell>
          <cell r="CL466">
            <v>84712</v>
          </cell>
          <cell r="CM466">
            <v>105498</v>
          </cell>
          <cell r="CN466">
            <v>81024</v>
          </cell>
          <cell r="CO466">
            <v>87142</v>
          </cell>
          <cell r="CP466">
            <v>87142</v>
          </cell>
          <cell r="CQ466">
            <v>87142</v>
          </cell>
          <cell r="CR466">
            <v>98692</v>
          </cell>
          <cell r="CS466">
            <v>108481</v>
          </cell>
          <cell r="CT466">
            <v>101273</v>
          </cell>
          <cell r="CU466">
            <v>115865</v>
          </cell>
          <cell r="CV466">
            <v>113916</v>
          </cell>
          <cell r="CW466">
            <v>113916</v>
          </cell>
          <cell r="CX466">
            <v>113916</v>
          </cell>
          <cell r="CY466">
            <v>117562</v>
          </cell>
          <cell r="CZ466">
            <v>109219</v>
          </cell>
          <cell r="DA466">
            <v>109219</v>
          </cell>
          <cell r="DB466">
            <v>100973</v>
          </cell>
          <cell r="DC466">
            <v>107973</v>
          </cell>
          <cell r="DD466">
            <v>107973</v>
          </cell>
          <cell r="DE466">
            <v>107973</v>
          </cell>
          <cell r="DF466">
            <v>116401</v>
          </cell>
          <cell r="DG466">
            <v>105976</v>
          </cell>
          <cell r="DH466">
            <v>94572</v>
          </cell>
          <cell r="DI466">
            <v>95911</v>
          </cell>
          <cell r="DJ466">
            <v>95911</v>
          </cell>
          <cell r="DK466">
            <v>95911</v>
          </cell>
          <cell r="DL466">
            <v>95911</v>
          </cell>
          <cell r="DM466">
            <v>95477</v>
          </cell>
          <cell r="DN466">
            <v>89572</v>
          </cell>
          <cell r="DO466">
            <v>95235</v>
          </cell>
          <cell r="DP466">
            <v>95235</v>
          </cell>
          <cell r="DQ466">
            <v>95235</v>
          </cell>
          <cell r="DR466">
            <v>95235</v>
          </cell>
          <cell r="DS466">
            <v>95235</v>
          </cell>
          <cell r="DT466">
            <v>96987</v>
          </cell>
          <cell r="DU466">
            <v>98496</v>
          </cell>
          <cell r="DV466">
            <v>96632</v>
          </cell>
          <cell r="DW466">
            <v>98512</v>
          </cell>
          <cell r="DX466">
            <v>98735</v>
          </cell>
          <cell r="DY466">
            <v>98735</v>
          </cell>
          <cell r="DZ466">
            <v>98735</v>
          </cell>
          <cell r="EA466">
            <v>98512</v>
          </cell>
          <cell r="EB466">
            <v>64774</v>
          </cell>
          <cell r="EC466">
            <v>85362</v>
          </cell>
          <cell r="ED466">
            <v>82163</v>
          </cell>
          <cell r="EE466">
            <v>79647</v>
          </cell>
          <cell r="EF466">
            <v>79647</v>
          </cell>
          <cell r="EG466">
            <v>79647</v>
          </cell>
          <cell r="EH466">
            <v>83843</v>
          </cell>
          <cell r="EI466">
            <v>84647</v>
          </cell>
          <cell r="EJ466">
            <v>77026</v>
          </cell>
          <cell r="EK466">
            <v>74176</v>
          </cell>
          <cell r="EL466">
            <v>70193</v>
          </cell>
          <cell r="EM466">
            <v>70193</v>
          </cell>
          <cell r="EN466">
            <v>70193</v>
          </cell>
          <cell r="EO466">
            <v>65470</v>
          </cell>
          <cell r="EP466">
            <v>84791</v>
          </cell>
          <cell r="EQ466">
            <v>91876</v>
          </cell>
          <cell r="ER466">
            <v>79162</v>
          </cell>
          <cell r="ES466">
            <v>64662</v>
          </cell>
          <cell r="ET466">
            <v>64662</v>
          </cell>
          <cell r="EU466">
            <v>67162</v>
          </cell>
          <cell r="EV466">
            <v>76661</v>
          </cell>
          <cell r="EW466">
            <v>73788</v>
          </cell>
          <cell r="EX466">
            <v>76788</v>
          </cell>
          <cell r="EY466">
            <v>78788</v>
          </cell>
          <cell r="EZ466">
            <v>78788</v>
          </cell>
          <cell r="FA466">
            <v>78788</v>
          </cell>
          <cell r="FB466">
            <v>78788</v>
          </cell>
          <cell r="FC466">
            <v>90367</v>
          </cell>
          <cell r="FD466">
            <v>80751</v>
          </cell>
          <cell r="FE466">
            <v>92598</v>
          </cell>
          <cell r="FF466">
            <v>90427</v>
          </cell>
          <cell r="FG466">
            <v>106358</v>
          </cell>
          <cell r="FH466">
            <v>106358</v>
          </cell>
          <cell r="FI466">
            <v>106358</v>
          </cell>
          <cell r="FJ466">
            <v>85975</v>
          </cell>
          <cell r="FK466">
            <v>87875</v>
          </cell>
          <cell r="FL466">
            <v>94275</v>
          </cell>
          <cell r="FM466">
            <v>98704</v>
          </cell>
          <cell r="FN466">
            <v>98704</v>
          </cell>
          <cell r="FO466">
            <v>91051</v>
          </cell>
          <cell r="FP466">
            <v>91051</v>
          </cell>
          <cell r="FQ466">
            <v>91051</v>
          </cell>
          <cell r="FR466">
            <v>99604</v>
          </cell>
          <cell r="FS466">
            <v>102951</v>
          </cell>
          <cell r="FT466">
            <v>102951</v>
          </cell>
          <cell r="FU466">
            <v>102951</v>
          </cell>
          <cell r="FV466">
            <v>102951</v>
          </cell>
          <cell r="FW466">
            <v>107119</v>
          </cell>
          <cell r="FX466">
            <v>107119</v>
          </cell>
          <cell r="FY466">
            <v>82863</v>
          </cell>
          <cell r="FZ466">
            <v>86140</v>
          </cell>
          <cell r="GA466">
            <v>73138</v>
          </cell>
          <cell r="GB466">
            <v>68610</v>
          </cell>
          <cell r="GC466">
            <v>68610</v>
          </cell>
          <cell r="GD466">
            <v>68610</v>
          </cell>
          <cell r="GE466">
            <v>50098</v>
          </cell>
          <cell r="GF466">
            <v>45179</v>
          </cell>
          <cell r="GG466">
            <v>55003</v>
          </cell>
          <cell r="GH466">
            <v>89760</v>
          </cell>
          <cell r="GI466">
            <v>79267</v>
          </cell>
          <cell r="GJ466">
            <v>79267</v>
          </cell>
          <cell r="GK466">
            <v>79267</v>
          </cell>
          <cell r="GL466">
            <v>94138</v>
          </cell>
          <cell r="GM466">
            <v>74567</v>
          </cell>
          <cell r="GN466">
            <v>94561</v>
          </cell>
          <cell r="GO466">
            <v>88436</v>
          </cell>
          <cell r="GP466">
            <v>56761</v>
          </cell>
          <cell r="GQ466">
            <v>56761</v>
          </cell>
          <cell r="GR466">
            <v>56761</v>
          </cell>
          <cell r="GS466">
            <v>61524</v>
          </cell>
          <cell r="GW466">
            <v>903474</v>
          </cell>
          <cell r="GX466" t="e">
            <v>#DIV/0!</v>
          </cell>
          <cell r="GY466" t="e">
            <v>#DIV/0!</v>
          </cell>
          <cell r="GZ466" t="e">
            <v>#DIV/0!</v>
          </cell>
        </row>
        <row r="467">
          <cell r="A467">
            <v>903553</v>
          </cell>
          <cell r="B467">
            <v>5</v>
          </cell>
          <cell r="C467" t="str">
            <v>LYNCH @ WASHITA</v>
          </cell>
          <cell r="D467">
            <v>3343</v>
          </cell>
          <cell r="E467" t="str">
            <v>R</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cell r="AN467">
            <v>0</v>
          </cell>
          <cell r="AO467">
            <v>0</v>
          </cell>
          <cell r="AP467">
            <v>0</v>
          </cell>
          <cell r="AQ467">
            <v>0</v>
          </cell>
          <cell r="AR467">
            <v>0</v>
          </cell>
          <cell r="AS467">
            <v>0</v>
          </cell>
          <cell r="AT467">
            <v>0</v>
          </cell>
          <cell r="AU467">
            <v>0</v>
          </cell>
          <cell r="AV467">
            <v>0</v>
          </cell>
          <cell r="AW467">
            <v>0</v>
          </cell>
          <cell r="AX467">
            <v>0</v>
          </cell>
          <cell r="AY467">
            <v>0</v>
          </cell>
          <cell r="AZ467">
            <v>0</v>
          </cell>
          <cell r="BA467">
            <v>0</v>
          </cell>
          <cell r="BB467">
            <v>0</v>
          </cell>
          <cell r="BC467">
            <v>0</v>
          </cell>
          <cell r="BD467">
            <v>0</v>
          </cell>
          <cell r="BE467">
            <v>0</v>
          </cell>
          <cell r="BF467">
            <v>0</v>
          </cell>
          <cell r="BG467">
            <v>0</v>
          </cell>
          <cell r="BH467">
            <v>0</v>
          </cell>
          <cell r="BI467">
            <v>0</v>
          </cell>
          <cell r="BJ467">
            <v>0</v>
          </cell>
          <cell r="BK467">
            <v>0</v>
          </cell>
          <cell r="BL467">
            <v>0</v>
          </cell>
          <cell r="BM467">
            <v>0</v>
          </cell>
          <cell r="BN467">
            <v>0</v>
          </cell>
          <cell r="BO467">
            <v>0</v>
          </cell>
          <cell r="BP467">
            <v>0</v>
          </cell>
          <cell r="BQ467">
            <v>0</v>
          </cell>
          <cell r="BR467">
            <v>0</v>
          </cell>
          <cell r="BS467">
            <v>0</v>
          </cell>
          <cell r="BT467">
            <v>0</v>
          </cell>
          <cell r="BU467">
            <v>0</v>
          </cell>
          <cell r="BV467">
            <v>0</v>
          </cell>
          <cell r="BW467">
            <v>0</v>
          </cell>
          <cell r="BX467">
            <v>0</v>
          </cell>
          <cell r="BY467">
            <v>0</v>
          </cell>
          <cell r="BZ467">
            <v>0</v>
          </cell>
          <cell r="CA467">
            <v>0</v>
          </cell>
          <cell r="CB467">
            <v>0</v>
          </cell>
          <cell r="CC467">
            <v>0</v>
          </cell>
          <cell r="CD467">
            <v>0</v>
          </cell>
          <cell r="CE467">
            <v>0</v>
          </cell>
          <cell r="CF467">
            <v>0</v>
          </cell>
          <cell r="CG467">
            <v>0</v>
          </cell>
          <cell r="CH467">
            <v>0</v>
          </cell>
          <cell r="CI467">
            <v>0</v>
          </cell>
          <cell r="CJ467">
            <v>0</v>
          </cell>
          <cell r="CK467">
            <v>0</v>
          </cell>
          <cell r="CL467">
            <v>0</v>
          </cell>
          <cell r="CM467">
            <v>0</v>
          </cell>
          <cell r="CN467">
            <v>0</v>
          </cell>
          <cell r="CO467">
            <v>0</v>
          </cell>
          <cell r="CP467">
            <v>0</v>
          </cell>
          <cell r="CQ467">
            <v>0</v>
          </cell>
          <cell r="CR467">
            <v>0</v>
          </cell>
          <cell r="CS467">
            <v>0</v>
          </cell>
          <cell r="CT467">
            <v>0</v>
          </cell>
          <cell r="CU467">
            <v>0</v>
          </cell>
          <cell r="CV467">
            <v>0</v>
          </cell>
          <cell r="CW467">
            <v>0</v>
          </cell>
          <cell r="CX467">
            <v>0</v>
          </cell>
          <cell r="CY467">
            <v>0</v>
          </cell>
          <cell r="CZ467">
            <v>0</v>
          </cell>
          <cell r="DA467">
            <v>0</v>
          </cell>
          <cell r="DB467">
            <v>0</v>
          </cell>
          <cell r="DC467">
            <v>0</v>
          </cell>
          <cell r="DD467">
            <v>0</v>
          </cell>
          <cell r="DE467">
            <v>0</v>
          </cell>
          <cell r="DF467">
            <v>0</v>
          </cell>
          <cell r="DG467">
            <v>0</v>
          </cell>
          <cell r="DH467">
            <v>0</v>
          </cell>
          <cell r="DI467">
            <v>0</v>
          </cell>
          <cell r="DJ467">
            <v>0</v>
          </cell>
          <cell r="DK467">
            <v>0</v>
          </cell>
          <cell r="DL467">
            <v>0</v>
          </cell>
          <cell r="DM467">
            <v>0</v>
          </cell>
          <cell r="DN467">
            <v>0</v>
          </cell>
          <cell r="DO467">
            <v>0</v>
          </cell>
          <cell r="DP467">
            <v>0</v>
          </cell>
          <cell r="DQ467">
            <v>0</v>
          </cell>
          <cell r="DR467">
            <v>0</v>
          </cell>
          <cell r="DS467">
            <v>0</v>
          </cell>
          <cell r="DT467">
            <v>0</v>
          </cell>
          <cell r="DU467">
            <v>0</v>
          </cell>
          <cell r="DV467">
            <v>0</v>
          </cell>
          <cell r="DW467">
            <v>0</v>
          </cell>
          <cell r="DX467">
            <v>0</v>
          </cell>
          <cell r="DY467">
            <v>0</v>
          </cell>
          <cell r="DZ467">
            <v>0</v>
          </cell>
          <cell r="EA467">
            <v>0</v>
          </cell>
          <cell r="EB467">
            <v>0</v>
          </cell>
          <cell r="EC467">
            <v>0</v>
          </cell>
          <cell r="ED467">
            <v>0</v>
          </cell>
          <cell r="EE467">
            <v>0</v>
          </cell>
          <cell r="EF467">
            <v>0</v>
          </cell>
          <cell r="EG467">
            <v>0</v>
          </cell>
          <cell r="EH467">
            <v>0</v>
          </cell>
          <cell r="EI467">
            <v>0</v>
          </cell>
          <cell r="EJ467">
            <v>0</v>
          </cell>
          <cell r="EK467">
            <v>0</v>
          </cell>
          <cell r="EL467">
            <v>0</v>
          </cell>
          <cell r="EM467">
            <v>0</v>
          </cell>
          <cell r="EN467">
            <v>0</v>
          </cell>
          <cell r="EO467">
            <v>0</v>
          </cell>
          <cell r="EP467">
            <v>0</v>
          </cell>
          <cell r="EQ467">
            <v>0</v>
          </cell>
          <cell r="ER467">
            <v>0</v>
          </cell>
          <cell r="ES467">
            <v>0</v>
          </cell>
          <cell r="ET467">
            <v>0</v>
          </cell>
          <cell r="EU467">
            <v>0</v>
          </cell>
          <cell r="EV467">
            <v>0</v>
          </cell>
          <cell r="EW467">
            <v>0</v>
          </cell>
          <cell r="EX467">
            <v>0</v>
          </cell>
          <cell r="EY467">
            <v>0</v>
          </cell>
          <cell r="EZ467">
            <v>0</v>
          </cell>
          <cell r="FA467">
            <v>0</v>
          </cell>
          <cell r="FB467">
            <v>0</v>
          </cell>
          <cell r="FC467">
            <v>0</v>
          </cell>
          <cell r="FD467">
            <v>0</v>
          </cell>
          <cell r="FE467">
            <v>0</v>
          </cell>
          <cell r="FF467">
            <v>0</v>
          </cell>
          <cell r="FG467">
            <v>0</v>
          </cell>
          <cell r="FH467">
            <v>0</v>
          </cell>
          <cell r="FI467">
            <v>0</v>
          </cell>
          <cell r="FJ467">
            <v>0</v>
          </cell>
          <cell r="FK467">
            <v>0</v>
          </cell>
          <cell r="FL467">
            <v>0</v>
          </cell>
          <cell r="FM467">
            <v>0</v>
          </cell>
          <cell r="FN467">
            <v>0</v>
          </cell>
          <cell r="FO467">
            <v>0</v>
          </cell>
          <cell r="FP467">
            <v>0</v>
          </cell>
          <cell r="FQ467">
            <v>0</v>
          </cell>
          <cell r="FR467">
            <v>0</v>
          </cell>
          <cell r="FS467">
            <v>0</v>
          </cell>
          <cell r="FT467">
            <v>0</v>
          </cell>
          <cell r="FU467">
            <v>0</v>
          </cell>
          <cell r="FV467">
            <v>0</v>
          </cell>
          <cell r="FW467">
            <v>0</v>
          </cell>
          <cell r="FX467">
            <v>0</v>
          </cell>
          <cell r="FY467">
            <v>0</v>
          </cell>
          <cell r="FZ467">
            <v>0</v>
          </cell>
          <cell r="GA467">
            <v>0</v>
          </cell>
          <cell r="GB467">
            <v>0</v>
          </cell>
          <cell r="GC467">
            <v>0</v>
          </cell>
          <cell r="GD467">
            <v>0</v>
          </cell>
          <cell r="GE467">
            <v>0</v>
          </cell>
          <cell r="GF467">
            <v>0</v>
          </cell>
          <cell r="GG467">
            <v>0</v>
          </cell>
          <cell r="GH467">
            <v>0</v>
          </cell>
          <cell r="GI467">
            <v>0</v>
          </cell>
          <cell r="GJ467">
            <v>0</v>
          </cell>
          <cell r="GK467">
            <v>0</v>
          </cell>
          <cell r="GL467">
            <v>0</v>
          </cell>
          <cell r="GM467">
            <v>0</v>
          </cell>
          <cell r="GN467">
            <v>0</v>
          </cell>
          <cell r="GO467">
            <v>0</v>
          </cell>
          <cell r="GP467">
            <v>0</v>
          </cell>
          <cell r="GQ467">
            <v>0</v>
          </cell>
          <cell r="GR467">
            <v>0</v>
          </cell>
          <cell r="GS467">
            <v>0</v>
          </cell>
          <cell r="GW467">
            <v>903553</v>
          </cell>
          <cell r="GX467" t="e">
            <v>#DIV/0!</v>
          </cell>
          <cell r="GY467" t="e">
            <v>#DIV/0!</v>
          </cell>
          <cell r="GZ467" t="e">
            <v>#DIV/0!</v>
          </cell>
        </row>
        <row r="468">
          <cell r="A468">
            <v>903555</v>
          </cell>
          <cell r="B468">
            <v>20</v>
          </cell>
          <cell r="C468" t="str">
            <v>TRANSAM @ NUECES</v>
          </cell>
          <cell r="D468">
            <v>104030</v>
          </cell>
          <cell r="E468" t="str">
            <v>D</v>
          </cell>
          <cell r="F468">
            <v>0</v>
          </cell>
          <cell r="G468">
            <v>0</v>
          </cell>
          <cell r="H468">
            <v>0</v>
          </cell>
          <cell r="I468">
            <v>0</v>
          </cell>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cell r="AD468">
            <v>0</v>
          </cell>
          <cell r="AE468">
            <v>0</v>
          </cell>
          <cell r="AF468">
            <v>0</v>
          </cell>
          <cell r="AG468">
            <v>0</v>
          </cell>
          <cell r="AH468">
            <v>0</v>
          </cell>
          <cell r="AI468">
            <v>0</v>
          </cell>
          <cell r="AJ468">
            <v>0</v>
          </cell>
          <cell r="AK468">
            <v>0</v>
          </cell>
          <cell r="AL468">
            <v>0</v>
          </cell>
          <cell r="AM468">
            <v>0</v>
          </cell>
          <cell r="AN468">
            <v>0</v>
          </cell>
          <cell r="AO468">
            <v>0</v>
          </cell>
          <cell r="AP468">
            <v>0</v>
          </cell>
          <cell r="AQ468">
            <v>0</v>
          </cell>
          <cell r="AR468">
            <v>0</v>
          </cell>
          <cell r="AS468">
            <v>0</v>
          </cell>
          <cell r="AT468">
            <v>0</v>
          </cell>
          <cell r="AU468">
            <v>0</v>
          </cell>
          <cell r="AV468">
            <v>0</v>
          </cell>
          <cell r="AW468">
            <v>0</v>
          </cell>
          <cell r="AX468">
            <v>0</v>
          </cell>
          <cell r="AY468">
            <v>0</v>
          </cell>
          <cell r="AZ468">
            <v>0</v>
          </cell>
          <cell r="BA468">
            <v>0</v>
          </cell>
          <cell r="BB468">
            <v>0</v>
          </cell>
          <cell r="BC468">
            <v>0</v>
          </cell>
          <cell r="BD468">
            <v>0</v>
          </cell>
          <cell r="BE468">
            <v>0</v>
          </cell>
          <cell r="BF468">
            <v>0</v>
          </cell>
          <cell r="BG468">
            <v>0</v>
          </cell>
          <cell r="BH468">
            <v>0</v>
          </cell>
          <cell r="BI468">
            <v>0</v>
          </cell>
          <cell r="BJ468">
            <v>0</v>
          </cell>
          <cell r="BK468">
            <v>0</v>
          </cell>
          <cell r="BL468">
            <v>0</v>
          </cell>
          <cell r="BM468">
            <v>0</v>
          </cell>
          <cell r="BN468">
            <v>0</v>
          </cell>
          <cell r="BO468">
            <v>0</v>
          </cell>
          <cell r="BP468">
            <v>0</v>
          </cell>
          <cell r="BQ468">
            <v>0</v>
          </cell>
          <cell r="BR468">
            <v>0</v>
          </cell>
          <cell r="BS468">
            <v>0</v>
          </cell>
          <cell r="BT468">
            <v>0</v>
          </cell>
          <cell r="BU468">
            <v>0</v>
          </cell>
          <cell r="BV468">
            <v>0</v>
          </cell>
          <cell r="BW468">
            <v>0</v>
          </cell>
          <cell r="BX468">
            <v>0</v>
          </cell>
          <cell r="BY468">
            <v>0</v>
          </cell>
          <cell r="BZ468">
            <v>0</v>
          </cell>
          <cell r="CA468">
            <v>0</v>
          </cell>
          <cell r="CB468">
            <v>0</v>
          </cell>
          <cell r="CC468">
            <v>0</v>
          </cell>
          <cell r="CD468">
            <v>0</v>
          </cell>
          <cell r="CE468">
            <v>0</v>
          </cell>
          <cell r="CF468">
            <v>0</v>
          </cell>
          <cell r="CG468">
            <v>0</v>
          </cell>
          <cell r="CH468">
            <v>0</v>
          </cell>
          <cell r="CI468">
            <v>0</v>
          </cell>
          <cell r="CJ468">
            <v>0</v>
          </cell>
          <cell r="CK468">
            <v>0</v>
          </cell>
          <cell r="CL468">
            <v>0</v>
          </cell>
          <cell r="CM468">
            <v>0</v>
          </cell>
          <cell r="CN468">
            <v>0</v>
          </cell>
          <cell r="CO468">
            <v>0</v>
          </cell>
          <cell r="CP468">
            <v>0</v>
          </cell>
          <cell r="CQ468">
            <v>0</v>
          </cell>
          <cell r="CR468">
            <v>0</v>
          </cell>
          <cell r="CS468">
            <v>0</v>
          </cell>
          <cell r="CT468">
            <v>0</v>
          </cell>
          <cell r="CU468">
            <v>0</v>
          </cell>
          <cell r="CV468">
            <v>0</v>
          </cell>
          <cell r="CW468">
            <v>0</v>
          </cell>
          <cell r="CX468">
            <v>0</v>
          </cell>
          <cell r="CY468">
            <v>0</v>
          </cell>
          <cell r="CZ468">
            <v>0</v>
          </cell>
          <cell r="DA468">
            <v>0</v>
          </cell>
          <cell r="DB468">
            <v>0</v>
          </cell>
          <cell r="DC468">
            <v>0</v>
          </cell>
          <cell r="DD468">
            <v>0</v>
          </cell>
          <cell r="DE468">
            <v>0</v>
          </cell>
          <cell r="DF468">
            <v>0</v>
          </cell>
          <cell r="DG468">
            <v>0</v>
          </cell>
          <cell r="DH468">
            <v>0</v>
          </cell>
          <cell r="DI468">
            <v>0</v>
          </cell>
          <cell r="DJ468">
            <v>0</v>
          </cell>
          <cell r="DK468">
            <v>0</v>
          </cell>
          <cell r="DL468">
            <v>0</v>
          </cell>
          <cell r="DM468">
            <v>0</v>
          </cell>
          <cell r="DN468">
            <v>0</v>
          </cell>
          <cell r="DO468">
            <v>0</v>
          </cell>
          <cell r="DP468">
            <v>0</v>
          </cell>
          <cell r="DQ468">
            <v>0</v>
          </cell>
          <cell r="DR468">
            <v>0</v>
          </cell>
          <cell r="DS468">
            <v>0</v>
          </cell>
          <cell r="DT468">
            <v>0</v>
          </cell>
          <cell r="DU468">
            <v>0</v>
          </cell>
          <cell r="DV468">
            <v>0</v>
          </cell>
          <cell r="DW468">
            <v>0</v>
          </cell>
          <cell r="DX468">
            <v>0</v>
          </cell>
          <cell r="DY468">
            <v>0</v>
          </cell>
          <cell r="DZ468">
            <v>0</v>
          </cell>
          <cell r="EA468">
            <v>0</v>
          </cell>
          <cell r="EB468">
            <v>0</v>
          </cell>
          <cell r="EC468">
            <v>0</v>
          </cell>
          <cell r="ED468">
            <v>0</v>
          </cell>
          <cell r="EE468">
            <v>0</v>
          </cell>
          <cell r="EF468">
            <v>0</v>
          </cell>
          <cell r="EG468">
            <v>0</v>
          </cell>
          <cell r="EH468">
            <v>0</v>
          </cell>
          <cell r="EI468">
            <v>0</v>
          </cell>
          <cell r="EJ468">
            <v>0</v>
          </cell>
          <cell r="EK468">
            <v>0</v>
          </cell>
          <cell r="EL468">
            <v>0</v>
          </cell>
          <cell r="EM468">
            <v>0</v>
          </cell>
          <cell r="EN468">
            <v>0</v>
          </cell>
          <cell r="EO468">
            <v>0</v>
          </cell>
          <cell r="EP468">
            <v>0</v>
          </cell>
          <cell r="EQ468">
            <v>0</v>
          </cell>
          <cell r="ER468">
            <v>0</v>
          </cell>
          <cell r="ES468">
            <v>0</v>
          </cell>
          <cell r="ET468">
            <v>0</v>
          </cell>
          <cell r="EU468">
            <v>0</v>
          </cell>
          <cell r="EV468">
            <v>0</v>
          </cell>
          <cell r="EW468">
            <v>0</v>
          </cell>
          <cell r="EX468">
            <v>0</v>
          </cell>
          <cell r="EY468">
            <v>0</v>
          </cell>
          <cell r="EZ468">
            <v>0</v>
          </cell>
          <cell r="FA468">
            <v>0</v>
          </cell>
          <cell r="FB468">
            <v>0</v>
          </cell>
          <cell r="FC468">
            <v>0</v>
          </cell>
          <cell r="FD468">
            <v>0</v>
          </cell>
          <cell r="FE468">
            <v>0</v>
          </cell>
          <cell r="FF468">
            <v>0</v>
          </cell>
          <cell r="FG468">
            <v>0</v>
          </cell>
          <cell r="FH468">
            <v>0</v>
          </cell>
          <cell r="FI468">
            <v>0</v>
          </cell>
          <cell r="FJ468">
            <v>0</v>
          </cell>
          <cell r="FK468">
            <v>0</v>
          </cell>
          <cell r="FL468">
            <v>0</v>
          </cell>
          <cell r="FM468">
            <v>0</v>
          </cell>
          <cell r="FN468">
            <v>0</v>
          </cell>
          <cell r="FO468">
            <v>0</v>
          </cell>
          <cell r="FP468">
            <v>0</v>
          </cell>
          <cell r="FQ468">
            <v>0</v>
          </cell>
          <cell r="FR468">
            <v>0</v>
          </cell>
          <cell r="FS468">
            <v>0</v>
          </cell>
          <cell r="FT468">
            <v>0</v>
          </cell>
          <cell r="FU468">
            <v>0</v>
          </cell>
          <cell r="FV468">
            <v>0</v>
          </cell>
          <cell r="FW468">
            <v>0</v>
          </cell>
          <cell r="FX468">
            <v>0</v>
          </cell>
          <cell r="FY468">
            <v>0</v>
          </cell>
          <cell r="FZ468">
            <v>0</v>
          </cell>
          <cell r="GA468">
            <v>0</v>
          </cell>
          <cell r="GB468">
            <v>0</v>
          </cell>
          <cell r="GC468">
            <v>0</v>
          </cell>
          <cell r="GD468">
            <v>0</v>
          </cell>
          <cell r="GE468">
            <v>0</v>
          </cell>
          <cell r="GF468">
            <v>0</v>
          </cell>
          <cell r="GG468">
            <v>0</v>
          </cell>
          <cell r="GH468">
            <v>0</v>
          </cell>
          <cell r="GI468">
            <v>0</v>
          </cell>
          <cell r="GJ468">
            <v>0</v>
          </cell>
          <cell r="GK468">
            <v>0</v>
          </cell>
          <cell r="GL468">
            <v>0</v>
          </cell>
          <cell r="GM468">
            <v>0</v>
          </cell>
          <cell r="GN468">
            <v>0</v>
          </cell>
          <cell r="GO468">
            <v>0</v>
          </cell>
          <cell r="GP468">
            <v>0</v>
          </cell>
          <cell r="GQ468">
            <v>0</v>
          </cell>
          <cell r="GR468">
            <v>0</v>
          </cell>
          <cell r="GS468">
            <v>0</v>
          </cell>
          <cell r="GW468">
            <v>903555</v>
          </cell>
          <cell r="GX468" t="e">
            <v>#DIV/0!</v>
          </cell>
          <cell r="GY468" t="e">
            <v>#DIV/0!</v>
          </cell>
          <cell r="GZ468" t="e">
            <v>#DIV/0!</v>
          </cell>
        </row>
        <row r="469">
          <cell r="A469">
            <v>903589</v>
          </cell>
          <cell r="B469">
            <v>3</v>
          </cell>
          <cell r="C469" t="str">
            <v>SCHREINER @ CUSTER</v>
          </cell>
          <cell r="D469">
            <v>14104</v>
          </cell>
          <cell r="E469" t="str">
            <v>R</v>
          </cell>
          <cell r="F469">
            <v>0</v>
          </cell>
          <cell r="G469">
            <v>0</v>
          </cell>
          <cell r="H469">
            <v>0</v>
          </cell>
          <cell r="I469">
            <v>0</v>
          </cell>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cell r="AF469">
            <v>0</v>
          </cell>
          <cell r="AG469">
            <v>0</v>
          </cell>
          <cell r="AH469">
            <v>0</v>
          </cell>
          <cell r="AI469">
            <v>0</v>
          </cell>
          <cell r="AJ469">
            <v>0</v>
          </cell>
          <cell r="AK469">
            <v>0</v>
          </cell>
          <cell r="AL469">
            <v>0</v>
          </cell>
          <cell r="AM469">
            <v>0</v>
          </cell>
          <cell r="AN469">
            <v>0</v>
          </cell>
          <cell r="AO469">
            <v>0</v>
          </cell>
          <cell r="AP469">
            <v>0</v>
          </cell>
          <cell r="AQ469">
            <v>0</v>
          </cell>
          <cell r="AR469">
            <v>0</v>
          </cell>
          <cell r="AS469">
            <v>0</v>
          </cell>
          <cell r="AT469">
            <v>0</v>
          </cell>
          <cell r="AU469">
            <v>0</v>
          </cell>
          <cell r="AV469">
            <v>0</v>
          </cell>
          <cell r="AW469">
            <v>0</v>
          </cell>
          <cell r="AX469">
            <v>0</v>
          </cell>
          <cell r="AY469">
            <v>0</v>
          </cell>
          <cell r="AZ469">
            <v>0</v>
          </cell>
          <cell r="BA469">
            <v>0</v>
          </cell>
          <cell r="BB469">
            <v>0</v>
          </cell>
          <cell r="BC469">
            <v>0</v>
          </cell>
          <cell r="BD469">
            <v>0</v>
          </cell>
          <cell r="BE469">
            <v>0</v>
          </cell>
          <cell r="BF469">
            <v>0</v>
          </cell>
          <cell r="BG469">
            <v>0</v>
          </cell>
          <cell r="BH469">
            <v>0</v>
          </cell>
          <cell r="BI469">
            <v>0</v>
          </cell>
          <cell r="BJ469">
            <v>0</v>
          </cell>
          <cell r="BK469">
            <v>0</v>
          </cell>
          <cell r="BL469">
            <v>0</v>
          </cell>
          <cell r="BM469">
            <v>0</v>
          </cell>
          <cell r="BN469">
            <v>0</v>
          </cell>
          <cell r="BO469">
            <v>0</v>
          </cell>
          <cell r="BP469">
            <v>0</v>
          </cell>
          <cell r="BQ469">
            <v>0</v>
          </cell>
          <cell r="BR469">
            <v>0</v>
          </cell>
          <cell r="BS469">
            <v>0</v>
          </cell>
          <cell r="BT469">
            <v>0</v>
          </cell>
          <cell r="BU469">
            <v>0</v>
          </cell>
          <cell r="BV469">
            <v>0</v>
          </cell>
          <cell r="BW469">
            <v>0</v>
          </cell>
          <cell r="BX469">
            <v>0</v>
          </cell>
          <cell r="BY469">
            <v>0</v>
          </cell>
          <cell r="BZ469">
            <v>0</v>
          </cell>
          <cell r="CA469">
            <v>0</v>
          </cell>
          <cell r="CB469">
            <v>0</v>
          </cell>
          <cell r="CC469">
            <v>0</v>
          </cell>
          <cell r="CD469">
            <v>0</v>
          </cell>
          <cell r="CE469">
            <v>0</v>
          </cell>
          <cell r="CF469">
            <v>0</v>
          </cell>
          <cell r="CG469">
            <v>0</v>
          </cell>
          <cell r="CH469">
            <v>0</v>
          </cell>
          <cell r="CI469">
            <v>0</v>
          </cell>
          <cell r="CJ469">
            <v>0</v>
          </cell>
          <cell r="CK469">
            <v>0</v>
          </cell>
          <cell r="CL469">
            <v>0</v>
          </cell>
          <cell r="CM469">
            <v>0</v>
          </cell>
          <cell r="CN469">
            <v>0</v>
          </cell>
          <cell r="CO469">
            <v>0</v>
          </cell>
          <cell r="CP469">
            <v>0</v>
          </cell>
          <cell r="CQ469">
            <v>0</v>
          </cell>
          <cell r="CR469">
            <v>0</v>
          </cell>
          <cell r="CS469">
            <v>0</v>
          </cell>
          <cell r="CT469">
            <v>0</v>
          </cell>
          <cell r="CU469">
            <v>0</v>
          </cell>
          <cell r="CV469">
            <v>0</v>
          </cell>
          <cell r="CW469">
            <v>0</v>
          </cell>
          <cell r="CX469">
            <v>0</v>
          </cell>
          <cell r="CY469">
            <v>0</v>
          </cell>
          <cell r="CZ469">
            <v>0</v>
          </cell>
          <cell r="DA469">
            <v>0</v>
          </cell>
          <cell r="DB469">
            <v>0</v>
          </cell>
          <cell r="DC469">
            <v>0</v>
          </cell>
          <cell r="DD469">
            <v>0</v>
          </cell>
          <cell r="DE469">
            <v>0</v>
          </cell>
          <cell r="DF469">
            <v>0</v>
          </cell>
          <cell r="DG469">
            <v>0</v>
          </cell>
          <cell r="DH469">
            <v>0</v>
          </cell>
          <cell r="DI469">
            <v>0</v>
          </cell>
          <cell r="DJ469">
            <v>0</v>
          </cell>
          <cell r="DK469">
            <v>0</v>
          </cell>
          <cell r="DL469">
            <v>0</v>
          </cell>
          <cell r="DM469">
            <v>0</v>
          </cell>
          <cell r="DN469">
            <v>0</v>
          </cell>
          <cell r="DO469">
            <v>0</v>
          </cell>
          <cell r="DP469">
            <v>0</v>
          </cell>
          <cell r="DQ469">
            <v>0</v>
          </cell>
          <cell r="DR469">
            <v>0</v>
          </cell>
          <cell r="DS469">
            <v>0</v>
          </cell>
          <cell r="DT469">
            <v>0</v>
          </cell>
          <cell r="DU469">
            <v>0</v>
          </cell>
          <cell r="DV469">
            <v>0</v>
          </cell>
          <cell r="DW469">
            <v>0</v>
          </cell>
          <cell r="DX469">
            <v>0</v>
          </cell>
          <cell r="DY469">
            <v>0</v>
          </cell>
          <cell r="DZ469">
            <v>0</v>
          </cell>
          <cell r="EA469">
            <v>0</v>
          </cell>
          <cell r="EB469">
            <v>0</v>
          </cell>
          <cell r="EC469">
            <v>0</v>
          </cell>
          <cell r="ED469">
            <v>0</v>
          </cell>
          <cell r="EE469">
            <v>0</v>
          </cell>
          <cell r="EF469">
            <v>0</v>
          </cell>
          <cell r="EG469">
            <v>0</v>
          </cell>
          <cell r="EH469">
            <v>0</v>
          </cell>
          <cell r="EI469">
            <v>0</v>
          </cell>
          <cell r="EJ469">
            <v>0</v>
          </cell>
          <cell r="EK469">
            <v>0</v>
          </cell>
          <cell r="EL469">
            <v>0</v>
          </cell>
          <cell r="EM469">
            <v>0</v>
          </cell>
          <cell r="EN469">
            <v>0</v>
          </cell>
          <cell r="EO469">
            <v>0</v>
          </cell>
          <cell r="EP469">
            <v>0</v>
          </cell>
          <cell r="EQ469">
            <v>0</v>
          </cell>
          <cell r="ER469">
            <v>0</v>
          </cell>
          <cell r="ES469">
            <v>0</v>
          </cell>
          <cell r="ET469">
            <v>0</v>
          </cell>
          <cell r="EU469">
            <v>0</v>
          </cell>
          <cell r="EV469">
            <v>0</v>
          </cell>
          <cell r="EW469">
            <v>0</v>
          </cell>
          <cell r="EX469">
            <v>0</v>
          </cell>
          <cell r="EY469">
            <v>0</v>
          </cell>
          <cell r="EZ469">
            <v>0</v>
          </cell>
          <cell r="FA469">
            <v>0</v>
          </cell>
          <cell r="FB469">
            <v>0</v>
          </cell>
          <cell r="FC469">
            <v>0</v>
          </cell>
          <cell r="FD469">
            <v>0</v>
          </cell>
          <cell r="FE469">
            <v>0</v>
          </cell>
          <cell r="FF469">
            <v>0</v>
          </cell>
          <cell r="FG469">
            <v>0</v>
          </cell>
          <cell r="FH469">
            <v>0</v>
          </cell>
          <cell r="FI469">
            <v>0</v>
          </cell>
          <cell r="FJ469">
            <v>0</v>
          </cell>
          <cell r="FK469">
            <v>0</v>
          </cell>
          <cell r="FL469">
            <v>0</v>
          </cell>
          <cell r="FM469">
            <v>0</v>
          </cell>
          <cell r="FN469">
            <v>0</v>
          </cell>
          <cell r="FO469">
            <v>0</v>
          </cell>
          <cell r="FP469">
            <v>0</v>
          </cell>
          <cell r="FQ469">
            <v>0</v>
          </cell>
          <cell r="FR469">
            <v>0</v>
          </cell>
          <cell r="FS469">
            <v>0</v>
          </cell>
          <cell r="FT469">
            <v>0</v>
          </cell>
          <cell r="FU469">
            <v>0</v>
          </cell>
          <cell r="FV469">
            <v>0</v>
          </cell>
          <cell r="FW469">
            <v>0</v>
          </cell>
          <cell r="FX469">
            <v>0</v>
          </cell>
          <cell r="FY469">
            <v>0</v>
          </cell>
          <cell r="FZ469">
            <v>0</v>
          </cell>
          <cell r="GA469">
            <v>0</v>
          </cell>
          <cell r="GB469">
            <v>0</v>
          </cell>
          <cell r="GC469">
            <v>0</v>
          </cell>
          <cell r="GD469">
            <v>0</v>
          </cell>
          <cell r="GE469">
            <v>0</v>
          </cell>
          <cell r="GF469">
            <v>0</v>
          </cell>
          <cell r="GG469">
            <v>0</v>
          </cell>
          <cell r="GH469">
            <v>0</v>
          </cell>
          <cell r="GI469">
            <v>0</v>
          </cell>
          <cell r="GJ469">
            <v>0</v>
          </cell>
          <cell r="GK469">
            <v>0</v>
          </cell>
          <cell r="GL469">
            <v>0</v>
          </cell>
          <cell r="GM469">
            <v>0</v>
          </cell>
          <cell r="GN469">
            <v>0</v>
          </cell>
          <cell r="GO469">
            <v>0</v>
          </cell>
          <cell r="GP469">
            <v>0</v>
          </cell>
          <cell r="GQ469">
            <v>0</v>
          </cell>
          <cell r="GR469">
            <v>0</v>
          </cell>
          <cell r="GS469">
            <v>0</v>
          </cell>
          <cell r="GW469">
            <v>903589</v>
          </cell>
          <cell r="GX469" t="e">
            <v>#DIV/0!</v>
          </cell>
          <cell r="GY469" t="e">
            <v>#DIV/0!</v>
          </cell>
          <cell r="GZ469" t="e">
            <v>#DIV/0!</v>
          </cell>
        </row>
        <row r="470">
          <cell r="A470">
            <v>903640</v>
          </cell>
          <cell r="B470">
            <v>5</v>
          </cell>
          <cell r="C470" t="str">
            <v>TRANSOK @ WASHITA</v>
          </cell>
          <cell r="D470">
            <v>31511</v>
          </cell>
          <cell r="E470" t="str">
            <v>R</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cell r="AN470">
            <v>0</v>
          </cell>
          <cell r="AO470">
            <v>0</v>
          </cell>
          <cell r="AP470">
            <v>0</v>
          </cell>
          <cell r="AQ470">
            <v>0</v>
          </cell>
          <cell r="AR470">
            <v>0</v>
          </cell>
          <cell r="AS470">
            <v>0</v>
          </cell>
          <cell r="AT470">
            <v>0</v>
          </cell>
          <cell r="AU470">
            <v>0</v>
          </cell>
          <cell r="AV470">
            <v>0</v>
          </cell>
          <cell r="AW470">
            <v>0</v>
          </cell>
          <cell r="AX470">
            <v>0</v>
          </cell>
          <cell r="AY470">
            <v>2415</v>
          </cell>
          <cell r="AZ470">
            <v>2415</v>
          </cell>
          <cell r="BA470">
            <v>2415</v>
          </cell>
          <cell r="BB470">
            <v>2415</v>
          </cell>
          <cell r="BC470">
            <v>2415</v>
          </cell>
          <cell r="BD470">
            <v>2415</v>
          </cell>
          <cell r="BE470">
            <v>2415</v>
          </cell>
          <cell r="BF470">
            <v>6901</v>
          </cell>
          <cell r="BG470">
            <v>6901</v>
          </cell>
          <cell r="BH470">
            <v>6901</v>
          </cell>
          <cell r="BI470">
            <v>2415</v>
          </cell>
          <cell r="BJ470">
            <v>2415</v>
          </cell>
          <cell r="BK470">
            <v>2415</v>
          </cell>
          <cell r="BL470">
            <v>4465</v>
          </cell>
          <cell r="BM470">
            <v>4465</v>
          </cell>
          <cell r="BN470">
            <v>4465</v>
          </cell>
          <cell r="BO470">
            <v>4465</v>
          </cell>
          <cell r="BP470">
            <v>4465</v>
          </cell>
          <cell r="BQ470">
            <v>4465</v>
          </cell>
          <cell r="BR470">
            <v>4645</v>
          </cell>
          <cell r="BS470">
            <v>4645</v>
          </cell>
          <cell r="BT470">
            <v>17165</v>
          </cell>
          <cell r="BU470">
            <v>17165</v>
          </cell>
          <cell r="BV470">
            <v>17165</v>
          </cell>
          <cell r="BW470">
            <v>17165</v>
          </cell>
          <cell r="BX470">
            <v>17165</v>
          </cell>
          <cell r="BY470">
            <v>17165</v>
          </cell>
          <cell r="BZ470">
            <v>17165</v>
          </cell>
          <cell r="CA470">
            <v>17165</v>
          </cell>
          <cell r="CB470">
            <v>17165</v>
          </cell>
          <cell r="CC470">
            <v>106</v>
          </cell>
          <cell r="CD470">
            <v>106</v>
          </cell>
          <cell r="CE470">
            <v>106</v>
          </cell>
          <cell r="CF470">
            <v>106</v>
          </cell>
          <cell r="CG470">
            <v>106</v>
          </cell>
          <cell r="CH470">
            <v>106</v>
          </cell>
          <cell r="CI470">
            <v>106</v>
          </cell>
          <cell r="CJ470">
            <v>106</v>
          </cell>
          <cell r="CK470">
            <v>106</v>
          </cell>
          <cell r="CL470">
            <v>106</v>
          </cell>
          <cell r="CM470">
            <v>106</v>
          </cell>
          <cell r="CN470">
            <v>106</v>
          </cell>
          <cell r="CO470">
            <v>0</v>
          </cell>
          <cell r="CP470">
            <v>0</v>
          </cell>
          <cell r="CQ470">
            <v>0</v>
          </cell>
          <cell r="CR470">
            <v>0</v>
          </cell>
          <cell r="CS470">
            <v>0</v>
          </cell>
          <cell r="CT470">
            <v>0</v>
          </cell>
          <cell r="CU470">
            <v>0</v>
          </cell>
          <cell r="CV470">
            <v>0</v>
          </cell>
          <cell r="CW470">
            <v>0</v>
          </cell>
          <cell r="CX470">
            <v>0</v>
          </cell>
          <cell r="CY470">
            <v>0</v>
          </cell>
          <cell r="CZ470">
            <v>0</v>
          </cell>
          <cell r="DA470">
            <v>0</v>
          </cell>
          <cell r="DB470">
            <v>0</v>
          </cell>
          <cell r="DC470">
            <v>0</v>
          </cell>
          <cell r="DD470">
            <v>0</v>
          </cell>
          <cell r="DE470">
            <v>0</v>
          </cell>
          <cell r="DF470">
            <v>0</v>
          </cell>
          <cell r="DG470">
            <v>0</v>
          </cell>
          <cell r="DH470">
            <v>4258</v>
          </cell>
          <cell r="DI470">
            <v>2919</v>
          </cell>
          <cell r="DJ470">
            <v>2919</v>
          </cell>
          <cell r="DK470">
            <v>2919</v>
          </cell>
          <cell r="DL470">
            <v>2919</v>
          </cell>
          <cell r="DM470">
            <v>3353</v>
          </cell>
          <cell r="DN470">
            <v>4258</v>
          </cell>
          <cell r="DO470">
            <v>2385</v>
          </cell>
          <cell r="DP470">
            <v>4985</v>
          </cell>
          <cell r="DQ470">
            <v>4985</v>
          </cell>
          <cell r="DR470">
            <v>4985</v>
          </cell>
          <cell r="DS470">
            <v>4985</v>
          </cell>
          <cell r="DT470">
            <v>6505</v>
          </cell>
          <cell r="DU470">
            <v>2385</v>
          </cell>
          <cell r="DV470">
            <v>2728</v>
          </cell>
          <cell r="DW470">
            <v>2728</v>
          </cell>
          <cell r="DX470">
            <v>5662</v>
          </cell>
          <cell r="DY470">
            <v>5662</v>
          </cell>
          <cell r="DZ470">
            <v>5662</v>
          </cell>
          <cell r="EA470">
            <v>5885</v>
          </cell>
          <cell r="EB470">
            <v>7973</v>
          </cell>
          <cell r="EC470">
            <v>2385</v>
          </cell>
          <cell r="ED470">
            <v>2385</v>
          </cell>
          <cell r="EE470">
            <v>2385</v>
          </cell>
          <cell r="EF470">
            <v>2385</v>
          </cell>
          <cell r="EG470">
            <v>2385</v>
          </cell>
          <cell r="EH470">
            <v>2385</v>
          </cell>
          <cell r="EI470">
            <v>2385</v>
          </cell>
          <cell r="EJ470">
            <v>6477</v>
          </cell>
          <cell r="EK470">
            <v>6477</v>
          </cell>
          <cell r="EL470">
            <v>15316</v>
          </cell>
          <cell r="EM470">
            <v>15316</v>
          </cell>
          <cell r="EN470">
            <v>15316</v>
          </cell>
          <cell r="EO470">
            <v>3477</v>
          </cell>
          <cell r="EP470">
            <v>3477</v>
          </cell>
          <cell r="EQ470">
            <v>2830</v>
          </cell>
          <cell r="ER470">
            <v>2830</v>
          </cell>
          <cell r="ES470">
            <v>2830</v>
          </cell>
          <cell r="ET470">
            <v>2830</v>
          </cell>
          <cell r="EU470">
            <v>2830</v>
          </cell>
          <cell r="EV470">
            <v>2830</v>
          </cell>
          <cell r="EW470">
            <v>2830</v>
          </cell>
          <cell r="EX470">
            <v>2830</v>
          </cell>
          <cell r="EY470">
            <v>2830</v>
          </cell>
          <cell r="EZ470">
            <v>2830</v>
          </cell>
          <cell r="FA470">
            <v>2830</v>
          </cell>
          <cell r="FB470">
            <v>2830</v>
          </cell>
          <cell r="FC470">
            <v>2830</v>
          </cell>
          <cell r="FD470">
            <v>2830</v>
          </cell>
          <cell r="FE470">
            <v>2830</v>
          </cell>
          <cell r="FF470">
            <v>2830</v>
          </cell>
          <cell r="FG470">
            <v>2830</v>
          </cell>
          <cell r="FH470">
            <v>2830</v>
          </cell>
          <cell r="FI470">
            <v>2830</v>
          </cell>
          <cell r="FJ470">
            <v>2830</v>
          </cell>
          <cell r="FK470">
            <v>2830</v>
          </cell>
          <cell r="FL470">
            <v>2830</v>
          </cell>
          <cell r="FM470">
            <v>2830</v>
          </cell>
          <cell r="FN470">
            <v>2830</v>
          </cell>
          <cell r="FO470">
            <v>22334</v>
          </cell>
          <cell r="FP470">
            <v>22334</v>
          </cell>
          <cell r="FQ470">
            <v>22334</v>
          </cell>
          <cell r="FR470">
            <v>31511</v>
          </cell>
          <cell r="FS470">
            <v>31511</v>
          </cell>
          <cell r="FT470">
            <v>31511</v>
          </cell>
          <cell r="FU470">
            <v>31511</v>
          </cell>
          <cell r="FV470">
            <v>31511</v>
          </cell>
          <cell r="FW470">
            <v>31511</v>
          </cell>
          <cell r="FX470">
            <v>31511</v>
          </cell>
          <cell r="FY470">
            <v>31511</v>
          </cell>
          <cell r="FZ470">
            <v>31511</v>
          </cell>
          <cell r="GA470">
            <v>21110</v>
          </cell>
          <cell r="GB470">
            <v>31511</v>
          </cell>
          <cell r="GC470">
            <v>31511</v>
          </cell>
          <cell r="GD470">
            <v>31511</v>
          </cell>
          <cell r="GE470">
            <v>15323</v>
          </cell>
          <cell r="GF470">
            <v>11246</v>
          </cell>
          <cell r="GG470">
            <v>11246</v>
          </cell>
          <cell r="GH470">
            <v>20303</v>
          </cell>
          <cell r="GI470">
            <v>31511</v>
          </cell>
          <cell r="GJ470">
            <v>31511</v>
          </cell>
          <cell r="GK470">
            <v>31511</v>
          </cell>
          <cell r="GL470">
            <v>19303</v>
          </cell>
          <cell r="GM470">
            <v>24372</v>
          </cell>
          <cell r="GN470">
            <v>28772</v>
          </cell>
          <cell r="GO470">
            <v>8372</v>
          </cell>
          <cell r="GP470">
            <v>6372</v>
          </cell>
          <cell r="GQ470">
            <v>6372</v>
          </cell>
          <cell r="GR470">
            <v>6372</v>
          </cell>
          <cell r="GS470">
            <v>6303</v>
          </cell>
          <cell r="GW470">
            <v>903640</v>
          </cell>
          <cell r="GX470" t="e">
            <v>#DIV/0!</v>
          </cell>
          <cell r="GY470" t="e">
            <v>#DIV/0!</v>
          </cell>
          <cell r="GZ470" t="e">
            <v>#DIV/0!</v>
          </cell>
        </row>
        <row r="471">
          <cell r="A471">
            <v>903643</v>
          </cell>
          <cell r="B471">
            <v>25</v>
          </cell>
          <cell r="C471" t="str">
            <v>KMTP (Midcon) @ JEFFERSON</v>
          </cell>
          <cell r="D471">
            <v>570395</v>
          </cell>
          <cell r="E471" t="str">
            <v>D</v>
          </cell>
          <cell r="F471">
            <v>168816</v>
          </cell>
          <cell r="G471">
            <v>153101</v>
          </cell>
          <cell r="H471">
            <v>160927</v>
          </cell>
          <cell r="I471">
            <v>134064</v>
          </cell>
          <cell r="J471">
            <v>134064</v>
          </cell>
          <cell r="K471">
            <v>134064</v>
          </cell>
          <cell r="L471">
            <v>151086</v>
          </cell>
          <cell r="M471">
            <v>151086</v>
          </cell>
          <cell r="N471">
            <v>147347</v>
          </cell>
          <cell r="O471">
            <v>142702</v>
          </cell>
          <cell r="P471">
            <v>135834</v>
          </cell>
          <cell r="Q471">
            <v>135834</v>
          </cell>
          <cell r="R471">
            <v>135834</v>
          </cell>
          <cell r="S471">
            <v>158495</v>
          </cell>
          <cell r="T471">
            <v>123159</v>
          </cell>
          <cell r="U471">
            <v>113000</v>
          </cell>
          <cell r="V471">
            <v>94822</v>
          </cell>
          <cell r="W471">
            <v>94822</v>
          </cell>
          <cell r="X471">
            <v>94822</v>
          </cell>
          <cell r="Y471">
            <v>94822</v>
          </cell>
          <cell r="Z471">
            <v>103000</v>
          </cell>
          <cell r="AA471">
            <v>103000</v>
          </cell>
          <cell r="AB471">
            <v>108000</v>
          </cell>
          <cell r="AC471">
            <v>103000</v>
          </cell>
          <cell r="AD471">
            <v>120767</v>
          </cell>
          <cell r="AE471">
            <v>120767</v>
          </cell>
          <cell r="AF471">
            <v>120767</v>
          </cell>
          <cell r="AG471">
            <v>138667</v>
          </cell>
          <cell r="AH471">
            <v>117667</v>
          </cell>
          <cell r="AI471">
            <v>169667</v>
          </cell>
          <cell r="AJ471">
            <v>117667</v>
          </cell>
          <cell r="AK471">
            <v>104667</v>
          </cell>
          <cell r="AL471">
            <v>104667</v>
          </cell>
          <cell r="AM471">
            <v>104667</v>
          </cell>
          <cell r="AN471">
            <v>119667</v>
          </cell>
          <cell r="AO471">
            <v>124667</v>
          </cell>
          <cell r="AP471">
            <v>84667</v>
          </cell>
          <cell r="AQ471">
            <v>98437</v>
          </cell>
          <cell r="AR471">
            <v>93000</v>
          </cell>
          <cell r="AS471">
            <v>93000</v>
          </cell>
          <cell r="AT471">
            <v>93000</v>
          </cell>
          <cell r="AU471">
            <v>134273</v>
          </cell>
          <cell r="AV471">
            <v>110000</v>
          </cell>
          <cell r="AW471">
            <v>118437</v>
          </cell>
          <cell r="AX471">
            <v>94500</v>
          </cell>
          <cell r="AY471">
            <v>9173</v>
          </cell>
          <cell r="AZ471">
            <v>9173</v>
          </cell>
          <cell r="BA471">
            <v>9173</v>
          </cell>
          <cell r="BB471">
            <v>9173</v>
          </cell>
          <cell r="BC471">
            <v>9173</v>
          </cell>
          <cell r="BD471">
            <v>9173</v>
          </cell>
          <cell r="BE471">
            <v>9173</v>
          </cell>
          <cell r="BF471">
            <v>15684</v>
          </cell>
          <cell r="BG471">
            <v>15684</v>
          </cell>
          <cell r="BH471">
            <v>15684</v>
          </cell>
          <cell r="BI471">
            <v>9173</v>
          </cell>
          <cell r="BJ471">
            <v>19173</v>
          </cell>
          <cell r="BK471">
            <v>9173</v>
          </cell>
          <cell r="BL471">
            <v>9173</v>
          </cell>
          <cell r="BM471">
            <v>8298</v>
          </cell>
          <cell r="BN471">
            <v>8298</v>
          </cell>
          <cell r="BO471">
            <v>8298</v>
          </cell>
          <cell r="BP471">
            <v>8298</v>
          </cell>
          <cell r="BQ471">
            <v>39258</v>
          </cell>
          <cell r="BR471">
            <v>18293</v>
          </cell>
          <cell r="BS471">
            <v>23854</v>
          </cell>
          <cell r="BT471">
            <v>8298</v>
          </cell>
          <cell r="BU471">
            <v>8298</v>
          </cell>
          <cell r="BV471">
            <v>8298</v>
          </cell>
          <cell r="BW471">
            <v>18293</v>
          </cell>
          <cell r="BX471">
            <v>38293</v>
          </cell>
          <cell r="BY471">
            <v>38293</v>
          </cell>
          <cell r="BZ471">
            <v>15209</v>
          </cell>
          <cell r="CA471">
            <v>15209</v>
          </cell>
          <cell r="CB471">
            <v>15209</v>
          </cell>
          <cell r="CC471">
            <v>26485</v>
          </cell>
          <cell r="CD471">
            <v>7109</v>
          </cell>
          <cell r="CE471">
            <v>7109</v>
          </cell>
          <cell r="CF471">
            <v>0</v>
          </cell>
          <cell r="CG471">
            <v>0</v>
          </cell>
          <cell r="CH471">
            <v>0</v>
          </cell>
          <cell r="CI471">
            <v>0</v>
          </cell>
          <cell r="CJ471">
            <v>0</v>
          </cell>
          <cell r="CK471">
            <v>0</v>
          </cell>
          <cell r="CL471">
            <v>0</v>
          </cell>
          <cell r="CM471">
            <v>0</v>
          </cell>
          <cell r="CN471">
            <v>0</v>
          </cell>
          <cell r="CO471">
            <v>0</v>
          </cell>
          <cell r="CP471">
            <v>0</v>
          </cell>
          <cell r="CQ471">
            <v>0</v>
          </cell>
          <cell r="CR471">
            <v>0</v>
          </cell>
          <cell r="CS471">
            <v>0</v>
          </cell>
          <cell r="CT471">
            <v>0</v>
          </cell>
          <cell r="CU471">
            <v>0</v>
          </cell>
          <cell r="CV471">
            <v>0</v>
          </cell>
          <cell r="CW471">
            <v>0</v>
          </cell>
          <cell r="CX471">
            <v>0</v>
          </cell>
          <cell r="CY471">
            <v>0</v>
          </cell>
          <cell r="CZ471">
            <v>0</v>
          </cell>
          <cell r="DA471">
            <v>0</v>
          </cell>
          <cell r="DB471">
            <v>0</v>
          </cell>
          <cell r="DC471">
            <v>0</v>
          </cell>
          <cell r="DD471">
            <v>0</v>
          </cell>
          <cell r="DE471">
            <v>0</v>
          </cell>
          <cell r="DF471">
            <v>20460</v>
          </cell>
          <cell r="DG471">
            <v>47690</v>
          </cell>
          <cell r="DH471">
            <v>80845</v>
          </cell>
          <cell r="DI471">
            <v>2099</v>
          </cell>
          <cell r="DJ471">
            <v>2099</v>
          </cell>
          <cell r="DK471">
            <v>2099</v>
          </cell>
          <cell r="DL471">
            <v>2099</v>
          </cell>
          <cell r="DM471">
            <v>2099</v>
          </cell>
          <cell r="DN471">
            <v>2099</v>
          </cell>
          <cell r="DO471">
            <v>0</v>
          </cell>
          <cell r="DP471">
            <v>0</v>
          </cell>
          <cell r="DQ471">
            <v>0</v>
          </cell>
          <cell r="DR471">
            <v>0</v>
          </cell>
          <cell r="DS471">
            <v>0</v>
          </cell>
          <cell r="DT471">
            <v>0</v>
          </cell>
          <cell r="DU471">
            <v>0</v>
          </cell>
          <cell r="DV471">
            <v>0</v>
          </cell>
          <cell r="DW471">
            <v>0</v>
          </cell>
          <cell r="DX471">
            <v>0</v>
          </cell>
          <cell r="DY471">
            <v>0</v>
          </cell>
          <cell r="DZ471">
            <v>0</v>
          </cell>
          <cell r="EA471">
            <v>0</v>
          </cell>
          <cell r="EB471">
            <v>0</v>
          </cell>
          <cell r="EC471">
            <v>0</v>
          </cell>
          <cell r="ED471">
            <v>0</v>
          </cell>
          <cell r="EE471">
            <v>0</v>
          </cell>
          <cell r="EF471">
            <v>0</v>
          </cell>
          <cell r="EG471">
            <v>0</v>
          </cell>
          <cell r="EH471">
            <v>0</v>
          </cell>
          <cell r="EI471">
            <v>0</v>
          </cell>
          <cell r="EJ471">
            <v>3038</v>
          </cell>
          <cell r="EK471">
            <v>3038</v>
          </cell>
          <cell r="EL471">
            <v>3038</v>
          </cell>
          <cell r="EM471">
            <v>3038</v>
          </cell>
          <cell r="EN471">
            <v>3038</v>
          </cell>
          <cell r="EO471">
            <v>3038</v>
          </cell>
          <cell r="EP471">
            <v>3038</v>
          </cell>
          <cell r="EQ471">
            <v>3038</v>
          </cell>
          <cell r="ER471">
            <v>3038</v>
          </cell>
          <cell r="ES471">
            <v>3038</v>
          </cell>
          <cell r="ET471">
            <v>3038</v>
          </cell>
          <cell r="EU471">
            <v>3038</v>
          </cell>
          <cell r="EV471">
            <v>73038</v>
          </cell>
          <cell r="EW471">
            <v>3038</v>
          </cell>
          <cell r="EX471">
            <v>3038</v>
          </cell>
          <cell r="EY471">
            <v>13038</v>
          </cell>
          <cell r="EZ471">
            <v>13038</v>
          </cell>
          <cell r="FA471">
            <v>13038</v>
          </cell>
          <cell r="FB471">
            <v>13038</v>
          </cell>
          <cell r="FC471">
            <v>17038</v>
          </cell>
          <cell r="FD471">
            <v>17038</v>
          </cell>
          <cell r="FE471">
            <v>17038</v>
          </cell>
          <cell r="FF471">
            <v>14040</v>
          </cell>
          <cell r="FG471">
            <v>44038</v>
          </cell>
          <cell r="FH471">
            <v>44038</v>
          </cell>
          <cell r="FI471">
            <v>44038</v>
          </cell>
          <cell r="FJ471">
            <v>47038</v>
          </cell>
          <cell r="FK471">
            <v>91042</v>
          </cell>
          <cell r="FL471">
            <v>60771</v>
          </cell>
          <cell r="FM471">
            <v>12203</v>
          </cell>
          <cell r="FN471">
            <v>12203</v>
          </cell>
          <cell r="FO471">
            <v>14165</v>
          </cell>
          <cell r="FP471">
            <v>14165</v>
          </cell>
          <cell r="FQ471">
            <v>14165</v>
          </cell>
          <cell r="FR471">
            <v>4165</v>
          </cell>
          <cell r="FS471">
            <v>67211</v>
          </cell>
          <cell r="FT471">
            <v>4165</v>
          </cell>
          <cell r="FU471">
            <v>4165</v>
          </cell>
          <cell r="FV471">
            <v>4165</v>
          </cell>
          <cell r="FW471">
            <v>4038</v>
          </cell>
          <cell r="FX471">
            <v>4038</v>
          </cell>
          <cell r="FY471">
            <v>4038</v>
          </cell>
          <cell r="FZ471">
            <v>4038</v>
          </cell>
          <cell r="GA471">
            <v>4038</v>
          </cell>
          <cell r="GB471">
            <v>4038</v>
          </cell>
          <cell r="GC471">
            <v>4038</v>
          </cell>
          <cell r="GD471">
            <v>4038</v>
          </cell>
          <cell r="GE471">
            <v>4038</v>
          </cell>
          <cell r="GF471">
            <v>9009</v>
          </cell>
          <cell r="GG471">
            <v>112090</v>
          </cell>
          <cell r="GH471">
            <v>4038</v>
          </cell>
          <cell r="GI471">
            <v>4038</v>
          </cell>
          <cell r="GJ471">
            <v>4038</v>
          </cell>
          <cell r="GK471">
            <v>4038</v>
          </cell>
          <cell r="GL471">
            <v>21387</v>
          </cell>
          <cell r="GM471">
            <v>4038</v>
          </cell>
          <cell r="GN471">
            <v>19944</v>
          </cell>
          <cell r="GO471">
            <v>19944</v>
          </cell>
          <cell r="GP471">
            <v>19944</v>
          </cell>
          <cell r="GQ471">
            <v>19944</v>
          </cell>
          <cell r="GR471">
            <v>19944</v>
          </cell>
          <cell r="GS471">
            <v>19944</v>
          </cell>
          <cell r="GW471">
            <v>903643</v>
          </cell>
          <cell r="GX471" t="e">
            <v>#DIV/0!</v>
          </cell>
          <cell r="GY471" t="e">
            <v>#DIV/0!</v>
          </cell>
          <cell r="GZ471" t="e">
            <v>#DIV/0!</v>
          </cell>
        </row>
        <row r="472">
          <cell r="A472">
            <v>903665</v>
          </cell>
          <cell r="B472">
            <v>5</v>
          </cell>
          <cell r="C472" t="str">
            <v>AN - SON @ WASHITA</v>
          </cell>
          <cell r="D472">
            <v>14146</v>
          </cell>
          <cell r="E472" t="str">
            <v>R</v>
          </cell>
          <cell r="F472">
            <v>746</v>
          </cell>
          <cell r="G472">
            <v>746</v>
          </cell>
          <cell r="H472">
            <v>746</v>
          </cell>
          <cell r="I472">
            <v>746</v>
          </cell>
          <cell r="J472">
            <v>746</v>
          </cell>
          <cell r="K472">
            <v>746</v>
          </cell>
          <cell r="L472">
            <v>746</v>
          </cell>
          <cell r="M472">
            <v>746</v>
          </cell>
          <cell r="N472">
            <v>746</v>
          </cell>
          <cell r="O472">
            <v>746</v>
          </cell>
          <cell r="P472">
            <v>746</v>
          </cell>
          <cell r="Q472">
            <v>746</v>
          </cell>
          <cell r="R472">
            <v>746</v>
          </cell>
          <cell r="S472">
            <v>746</v>
          </cell>
          <cell r="T472">
            <v>760</v>
          </cell>
          <cell r="U472">
            <v>760</v>
          </cell>
          <cell r="V472">
            <v>760</v>
          </cell>
          <cell r="W472">
            <v>760</v>
          </cell>
          <cell r="X472">
            <v>760</v>
          </cell>
          <cell r="Y472">
            <v>760</v>
          </cell>
          <cell r="Z472">
            <v>760</v>
          </cell>
          <cell r="AA472">
            <v>760</v>
          </cell>
          <cell r="AB472">
            <v>760</v>
          </cell>
          <cell r="AC472">
            <v>760</v>
          </cell>
          <cell r="AD472">
            <v>760</v>
          </cell>
          <cell r="AE472">
            <v>760</v>
          </cell>
          <cell r="AF472">
            <v>760</v>
          </cell>
          <cell r="AG472">
            <v>760</v>
          </cell>
          <cell r="AH472">
            <v>760</v>
          </cell>
          <cell r="AI472">
            <v>760</v>
          </cell>
          <cell r="AJ472">
            <v>760</v>
          </cell>
          <cell r="AK472">
            <v>760</v>
          </cell>
          <cell r="AL472">
            <v>760</v>
          </cell>
          <cell r="AM472">
            <v>760</v>
          </cell>
          <cell r="AN472">
            <v>760</v>
          </cell>
          <cell r="AO472">
            <v>760</v>
          </cell>
          <cell r="AP472">
            <v>760</v>
          </cell>
          <cell r="AQ472">
            <v>660</v>
          </cell>
          <cell r="AR472">
            <v>660</v>
          </cell>
          <cell r="AS472">
            <v>660</v>
          </cell>
          <cell r="AT472">
            <v>660</v>
          </cell>
          <cell r="AU472">
            <v>660</v>
          </cell>
          <cell r="AV472">
            <v>660</v>
          </cell>
          <cell r="AW472">
            <v>660</v>
          </cell>
          <cell r="AX472">
            <v>660</v>
          </cell>
          <cell r="AY472">
            <v>716</v>
          </cell>
          <cell r="AZ472">
            <v>716</v>
          </cell>
          <cell r="BA472">
            <v>716</v>
          </cell>
          <cell r="BB472">
            <v>716</v>
          </cell>
          <cell r="BC472">
            <v>716</v>
          </cell>
          <cell r="BD472">
            <v>716</v>
          </cell>
          <cell r="BE472">
            <v>716</v>
          </cell>
          <cell r="BF472">
            <v>716</v>
          </cell>
          <cell r="BG472">
            <v>716</v>
          </cell>
          <cell r="BH472">
            <v>716</v>
          </cell>
          <cell r="BI472">
            <v>716</v>
          </cell>
          <cell r="BJ472">
            <v>716</v>
          </cell>
          <cell r="BK472">
            <v>716</v>
          </cell>
          <cell r="BL472">
            <v>716</v>
          </cell>
          <cell r="BM472">
            <v>716</v>
          </cell>
          <cell r="BN472">
            <v>716</v>
          </cell>
          <cell r="BO472">
            <v>716</v>
          </cell>
          <cell r="BP472">
            <v>716</v>
          </cell>
          <cell r="BQ472">
            <v>916</v>
          </cell>
          <cell r="BR472">
            <v>916</v>
          </cell>
          <cell r="BS472">
            <v>916</v>
          </cell>
          <cell r="BT472">
            <v>916</v>
          </cell>
          <cell r="BU472">
            <v>916</v>
          </cell>
          <cell r="BV472">
            <v>916</v>
          </cell>
          <cell r="BW472">
            <v>916</v>
          </cell>
          <cell r="BX472">
            <v>916</v>
          </cell>
          <cell r="BY472">
            <v>916</v>
          </cell>
          <cell r="BZ472">
            <v>916</v>
          </cell>
          <cell r="CA472">
            <v>916</v>
          </cell>
          <cell r="CB472">
            <v>916</v>
          </cell>
          <cell r="CC472">
            <v>1085</v>
          </cell>
          <cell r="CD472">
            <v>1085</v>
          </cell>
          <cell r="CE472">
            <v>1085</v>
          </cell>
          <cell r="CF472">
            <v>1085</v>
          </cell>
          <cell r="CG472">
            <v>1085</v>
          </cell>
          <cell r="CH472">
            <v>1085</v>
          </cell>
          <cell r="CI472">
            <v>1085</v>
          </cell>
          <cell r="CJ472">
            <v>1085</v>
          </cell>
          <cell r="CK472">
            <v>805</v>
          </cell>
          <cell r="CL472">
            <v>805</v>
          </cell>
          <cell r="CM472">
            <v>805</v>
          </cell>
          <cell r="CN472">
            <v>645</v>
          </cell>
          <cell r="CO472">
            <v>645</v>
          </cell>
          <cell r="CP472">
            <v>645</v>
          </cell>
          <cell r="CQ472">
            <v>645</v>
          </cell>
          <cell r="CR472">
            <v>645</v>
          </cell>
          <cell r="CS472">
            <v>645</v>
          </cell>
          <cell r="CT472">
            <v>645</v>
          </cell>
          <cell r="CU472">
            <v>645</v>
          </cell>
          <cell r="CV472">
            <v>745</v>
          </cell>
          <cell r="CW472">
            <v>745</v>
          </cell>
          <cell r="CX472">
            <v>745</v>
          </cell>
          <cell r="CY472">
            <v>745</v>
          </cell>
          <cell r="CZ472">
            <v>745</v>
          </cell>
          <cell r="DA472">
            <v>745</v>
          </cell>
          <cell r="DB472">
            <v>745</v>
          </cell>
          <cell r="DC472">
            <v>745</v>
          </cell>
          <cell r="DD472">
            <v>745</v>
          </cell>
          <cell r="DE472">
            <v>745</v>
          </cell>
          <cell r="DF472">
            <v>745</v>
          </cell>
          <cell r="DG472">
            <v>745</v>
          </cell>
          <cell r="DH472">
            <v>541</v>
          </cell>
          <cell r="DI472">
            <v>541</v>
          </cell>
          <cell r="DJ472">
            <v>541</v>
          </cell>
          <cell r="DK472">
            <v>541</v>
          </cell>
          <cell r="DL472">
            <v>541</v>
          </cell>
          <cell r="DM472">
            <v>541</v>
          </cell>
          <cell r="DN472">
            <v>541</v>
          </cell>
          <cell r="DO472">
            <v>541</v>
          </cell>
          <cell r="DP472">
            <v>541</v>
          </cell>
          <cell r="DQ472">
            <v>541</v>
          </cell>
          <cell r="DR472">
            <v>541</v>
          </cell>
          <cell r="DS472">
            <v>541</v>
          </cell>
          <cell r="DT472">
            <v>541</v>
          </cell>
          <cell r="DU472">
            <v>541</v>
          </cell>
          <cell r="DV472">
            <v>541</v>
          </cell>
          <cell r="DW472">
            <v>541</v>
          </cell>
          <cell r="DX472">
            <v>541</v>
          </cell>
          <cell r="DY472">
            <v>541</v>
          </cell>
          <cell r="DZ472">
            <v>541</v>
          </cell>
          <cell r="EA472">
            <v>541</v>
          </cell>
          <cell r="EB472">
            <v>541</v>
          </cell>
          <cell r="EC472">
            <v>541</v>
          </cell>
          <cell r="ED472">
            <v>541</v>
          </cell>
          <cell r="EE472">
            <v>345</v>
          </cell>
          <cell r="EF472">
            <v>345</v>
          </cell>
          <cell r="EG472">
            <v>345</v>
          </cell>
          <cell r="EH472">
            <v>345</v>
          </cell>
          <cell r="EI472">
            <v>345</v>
          </cell>
          <cell r="EJ472">
            <v>1</v>
          </cell>
          <cell r="EK472">
            <v>1</v>
          </cell>
          <cell r="EL472">
            <v>0</v>
          </cell>
          <cell r="EM472">
            <v>0</v>
          </cell>
          <cell r="EN472">
            <v>0</v>
          </cell>
          <cell r="EO472">
            <v>0</v>
          </cell>
          <cell r="EP472">
            <v>0</v>
          </cell>
          <cell r="EQ472">
            <v>0</v>
          </cell>
          <cell r="ER472">
            <v>0</v>
          </cell>
          <cell r="ES472">
            <v>0</v>
          </cell>
          <cell r="ET472">
            <v>0</v>
          </cell>
          <cell r="EU472">
            <v>0</v>
          </cell>
          <cell r="EV472">
            <v>0</v>
          </cell>
          <cell r="EW472">
            <v>1</v>
          </cell>
          <cell r="EX472">
            <v>1</v>
          </cell>
          <cell r="EY472">
            <v>1</v>
          </cell>
          <cell r="EZ472">
            <v>1</v>
          </cell>
          <cell r="FA472">
            <v>1</v>
          </cell>
          <cell r="FB472">
            <v>1</v>
          </cell>
          <cell r="FC472">
            <v>1</v>
          </cell>
          <cell r="FD472">
            <v>1</v>
          </cell>
          <cell r="FE472">
            <v>1</v>
          </cell>
          <cell r="FF472">
            <v>1</v>
          </cell>
          <cell r="FG472">
            <v>903</v>
          </cell>
          <cell r="FH472">
            <v>903</v>
          </cell>
          <cell r="FI472">
            <v>903</v>
          </cell>
          <cell r="FJ472">
            <v>903</v>
          </cell>
          <cell r="FK472">
            <v>903</v>
          </cell>
          <cell r="FL472">
            <v>903</v>
          </cell>
          <cell r="FM472">
            <v>903</v>
          </cell>
          <cell r="FN472">
            <v>903</v>
          </cell>
          <cell r="FO472">
            <v>1</v>
          </cell>
          <cell r="FP472">
            <v>1</v>
          </cell>
          <cell r="FQ472">
            <v>1</v>
          </cell>
          <cell r="FR472">
            <v>1</v>
          </cell>
          <cell r="FS472">
            <v>1</v>
          </cell>
          <cell r="FT472">
            <v>1</v>
          </cell>
          <cell r="FU472">
            <v>1</v>
          </cell>
          <cell r="FV472">
            <v>1</v>
          </cell>
          <cell r="FW472">
            <v>1</v>
          </cell>
          <cell r="FX472">
            <v>1</v>
          </cell>
          <cell r="FY472">
            <v>1</v>
          </cell>
          <cell r="FZ472">
            <v>1</v>
          </cell>
          <cell r="GA472">
            <v>1</v>
          </cell>
          <cell r="GB472">
            <v>1</v>
          </cell>
          <cell r="GC472">
            <v>1</v>
          </cell>
          <cell r="GD472">
            <v>1</v>
          </cell>
          <cell r="GE472">
            <v>1</v>
          </cell>
          <cell r="GF472">
            <v>903</v>
          </cell>
          <cell r="GG472">
            <v>903</v>
          </cell>
          <cell r="GH472">
            <v>903</v>
          </cell>
          <cell r="GI472">
            <v>903</v>
          </cell>
          <cell r="GJ472">
            <v>903</v>
          </cell>
          <cell r="GK472">
            <v>903</v>
          </cell>
          <cell r="GL472">
            <v>903</v>
          </cell>
          <cell r="GM472">
            <v>903</v>
          </cell>
          <cell r="GN472">
            <v>903</v>
          </cell>
          <cell r="GO472">
            <v>903</v>
          </cell>
          <cell r="GP472">
            <v>903</v>
          </cell>
          <cell r="GQ472">
            <v>903</v>
          </cell>
          <cell r="GR472">
            <v>903</v>
          </cell>
          <cell r="GS472">
            <v>903</v>
          </cell>
          <cell r="GW472">
            <v>903665</v>
          </cell>
          <cell r="GX472" t="e">
            <v>#DIV/0!</v>
          </cell>
          <cell r="GY472" t="e">
            <v>#DIV/0!</v>
          </cell>
          <cell r="GZ472" t="e">
            <v>#DIV/0!</v>
          </cell>
        </row>
        <row r="473">
          <cell r="A473">
            <v>903667</v>
          </cell>
          <cell r="B473">
            <v>26</v>
          </cell>
          <cell r="C473" t="str">
            <v>KOCHGATE @ PANOLA</v>
          </cell>
          <cell r="D473">
            <v>95491</v>
          </cell>
          <cell r="E473" t="str">
            <v>B</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cell r="AN473">
            <v>0</v>
          </cell>
          <cell r="AO473">
            <v>0</v>
          </cell>
          <cell r="AP473">
            <v>0</v>
          </cell>
          <cell r="AQ473">
            <v>0</v>
          </cell>
          <cell r="AR473">
            <v>0</v>
          </cell>
          <cell r="AS473">
            <v>0</v>
          </cell>
          <cell r="AT473">
            <v>0</v>
          </cell>
          <cell r="AU473">
            <v>0</v>
          </cell>
          <cell r="AV473">
            <v>0</v>
          </cell>
          <cell r="AW473">
            <v>0</v>
          </cell>
          <cell r="AX473">
            <v>0</v>
          </cell>
          <cell r="AY473">
            <v>0</v>
          </cell>
          <cell r="AZ473">
            <v>0</v>
          </cell>
          <cell r="BA473">
            <v>0</v>
          </cell>
          <cell r="BB473">
            <v>0</v>
          </cell>
          <cell r="BC473">
            <v>0</v>
          </cell>
          <cell r="BD473">
            <v>0</v>
          </cell>
          <cell r="BE473">
            <v>0</v>
          </cell>
          <cell r="BF473">
            <v>0</v>
          </cell>
          <cell r="BG473">
            <v>0</v>
          </cell>
          <cell r="BH473">
            <v>0</v>
          </cell>
          <cell r="BI473">
            <v>0</v>
          </cell>
          <cell r="BJ473">
            <v>0</v>
          </cell>
          <cell r="BK473">
            <v>0</v>
          </cell>
          <cell r="BL473">
            <v>0</v>
          </cell>
          <cell r="BM473">
            <v>0</v>
          </cell>
          <cell r="BN473">
            <v>0</v>
          </cell>
          <cell r="BO473">
            <v>0</v>
          </cell>
          <cell r="BP473">
            <v>0</v>
          </cell>
          <cell r="BQ473">
            <v>0</v>
          </cell>
          <cell r="BR473">
            <v>0</v>
          </cell>
          <cell r="BS473">
            <v>0</v>
          </cell>
          <cell r="BT473">
            <v>0</v>
          </cell>
          <cell r="BU473">
            <v>0</v>
          </cell>
          <cell r="BV473">
            <v>0</v>
          </cell>
          <cell r="BW473">
            <v>0</v>
          </cell>
          <cell r="BX473">
            <v>0</v>
          </cell>
          <cell r="BY473">
            <v>0</v>
          </cell>
          <cell r="BZ473">
            <v>0</v>
          </cell>
          <cell r="CA473">
            <v>0</v>
          </cell>
          <cell r="CB473">
            <v>0</v>
          </cell>
          <cell r="CC473">
            <v>0</v>
          </cell>
          <cell r="CD473">
            <v>0</v>
          </cell>
          <cell r="CE473">
            <v>0</v>
          </cell>
          <cell r="CF473">
            <v>0</v>
          </cell>
          <cell r="CG473">
            <v>0</v>
          </cell>
          <cell r="CH473">
            <v>0</v>
          </cell>
          <cell r="CI473">
            <v>0</v>
          </cell>
          <cell r="CJ473">
            <v>0</v>
          </cell>
          <cell r="CK473">
            <v>0</v>
          </cell>
          <cell r="CL473">
            <v>0</v>
          </cell>
          <cell r="CM473">
            <v>0</v>
          </cell>
          <cell r="CN473">
            <v>0</v>
          </cell>
          <cell r="CO473">
            <v>0</v>
          </cell>
          <cell r="CP473">
            <v>0</v>
          </cell>
          <cell r="CQ473">
            <v>0</v>
          </cell>
          <cell r="CR473">
            <v>0</v>
          </cell>
          <cell r="CS473">
            <v>0</v>
          </cell>
          <cell r="CT473">
            <v>0</v>
          </cell>
          <cell r="CU473">
            <v>0</v>
          </cell>
          <cell r="CV473">
            <v>0</v>
          </cell>
          <cell r="CW473">
            <v>0</v>
          </cell>
          <cell r="CX473">
            <v>0</v>
          </cell>
          <cell r="CY473">
            <v>0</v>
          </cell>
          <cell r="CZ473">
            <v>0</v>
          </cell>
          <cell r="DA473">
            <v>0</v>
          </cell>
          <cell r="DB473">
            <v>0</v>
          </cell>
          <cell r="DC473">
            <v>0</v>
          </cell>
          <cell r="DD473">
            <v>0</v>
          </cell>
          <cell r="DE473">
            <v>0</v>
          </cell>
          <cell r="DF473">
            <v>0</v>
          </cell>
          <cell r="DG473">
            <v>0</v>
          </cell>
          <cell r="DH473">
            <v>0</v>
          </cell>
          <cell r="DI473">
            <v>0</v>
          </cell>
          <cell r="DJ473">
            <v>0</v>
          </cell>
          <cell r="DK473">
            <v>0</v>
          </cell>
          <cell r="DL473">
            <v>0</v>
          </cell>
          <cell r="DM473">
            <v>0</v>
          </cell>
          <cell r="DN473">
            <v>0</v>
          </cell>
          <cell r="DO473">
            <v>0</v>
          </cell>
          <cell r="DP473">
            <v>0</v>
          </cell>
          <cell r="DQ473">
            <v>0</v>
          </cell>
          <cell r="DR473">
            <v>0</v>
          </cell>
          <cell r="DS473">
            <v>0</v>
          </cell>
          <cell r="DT473">
            <v>0</v>
          </cell>
          <cell r="DU473">
            <v>0</v>
          </cell>
          <cell r="DV473">
            <v>0</v>
          </cell>
          <cell r="DW473">
            <v>0</v>
          </cell>
          <cell r="DX473">
            <v>0</v>
          </cell>
          <cell r="DY473">
            <v>0</v>
          </cell>
          <cell r="DZ473">
            <v>0</v>
          </cell>
          <cell r="EA473">
            <v>0</v>
          </cell>
          <cell r="EB473">
            <v>0</v>
          </cell>
          <cell r="EC473">
            <v>0</v>
          </cell>
          <cell r="ED473">
            <v>0</v>
          </cell>
          <cell r="EE473">
            <v>0</v>
          </cell>
          <cell r="EF473">
            <v>0</v>
          </cell>
          <cell r="EG473">
            <v>0</v>
          </cell>
          <cell r="EH473">
            <v>0</v>
          </cell>
          <cell r="EI473">
            <v>0</v>
          </cell>
          <cell r="EJ473">
            <v>0</v>
          </cell>
          <cell r="EK473">
            <v>0</v>
          </cell>
          <cell r="EL473">
            <v>0</v>
          </cell>
          <cell r="EM473">
            <v>0</v>
          </cell>
          <cell r="EN473">
            <v>0</v>
          </cell>
          <cell r="EO473">
            <v>0</v>
          </cell>
          <cell r="EP473">
            <v>0</v>
          </cell>
          <cell r="EQ473">
            <v>0</v>
          </cell>
          <cell r="ER473">
            <v>0</v>
          </cell>
          <cell r="ES473">
            <v>0</v>
          </cell>
          <cell r="ET473">
            <v>0</v>
          </cell>
          <cell r="EU473">
            <v>0</v>
          </cell>
          <cell r="EV473">
            <v>0</v>
          </cell>
          <cell r="EW473">
            <v>0</v>
          </cell>
          <cell r="EX473">
            <v>0</v>
          </cell>
          <cell r="EY473">
            <v>0</v>
          </cell>
          <cell r="EZ473">
            <v>0</v>
          </cell>
          <cell r="FA473">
            <v>0</v>
          </cell>
          <cell r="FB473">
            <v>0</v>
          </cell>
          <cell r="FC473">
            <v>0</v>
          </cell>
          <cell r="FD473">
            <v>0</v>
          </cell>
          <cell r="FE473">
            <v>0</v>
          </cell>
          <cell r="FF473">
            <v>0</v>
          </cell>
          <cell r="FG473">
            <v>0</v>
          </cell>
          <cell r="FH473">
            <v>0</v>
          </cell>
          <cell r="FI473">
            <v>0</v>
          </cell>
          <cell r="FJ473">
            <v>0</v>
          </cell>
          <cell r="FK473">
            <v>0</v>
          </cell>
          <cell r="FL473">
            <v>0</v>
          </cell>
          <cell r="FM473">
            <v>0</v>
          </cell>
          <cell r="FN473">
            <v>0</v>
          </cell>
          <cell r="FO473">
            <v>0</v>
          </cell>
          <cell r="FP473">
            <v>0</v>
          </cell>
          <cell r="FQ473">
            <v>0</v>
          </cell>
          <cell r="FR473">
            <v>0</v>
          </cell>
          <cell r="FS473">
            <v>0</v>
          </cell>
          <cell r="FT473">
            <v>0</v>
          </cell>
          <cell r="FU473">
            <v>0</v>
          </cell>
          <cell r="FV473">
            <v>0</v>
          </cell>
          <cell r="FW473">
            <v>0</v>
          </cell>
          <cell r="FX473">
            <v>0</v>
          </cell>
          <cell r="FY473">
            <v>0</v>
          </cell>
          <cell r="FZ473">
            <v>0</v>
          </cell>
          <cell r="GA473">
            <v>0</v>
          </cell>
          <cell r="GB473">
            <v>0</v>
          </cell>
          <cell r="GC473">
            <v>0</v>
          </cell>
          <cell r="GD473">
            <v>0</v>
          </cell>
          <cell r="GE473">
            <v>0</v>
          </cell>
          <cell r="GF473">
            <v>0</v>
          </cell>
          <cell r="GG473">
            <v>0</v>
          </cell>
          <cell r="GH473">
            <v>0</v>
          </cell>
          <cell r="GI473">
            <v>0</v>
          </cell>
          <cell r="GJ473">
            <v>0</v>
          </cell>
          <cell r="GK473">
            <v>0</v>
          </cell>
          <cell r="GL473">
            <v>0</v>
          </cell>
          <cell r="GM473">
            <v>0</v>
          </cell>
          <cell r="GN473">
            <v>0</v>
          </cell>
          <cell r="GO473">
            <v>0</v>
          </cell>
          <cell r="GP473">
            <v>0</v>
          </cell>
          <cell r="GQ473">
            <v>0</v>
          </cell>
          <cell r="GR473">
            <v>0</v>
          </cell>
          <cell r="GS473">
            <v>0</v>
          </cell>
          <cell r="GW473">
            <v>903667</v>
          </cell>
          <cell r="GX473" t="e">
            <v>#DIV/0!</v>
          </cell>
          <cell r="GY473" t="e">
            <v>#DIV/0!</v>
          </cell>
          <cell r="GZ473" t="e">
            <v>#DIV/0!</v>
          </cell>
        </row>
        <row r="474">
          <cell r="A474">
            <v>903686</v>
          </cell>
          <cell r="B474">
            <v>6</v>
          </cell>
          <cell r="C474" t="str">
            <v>WTG @ HUTCHINSON</v>
          </cell>
          <cell r="D474">
            <v>3296</v>
          </cell>
          <cell r="E474" t="str">
            <v>D</v>
          </cell>
          <cell r="F474">
            <v>100</v>
          </cell>
          <cell r="G474">
            <v>100</v>
          </cell>
          <cell r="H474">
            <v>100</v>
          </cell>
          <cell r="I474">
            <v>100</v>
          </cell>
          <cell r="J474">
            <v>100</v>
          </cell>
          <cell r="K474">
            <v>100</v>
          </cell>
          <cell r="L474">
            <v>100</v>
          </cell>
          <cell r="M474">
            <v>100</v>
          </cell>
          <cell r="N474">
            <v>100</v>
          </cell>
          <cell r="O474">
            <v>100</v>
          </cell>
          <cell r="P474">
            <v>100</v>
          </cell>
          <cell r="Q474">
            <v>100</v>
          </cell>
          <cell r="R474">
            <v>100</v>
          </cell>
          <cell r="S474">
            <v>100</v>
          </cell>
          <cell r="T474">
            <v>130</v>
          </cell>
          <cell r="U474">
            <v>130</v>
          </cell>
          <cell r="V474">
            <v>130</v>
          </cell>
          <cell r="W474">
            <v>130</v>
          </cell>
          <cell r="X474">
            <v>130</v>
          </cell>
          <cell r="Y474">
            <v>130</v>
          </cell>
          <cell r="Z474">
            <v>130</v>
          </cell>
          <cell r="AA474">
            <v>130</v>
          </cell>
          <cell r="AB474">
            <v>130</v>
          </cell>
          <cell r="AC474">
            <v>130</v>
          </cell>
          <cell r="AD474">
            <v>130</v>
          </cell>
          <cell r="AE474">
            <v>130</v>
          </cell>
          <cell r="AF474">
            <v>130</v>
          </cell>
          <cell r="AG474">
            <v>130</v>
          </cell>
          <cell r="AH474">
            <v>130</v>
          </cell>
          <cell r="AI474">
            <v>130</v>
          </cell>
          <cell r="AJ474">
            <v>130</v>
          </cell>
          <cell r="AK474">
            <v>130</v>
          </cell>
          <cell r="AL474">
            <v>130</v>
          </cell>
          <cell r="AM474">
            <v>130</v>
          </cell>
          <cell r="AN474">
            <v>130</v>
          </cell>
          <cell r="AO474">
            <v>130</v>
          </cell>
          <cell r="AP474">
            <v>130</v>
          </cell>
          <cell r="AQ474">
            <v>130</v>
          </cell>
          <cell r="AR474">
            <v>130</v>
          </cell>
          <cell r="AS474">
            <v>130</v>
          </cell>
          <cell r="AT474">
            <v>130</v>
          </cell>
          <cell r="AU474">
            <v>130</v>
          </cell>
          <cell r="AV474">
            <v>130</v>
          </cell>
          <cell r="AW474">
            <v>130</v>
          </cell>
          <cell r="AX474">
            <v>130</v>
          </cell>
          <cell r="AY474">
            <v>300</v>
          </cell>
          <cell r="AZ474">
            <v>300</v>
          </cell>
          <cell r="BA474">
            <v>300</v>
          </cell>
          <cell r="BB474">
            <v>300</v>
          </cell>
          <cell r="BC474">
            <v>300</v>
          </cell>
          <cell r="BD474">
            <v>300</v>
          </cell>
          <cell r="BE474">
            <v>300</v>
          </cell>
          <cell r="BF474">
            <v>300</v>
          </cell>
          <cell r="BG474">
            <v>300</v>
          </cell>
          <cell r="BH474">
            <v>300</v>
          </cell>
          <cell r="BI474">
            <v>300</v>
          </cell>
          <cell r="BJ474">
            <v>300</v>
          </cell>
          <cell r="BK474">
            <v>300</v>
          </cell>
          <cell r="BL474">
            <v>300</v>
          </cell>
          <cell r="BM474">
            <v>300</v>
          </cell>
          <cell r="BN474">
            <v>300</v>
          </cell>
          <cell r="BO474">
            <v>300</v>
          </cell>
          <cell r="BP474">
            <v>300</v>
          </cell>
          <cell r="BQ474">
            <v>300</v>
          </cell>
          <cell r="BR474">
            <v>300</v>
          </cell>
          <cell r="BS474">
            <v>300</v>
          </cell>
          <cell r="BT474">
            <v>300</v>
          </cell>
          <cell r="BU474">
            <v>300</v>
          </cell>
          <cell r="BV474">
            <v>300</v>
          </cell>
          <cell r="BW474">
            <v>300</v>
          </cell>
          <cell r="BX474">
            <v>300</v>
          </cell>
          <cell r="BY474">
            <v>300</v>
          </cell>
          <cell r="BZ474">
            <v>300</v>
          </cell>
          <cell r="CA474">
            <v>300</v>
          </cell>
          <cell r="CB474">
            <v>300</v>
          </cell>
          <cell r="CC474">
            <v>260</v>
          </cell>
          <cell r="CD474">
            <v>260</v>
          </cell>
          <cell r="CE474">
            <v>260</v>
          </cell>
          <cell r="CF474">
            <v>260</v>
          </cell>
          <cell r="CG474">
            <v>260</v>
          </cell>
          <cell r="CH474">
            <v>260</v>
          </cell>
          <cell r="CI474">
            <v>260</v>
          </cell>
          <cell r="CJ474">
            <v>260</v>
          </cell>
          <cell r="CK474">
            <v>260</v>
          </cell>
          <cell r="CL474">
            <v>260</v>
          </cell>
          <cell r="CM474">
            <v>260</v>
          </cell>
          <cell r="CN474">
            <v>260</v>
          </cell>
          <cell r="CO474">
            <v>260</v>
          </cell>
          <cell r="CP474">
            <v>260</v>
          </cell>
          <cell r="CQ474">
            <v>260</v>
          </cell>
          <cell r="CR474">
            <v>260</v>
          </cell>
          <cell r="CS474">
            <v>260</v>
          </cell>
          <cell r="CT474">
            <v>260</v>
          </cell>
          <cell r="CU474">
            <v>260</v>
          </cell>
          <cell r="CV474">
            <v>260</v>
          </cell>
          <cell r="CW474">
            <v>260</v>
          </cell>
          <cell r="CX474">
            <v>260</v>
          </cell>
          <cell r="CY474">
            <v>260</v>
          </cell>
          <cell r="CZ474">
            <v>260</v>
          </cell>
          <cell r="DA474">
            <v>260</v>
          </cell>
          <cell r="DB474">
            <v>260</v>
          </cell>
          <cell r="DC474">
            <v>260</v>
          </cell>
          <cell r="DD474">
            <v>260</v>
          </cell>
          <cell r="DE474">
            <v>260</v>
          </cell>
          <cell r="DF474">
            <v>260</v>
          </cell>
          <cell r="DG474">
            <v>260</v>
          </cell>
          <cell r="DH474">
            <v>464</v>
          </cell>
          <cell r="DI474">
            <v>464</v>
          </cell>
          <cell r="DJ474">
            <v>464</v>
          </cell>
          <cell r="DK474">
            <v>464</v>
          </cell>
          <cell r="DL474">
            <v>464</v>
          </cell>
          <cell r="DM474">
            <v>464</v>
          </cell>
          <cell r="DN474">
            <v>464</v>
          </cell>
          <cell r="DO474">
            <v>464</v>
          </cell>
          <cell r="DP474">
            <v>464</v>
          </cell>
          <cell r="DQ474">
            <v>464</v>
          </cell>
          <cell r="DR474">
            <v>464</v>
          </cell>
          <cell r="DS474">
            <v>464</v>
          </cell>
          <cell r="DT474">
            <v>464</v>
          </cell>
          <cell r="DU474">
            <v>464</v>
          </cell>
          <cell r="DV474">
            <v>464</v>
          </cell>
          <cell r="DW474">
            <v>464</v>
          </cell>
          <cell r="DX474">
            <v>464</v>
          </cell>
          <cell r="DY474">
            <v>464</v>
          </cell>
          <cell r="DZ474">
            <v>464</v>
          </cell>
          <cell r="EA474">
            <v>464</v>
          </cell>
          <cell r="EB474">
            <v>464</v>
          </cell>
          <cell r="EC474">
            <v>464</v>
          </cell>
          <cell r="ED474">
            <v>464</v>
          </cell>
          <cell r="EE474">
            <v>464</v>
          </cell>
          <cell r="EF474">
            <v>464</v>
          </cell>
          <cell r="EG474">
            <v>464</v>
          </cell>
          <cell r="EH474">
            <v>464</v>
          </cell>
          <cell r="EI474">
            <v>464</v>
          </cell>
          <cell r="EJ474">
            <v>532</v>
          </cell>
          <cell r="EK474">
            <v>532</v>
          </cell>
          <cell r="EL474">
            <v>532</v>
          </cell>
          <cell r="EM474">
            <v>532</v>
          </cell>
          <cell r="EN474">
            <v>532</v>
          </cell>
          <cell r="EO474">
            <v>532</v>
          </cell>
          <cell r="EP474">
            <v>532</v>
          </cell>
          <cell r="EQ474">
            <v>532</v>
          </cell>
          <cell r="ER474">
            <v>532</v>
          </cell>
          <cell r="ES474">
            <v>532</v>
          </cell>
          <cell r="ET474">
            <v>532</v>
          </cell>
          <cell r="EU474">
            <v>532</v>
          </cell>
          <cell r="EV474">
            <v>532</v>
          </cell>
          <cell r="EW474">
            <v>532</v>
          </cell>
          <cell r="EX474">
            <v>532</v>
          </cell>
          <cell r="EY474">
            <v>532</v>
          </cell>
          <cell r="EZ474">
            <v>532</v>
          </cell>
          <cell r="FA474">
            <v>532</v>
          </cell>
          <cell r="FB474">
            <v>532</v>
          </cell>
          <cell r="FC474">
            <v>532</v>
          </cell>
          <cell r="FD474">
            <v>532</v>
          </cell>
          <cell r="FE474">
            <v>532</v>
          </cell>
          <cell r="FF474">
            <v>532</v>
          </cell>
          <cell r="FG474">
            <v>532</v>
          </cell>
          <cell r="FH474">
            <v>532</v>
          </cell>
          <cell r="FI474">
            <v>532</v>
          </cell>
          <cell r="FJ474">
            <v>532</v>
          </cell>
          <cell r="FK474">
            <v>532</v>
          </cell>
          <cell r="FL474">
            <v>532</v>
          </cell>
          <cell r="FM474">
            <v>532</v>
          </cell>
          <cell r="FN474">
            <v>532</v>
          </cell>
          <cell r="FO474">
            <v>468</v>
          </cell>
          <cell r="FP474">
            <v>468</v>
          </cell>
          <cell r="FQ474">
            <v>468</v>
          </cell>
          <cell r="FR474">
            <v>468</v>
          </cell>
          <cell r="FS474">
            <v>468</v>
          </cell>
          <cell r="FT474">
            <v>468</v>
          </cell>
          <cell r="FU474">
            <v>468</v>
          </cell>
          <cell r="FV474">
            <v>468</v>
          </cell>
          <cell r="FW474">
            <v>468</v>
          </cell>
          <cell r="FX474">
            <v>468</v>
          </cell>
          <cell r="FY474">
            <v>468</v>
          </cell>
          <cell r="FZ474">
            <v>468</v>
          </cell>
          <cell r="GA474">
            <v>468</v>
          </cell>
          <cell r="GB474">
            <v>468</v>
          </cell>
          <cell r="GC474">
            <v>468</v>
          </cell>
          <cell r="GD474">
            <v>468</v>
          </cell>
          <cell r="GE474">
            <v>468</v>
          </cell>
          <cell r="GF474">
            <v>468</v>
          </cell>
          <cell r="GG474">
            <v>468</v>
          </cell>
          <cell r="GH474">
            <v>468</v>
          </cell>
          <cell r="GI474">
            <v>468</v>
          </cell>
          <cell r="GJ474">
            <v>468</v>
          </cell>
          <cell r="GK474">
            <v>468</v>
          </cell>
          <cell r="GL474">
            <v>468</v>
          </cell>
          <cell r="GM474">
            <v>468</v>
          </cell>
          <cell r="GN474">
            <v>468</v>
          </cell>
          <cell r="GO474">
            <v>468</v>
          </cell>
          <cell r="GP474">
            <v>468</v>
          </cell>
          <cell r="GQ474">
            <v>468</v>
          </cell>
          <cell r="GR474">
            <v>468</v>
          </cell>
          <cell r="GS474">
            <v>468</v>
          </cell>
          <cell r="GW474">
            <v>903686</v>
          </cell>
          <cell r="GX474" t="e">
            <v>#DIV/0!</v>
          </cell>
          <cell r="GY474" t="e">
            <v>#DIV/0!</v>
          </cell>
          <cell r="GZ474" t="e">
            <v>#DIV/0!</v>
          </cell>
        </row>
        <row r="475">
          <cell r="A475">
            <v>903690</v>
          </cell>
          <cell r="B475">
            <v>26</v>
          </cell>
          <cell r="C475" t="str">
            <v>CROSSTEX @ HARRISON</v>
          </cell>
          <cell r="D475">
            <v>52517</v>
          </cell>
          <cell r="E475" t="str">
            <v>R</v>
          </cell>
          <cell r="F475">
            <v>3500</v>
          </cell>
          <cell r="G475">
            <v>3500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5000</v>
          </cell>
          <cell r="AE475">
            <v>5000</v>
          </cell>
          <cell r="AF475">
            <v>5000</v>
          </cell>
          <cell r="AG475">
            <v>0</v>
          </cell>
          <cell r="AH475">
            <v>0</v>
          </cell>
          <cell r="AI475">
            <v>0</v>
          </cell>
          <cell r="AJ475">
            <v>0</v>
          </cell>
          <cell r="AK475">
            <v>5000</v>
          </cell>
          <cell r="AL475">
            <v>5000</v>
          </cell>
          <cell r="AM475">
            <v>5000</v>
          </cell>
          <cell r="AN475">
            <v>5000</v>
          </cell>
          <cell r="AO475">
            <v>0</v>
          </cell>
          <cell r="AP475">
            <v>0</v>
          </cell>
          <cell r="AQ475">
            <v>0</v>
          </cell>
          <cell r="AR475">
            <v>0</v>
          </cell>
          <cell r="AS475">
            <v>0</v>
          </cell>
          <cell r="AT475">
            <v>0</v>
          </cell>
          <cell r="AU475">
            <v>0</v>
          </cell>
          <cell r="AV475">
            <v>0</v>
          </cell>
          <cell r="AW475">
            <v>0</v>
          </cell>
          <cell r="AX475">
            <v>0</v>
          </cell>
          <cell r="AY475">
            <v>0</v>
          </cell>
          <cell r="AZ475">
            <v>0</v>
          </cell>
          <cell r="BA475">
            <v>0</v>
          </cell>
          <cell r="BB475">
            <v>0</v>
          </cell>
          <cell r="BC475">
            <v>0</v>
          </cell>
          <cell r="BD475">
            <v>0</v>
          </cell>
          <cell r="BE475">
            <v>0</v>
          </cell>
          <cell r="BF475">
            <v>0</v>
          </cell>
          <cell r="BG475">
            <v>0</v>
          </cell>
          <cell r="BH475">
            <v>0</v>
          </cell>
          <cell r="BI475">
            <v>7000</v>
          </cell>
          <cell r="BJ475">
            <v>7000</v>
          </cell>
          <cell r="BK475">
            <v>7000</v>
          </cell>
          <cell r="BL475">
            <v>0</v>
          </cell>
          <cell r="BM475">
            <v>0</v>
          </cell>
          <cell r="BN475">
            <v>0</v>
          </cell>
          <cell r="BO475">
            <v>0</v>
          </cell>
          <cell r="BP475">
            <v>0</v>
          </cell>
          <cell r="BQ475">
            <v>0</v>
          </cell>
          <cell r="BR475">
            <v>0</v>
          </cell>
          <cell r="BS475">
            <v>0</v>
          </cell>
          <cell r="BT475">
            <v>0</v>
          </cell>
          <cell r="BU475">
            <v>0</v>
          </cell>
          <cell r="BV475">
            <v>0</v>
          </cell>
          <cell r="BW475">
            <v>0</v>
          </cell>
          <cell r="BX475">
            <v>0</v>
          </cell>
          <cell r="BY475">
            <v>0</v>
          </cell>
          <cell r="BZ475">
            <v>0</v>
          </cell>
          <cell r="CA475">
            <v>0</v>
          </cell>
          <cell r="CB475">
            <v>0</v>
          </cell>
          <cell r="CC475">
            <v>0</v>
          </cell>
          <cell r="CD475">
            <v>0</v>
          </cell>
          <cell r="CE475">
            <v>0</v>
          </cell>
          <cell r="CF475">
            <v>0</v>
          </cell>
          <cell r="CG475">
            <v>0</v>
          </cell>
          <cell r="CH475">
            <v>0</v>
          </cell>
          <cell r="CI475">
            <v>0</v>
          </cell>
          <cell r="CJ475">
            <v>0</v>
          </cell>
          <cell r="CK475">
            <v>0</v>
          </cell>
          <cell r="CL475">
            <v>0</v>
          </cell>
          <cell r="CM475">
            <v>0</v>
          </cell>
          <cell r="CN475">
            <v>0</v>
          </cell>
          <cell r="CO475">
            <v>0</v>
          </cell>
          <cell r="CP475">
            <v>0</v>
          </cell>
          <cell r="CQ475">
            <v>0</v>
          </cell>
          <cell r="CR475">
            <v>0</v>
          </cell>
          <cell r="CS475">
            <v>0</v>
          </cell>
          <cell r="CT475">
            <v>0</v>
          </cell>
          <cell r="CU475">
            <v>0</v>
          </cell>
          <cell r="CV475">
            <v>0</v>
          </cell>
          <cell r="CW475">
            <v>0</v>
          </cell>
          <cell r="CX475">
            <v>0</v>
          </cell>
          <cell r="CY475">
            <v>0</v>
          </cell>
          <cell r="CZ475">
            <v>0</v>
          </cell>
          <cell r="DA475">
            <v>0</v>
          </cell>
          <cell r="DB475">
            <v>0</v>
          </cell>
          <cell r="DC475">
            <v>0</v>
          </cell>
          <cell r="DD475">
            <v>0</v>
          </cell>
          <cell r="DE475">
            <v>0</v>
          </cell>
          <cell r="DF475">
            <v>0</v>
          </cell>
          <cell r="DG475">
            <v>0</v>
          </cell>
          <cell r="DH475">
            <v>0</v>
          </cell>
          <cell r="DI475">
            <v>8000</v>
          </cell>
          <cell r="DJ475">
            <v>8000</v>
          </cell>
          <cell r="DK475">
            <v>0</v>
          </cell>
          <cell r="DL475">
            <v>0</v>
          </cell>
          <cell r="DM475">
            <v>0</v>
          </cell>
          <cell r="DN475">
            <v>0</v>
          </cell>
          <cell r="DO475">
            <v>0</v>
          </cell>
          <cell r="DP475">
            <v>0</v>
          </cell>
          <cell r="DQ475">
            <v>0</v>
          </cell>
          <cell r="DR475">
            <v>0</v>
          </cell>
          <cell r="DS475">
            <v>0</v>
          </cell>
          <cell r="DT475">
            <v>0</v>
          </cell>
          <cell r="DU475">
            <v>0</v>
          </cell>
          <cell r="DV475">
            <v>0</v>
          </cell>
          <cell r="DW475">
            <v>0</v>
          </cell>
          <cell r="DX475">
            <v>0</v>
          </cell>
          <cell r="DY475">
            <v>0</v>
          </cell>
          <cell r="DZ475">
            <v>0</v>
          </cell>
          <cell r="EA475">
            <v>0</v>
          </cell>
          <cell r="EB475">
            <v>0</v>
          </cell>
          <cell r="EC475">
            <v>0</v>
          </cell>
          <cell r="ED475">
            <v>0</v>
          </cell>
          <cell r="EE475">
            <v>0</v>
          </cell>
          <cell r="EF475">
            <v>0</v>
          </cell>
          <cell r="EG475">
            <v>0</v>
          </cell>
          <cell r="EH475">
            <v>0</v>
          </cell>
          <cell r="EI475">
            <v>0</v>
          </cell>
          <cell r="EJ475">
            <v>0</v>
          </cell>
          <cell r="EK475">
            <v>0</v>
          </cell>
          <cell r="EL475">
            <v>0</v>
          </cell>
          <cell r="EM475">
            <v>0</v>
          </cell>
          <cell r="EN475">
            <v>0</v>
          </cell>
          <cell r="EO475">
            <v>0</v>
          </cell>
          <cell r="EP475">
            <v>0</v>
          </cell>
          <cell r="EQ475">
            <v>0</v>
          </cell>
          <cell r="ER475">
            <v>0</v>
          </cell>
          <cell r="ES475">
            <v>0</v>
          </cell>
          <cell r="ET475">
            <v>0</v>
          </cell>
          <cell r="EU475">
            <v>0</v>
          </cell>
          <cell r="EV475">
            <v>0</v>
          </cell>
          <cell r="EW475">
            <v>5988</v>
          </cell>
          <cell r="EX475">
            <v>0</v>
          </cell>
          <cell r="EY475">
            <v>0</v>
          </cell>
          <cell r="EZ475">
            <v>0</v>
          </cell>
          <cell r="FA475">
            <v>0</v>
          </cell>
          <cell r="FB475">
            <v>0</v>
          </cell>
          <cell r="FC475">
            <v>0</v>
          </cell>
          <cell r="FD475">
            <v>0</v>
          </cell>
          <cell r="FE475">
            <v>0</v>
          </cell>
          <cell r="FF475">
            <v>0</v>
          </cell>
          <cell r="FG475">
            <v>0</v>
          </cell>
          <cell r="FH475">
            <v>0</v>
          </cell>
          <cell r="FI475">
            <v>0</v>
          </cell>
          <cell r="FJ475">
            <v>0</v>
          </cell>
          <cell r="FK475">
            <v>0</v>
          </cell>
          <cell r="FL475">
            <v>0</v>
          </cell>
          <cell r="FM475">
            <v>0</v>
          </cell>
          <cell r="FN475">
            <v>0</v>
          </cell>
          <cell r="FO475">
            <v>0</v>
          </cell>
          <cell r="FP475">
            <v>0</v>
          </cell>
          <cell r="FQ475">
            <v>0</v>
          </cell>
          <cell r="FR475">
            <v>4600</v>
          </cell>
          <cell r="FS475">
            <v>0</v>
          </cell>
          <cell r="FT475">
            <v>0</v>
          </cell>
          <cell r="FU475">
            <v>0</v>
          </cell>
          <cell r="FV475">
            <v>0</v>
          </cell>
          <cell r="FW475">
            <v>0</v>
          </cell>
          <cell r="FX475">
            <v>0</v>
          </cell>
          <cell r="FY475">
            <v>0</v>
          </cell>
          <cell r="FZ475">
            <v>0</v>
          </cell>
          <cell r="GA475">
            <v>0</v>
          </cell>
          <cell r="GB475">
            <v>0</v>
          </cell>
          <cell r="GC475">
            <v>0</v>
          </cell>
          <cell r="GD475">
            <v>0</v>
          </cell>
          <cell r="GE475">
            <v>0</v>
          </cell>
          <cell r="GF475">
            <v>0</v>
          </cell>
          <cell r="GG475">
            <v>0</v>
          </cell>
          <cell r="GH475">
            <v>0</v>
          </cell>
          <cell r="GI475">
            <v>0</v>
          </cell>
          <cell r="GJ475">
            <v>0</v>
          </cell>
          <cell r="GK475">
            <v>0</v>
          </cell>
          <cell r="GL475">
            <v>5260</v>
          </cell>
          <cell r="GM475">
            <v>5260</v>
          </cell>
          <cell r="GN475">
            <v>5260</v>
          </cell>
          <cell r="GO475">
            <v>5560</v>
          </cell>
          <cell r="GP475">
            <v>5560</v>
          </cell>
          <cell r="GQ475">
            <v>5560</v>
          </cell>
          <cell r="GR475">
            <v>5560</v>
          </cell>
          <cell r="GS475">
            <v>5560</v>
          </cell>
          <cell r="GW475">
            <v>903690</v>
          </cell>
          <cell r="GX475" t="e">
            <v>#DIV/0!</v>
          </cell>
          <cell r="GY475" t="e">
            <v>#DIV/0!</v>
          </cell>
          <cell r="GZ475" t="e">
            <v>#DIV/0!</v>
          </cell>
        </row>
        <row r="476">
          <cell r="A476">
            <v>903692</v>
          </cell>
          <cell r="B476">
            <v>25</v>
          </cell>
          <cell r="C476" t="str">
            <v>CENTANA @ JEFFERSON</v>
          </cell>
          <cell r="D476">
            <v>104461</v>
          </cell>
          <cell r="E476" t="str">
            <v>D</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cell r="AN476">
            <v>0</v>
          </cell>
          <cell r="AO476">
            <v>0</v>
          </cell>
          <cell r="AP476">
            <v>0</v>
          </cell>
          <cell r="AQ476">
            <v>0</v>
          </cell>
          <cell r="AR476">
            <v>0</v>
          </cell>
          <cell r="AS476">
            <v>0</v>
          </cell>
          <cell r="AT476">
            <v>0</v>
          </cell>
          <cell r="AU476">
            <v>0</v>
          </cell>
          <cell r="AV476">
            <v>0</v>
          </cell>
          <cell r="AW476">
            <v>0</v>
          </cell>
          <cell r="AX476">
            <v>0</v>
          </cell>
          <cell r="AY476">
            <v>0</v>
          </cell>
          <cell r="AZ476">
            <v>0</v>
          </cell>
          <cell r="BA476">
            <v>0</v>
          </cell>
          <cell r="BB476">
            <v>0</v>
          </cell>
          <cell r="BC476">
            <v>0</v>
          </cell>
          <cell r="BD476">
            <v>0</v>
          </cell>
          <cell r="BE476">
            <v>0</v>
          </cell>
          <cell r="BF476">
            <v>0</v>
          </cell>
          <cell r="BG476">
            <v>0</v>
          </cell>
          <cell r="BH476">
            <v>0</v>
          </cell>
          <cell r="BI476">
            <v>0</v>
          </cell>
          <cell r="BJ476">
            <v>0</v>
          </cell>
          <cell r="BK476">
            <v>0</v>
          </cell>
          <cell r="BL476">
            <v>0</v>
          </cell>
          <cell r="BM476">
            <v>0</v>
          </cell>
          <cell r="BN476">
            <v>0</v>
          </cell>
          <cell r="BO476">
            <v>0</v>
          </cell>
          <cell r="BP476">
            <v>0</v>
          </cell>
          <cell r="BQ476">
            <v>0</v>
          </cell>
          <cell r="BR476">
            <v>0</v>
          </cell>
          <cell r="BS476">
            <v>0</v>
          </cell>
          <cell r="BT476">
            <v>0</v>
          </cell>
          <cell r="BU476">
            <v>0</v>
          </cell>
          <cell r="BV476">
            <v>0</v>
          </cell>
          <cell r="BW476">
            <v>0</v>
          </cell>
          <cell r="BX476">
            <v>0</v>
          </cell>
          <cell r="BY476">
            <v>0</v>
          </cell>
          <cell r="BZ476">
            <v>0</v>
          </cell>
          <cell r="CA476">
            <v>0</v>
          </cell>
          <cell r="CB476">
            <v>0</v>
          </cell>
          <cell r="CC476">
            <v>0</v>
          </cell>
          <cell r="CD476">
            <v>0</v>
          </cell>
          <cell r="CE476">
            <v>0</v>
          </cell>
          <cell r="CF476">
            <v>0</v>
          </cell>
          <cell r="CG476">
            <v>0</v>
          </cell>
          <cell r="CH476">
            <v>0</v>
          </cell>
          <cell r="CI476">
            <v>0</v>
          </cell>
          <cell r="CJ476">
            <v>0</v>
          </cell>
          <cell r="CK476">
            <v>0</v>
          </cell>
          <cell r="CL476">
            <v>0</v>
          </cell>
          <cell r="CM476">
            <v>0</v>
          </cell>
          <cell r="CN476">
            <v>0</v>
          </cell>
          <cell r="CO476">
            <v>0</v>
          </cell>
          <cell r="CP476">
            <v>0</v>
          </cell>
          <cell r="CQ476">
            <v>0</v>
          </cell>
          <cell r="CR476">
            <v>0</v>
          </cell>
          <cell r="CS476">
            <v>0</v>
          </cell>
          <cell r="CT476">
            <v>0</v>
          </cell>
          <cell r="CU476">
            <v>0</v>
          </cell>
          <cell r="CV476">
            <v>0</v>
          </cell>
          <cell r="CW476">
            <v>0</v>
          </cell>
          <cell r="CX476">
            <v>0</v>
          </cell>
          <cell r="CY476">
            <v>0</v>
          </cell>
          <cell r="CZ476">
            <v>0</v>
          </cell>
          <cell r="DA476">
            <v>0</v>
          </cell>
          <cell r="DB476">
            <v>0</v>
          </cell>
          <cell r="DC476">
            <v>0</v>
          </cell>
          <cell r="DD476">
            <v>0</v>
          </cell>
          <cell r="DE476">
            <v>0</v>
          </cell>
          <cell r="DF476">
            <v>0</v>
          </cell>
          <cell r="DG476">
            <v>0</v>
          </cell>
          <cell r="DH476">
            <v>0</v>
          </cell>
          <cell r="DI476">
            <v>0</v>
          </cell>
          <cell r="DJ476">
            <v>0</v>
          </cell>
          <cell r="DK476">
            <v>0</v>
          </cell>
          <cell r="DL476">
            <v>0</v>
          </cell>
          <cell r="DM476">
            <v>0</v>
          </cell>
          <cell r="DN476">
            <v>0</v>
          </cell>
          <cell r="DO476">
            <v>0</v>
          </cell>
          <cell r="DP476">
            <v>0</v>
          </cell>
          <cell r="DQ476">
            <v>0</v>
          </cell>
          <cell r="DR476">
            <v>0</v>
          </cell>
          <cell r="DS476">
            <v>0</v>
          </cell>
          <cell r="DT476">
            <v>0</v>
          </cell>
          <cell r="DU476">
            <v>0</v>
          </cell>
          <cell r="DV476">
            <v>0</v>
          </cell>
          <cell r="DW476">
            <v>0</v>
          </cell>
          <cell r="DX476">
            <v>0</v>
          </cell>
          <cell r="DY476">
            <v>0</v>
          </cell>
          <cell r="DZ476">
            <v>0</v>
          </cell>
          <cell r="EA476">
            <v>0</v>
          </cell>
          <cell r="EB476">
            <v>0</v>
          </cell>
          <cell r="EC476">
            <v>0</v>
          </cell>
          <cell r="ED476">
            <v>0</v>
          </cell>
          <cell r="EE476">
            <v>0</v>
          </cell>
          <cell r="EF476">
            <v>0</v>
          </cell>
          <cell r="EG476">
            <v>0</v>
          </cell>
          <cell r="EH476">
            <v>0</v>
          </cell>
          <cell r="EI476">
            <v>0</v>
          </cell>
          <cell r="EJ476">
            <v>0</v>
          </cell>
          <cell r="EK476">
            <v>0</v>
          </cell>
          <cell r="EL476">
            <v>0</v>
          </cell>
          <cell r="EM476">
            <v>0</v>
          </cell>
          <cell r="EN476">
            <v>0</v>
          </cell>
          <cell r="EO476">
            <v>0</v>
          </cell>
          <cell r="EP476">
            <v>0</v>
          </cell>
          <cell r="EQ476">
            <v>0</v>
          </cell>
          <cell r="ER476">
            <v>0</v>
          </cell>
          <cell r="ES476">
            <v>0</v>
          </cell>
          <cell r="ET476">
            <v>0</v>
          </cell>
          <cell r="EU476">
            <v>0</v>
          </cell>
          <cell r="EV476">
            <v>0</v>
          </cell>
          <cell r="EW476">
            <v>0</v>
          </cell>
          <cell r="EX476">
            <v>0</v>
          </cell>
          <cell r="EY476">
            <v>0</v>
          </cell>
          <cell r="EZ476">
            <v>0</v>
          </cell>
          <cell r="FA476">
            <v>0</v>
          </cell>
          <cell r="FB476">
            <v>0</v>
          </cell>
          <cell r="FC476">
            <v>0</v>
          </cell>
          <cell r="FD476">
            <v>0</v>
          </cell>
          <cell r="FE476">
            <v>0</v>
          </cell>
          <cell r="FF476">
            <v>0</v>
          </cell>
          <cell r="FG476">
            <v>0</v>
          </cell>
          <cell r="FH476">
            <v>0</v>
          </cell>
          <cell r="FI476">
            <v>0</v>
          </cell>
          <cell r="FJ476">
            <v>0</v>
          </cell>
          <cell r="FK476">
            <v>0</v>
          </cell>
          <cell r="FL476">
            <v>0</v>
          </cell>
          <cell r="FM476">
            <v>0</v>
          </cell>
          <cell r="FN476">
            <v>0</v>
          </cell>
          <cell r="FO476">
            <v>0</v>
          </cell>
          <cell r="FP476">
            <v>0</v>
          </cell>
          <cell r="FQ476">
            <v>0</v>
          </cell>
          <cell r="FR476">
            <v>0</v>
          </cell>
          <cell r="FS476">
            <v>0</v>
          </cell>
          <cell r="FT476">
            <v>0</v>
          </cell>
          <cell r="FU476">
            <v>0</v>
          </cell>
          <cell r="FV476">
            <v>0</v>
          </cell>
          <cell r="FW476">
            <v>0</v>
          </cell>
          <cell r="FX476">
            <v>0</v>
          </cell>
          <cell r="FY476">
            <v>0</v>
          </cell>
          <cell r="FZ476">
            <v>0</v>
          </cell>
          <cell r="GA476">
            <v>0</v>
          </cell>
          <cell r="GB476">
            <v>0</v>
          </cell>
          <cell r="GC476">
            <v>0</v>
          </cell>
          <cell r="GD476">
            <v>0</v>
          </cell>
          <cell r="GE476">
            <v>0</v>
          </cell>
          <cell r="GF476">
            <v>0</v>
          </cell>
          <cell r="GG476">
            <v>0</v>
          </cell>
          <cell r="GH476">
            <v>0</v>
          </cell>
          <cell r="GI476">
            <v>0</v>
          </cell>
          <cell r="GJ476">
            <v>0</v>
          </cell>
          <cell r="GK476">
            <v>0</v>
          </cell>
          <cell r="GL476">
            <v>0</v>
          </cell>
          <cell r="GM476">
            <v>0</v>
          </cell>
          <cell r="GN476">
            <v>0</v>
          </cell>
          <cell r="GO476">
            <v>0</v>
          </cell>
          <cell r="GP476">
            <v>0</v>
          </cell>
          <cell r="GQ476">
            <v>0</v>
          </cell>
          <cell r="GR476">
            <v>0</v>
          </cell>
          <cell r="GS476">
            <v>0</v>
          </cell>
          <cell r="GW476">
            <v>903692</v>
          </cell>
          <cell r="GX476" t="e">
            <v>#DIV/0!</v>
          </cell>
          <cell r="GY476" t="e">
            <v>#DIV/0!</v>
          </cell>
          <cell r="GZ476" t="e">
            <v>#DIV/0!</v>
          </cell>
        </row>
        <row r="477">
          <cell r="A477">
            <v>903694</v>
          </cell>
          <cell r="B477">
            <v>5</v>
          </cell>
          <cell r="C477" t="str">
            <v>AGP CORP @ BECKHAM</v>
          </cell>
          <cell r="D477">
            <v>82694</v>
          </cell>
          <cell r="E477" t="str">
            <v>R</v>
          </cell>
          <cell r="F477">
            <v>4179</v>
          </cell>
          <cell r="G477">
            <v>4179</v>
          </cell>
          <cell r="H477">
            <v>4179</v>
          </cell>
          <cell r="I477">
            <v>4079</v>
          </cell>
          <cell r="J477">
            <v>4079</v>
          </cell>
          <cell r="K477">
            <v>4079</v>
          </cell>
          <cell r="L477">
            <v>4079</v>
          </cell>
          <cell r="M477">
            <v>4079</v>
          </cell>
          <cell r="N477">
            <v>3079</v>
          </cell>
          <cell r="O477">
            <v>3079</v>
          </cell>
          <cell r="P477">
            <v>3079</v>
          </cell>
          <cell r="Q477">
            <v>3079</v>
          </cell>
          <cell r="R477">
            <v>3079</v>
          </cell>
          <cell r="S477">
            <v>3079</v>
          </cell>
          <cell r="T477">
            <v>4000</v>
          </cell>
          <cell r="U477">
            <v>4000</v>
          </cell>
          <cell r="V477">
            <v>4000</v>
          </cell>
          <cell r="W477">
            <v>4000</v>
          </cell>
          <cell r="X477">
            <v>4000</v>
          </cell>
          <cell r="Y477">
            <v>4000</v>
          </cell>
          <cell r="Z477">
            <v>3000</v>
          </cell>
          <cell r="AA477">
            <v>3000</v>
          </cell>
          <cell r="AB477">
            <v>3000</v>
          </cell>
          <cell r="AC477">
            <v>3000</v>
          </cell>
          <cell r="AD477">
            <v>3000</v>
          </cell>
          <cell r="AE477">
            <v>3000</v>
          </cell>
          <cell r="AF477">
            <v>3000</v>
          </cell>
          <cell r="AG477">
            <v>3000</v>
          </cell>
          <cell r="AH477">
            <v>0</v>
          </cell>
          <cell r="AI477">
            <v>0</v>
          </cell>
          <cell r="AJ477">
            <v>0</v>
          </cell>
          <cell r="AK477">
            <v>0</v>
          </cell>
          <cell r="AL477">
            <v>0</v>
          </cell>
          <cell r="AM477">
            <v>0</v>
          </cell>
          <cell r="AN477">
            <v>0</v>
          </cell>
          <cell r="AO477">
            <v>0</v>
          </cell>
          <cell r="AP477">
            <v>0</v>
          </cell>
          <cell r="AQ477">
            <v>0</v>
          </cell>
          <cell r="AR477">
            <v>0</v>
          </cell>
          <cell r="AS477">
            <v>0</v>
          </cell>
          <cell r="AT477">
            <v>0</v>
          </cell>
          <cell r="AU477">
            <v>0</v>
          </cell>
          <cell r="AV477">
            <v>0</v>
          </cell>
          <cell r="AW477">
            <v>0</v>
          </cell>
          <cell r="AX477">
            <v>0</v>
          </cell>
          <cell r="AY477">
            <v>0</v>
          </cell>
          <cell r="AZ477">
            <v>0</v>
          </cell>
          <cell r="BA477">
            <v>0</v>
          </cell>
          <cell r="BB477">
            <v>3200</v>
          </cell>
          <cell r="BC477">
            <v>0</v>
          </cell>
          <cell r="BD477">
            <v>0</v>
          </cell>
          <cell r="BE477">
            <v>0</v>
          </cell>
          <cell r="BF477">
            <v>0</v>
          </cell>
          <cell r="BG477">
            <v>0</v>
          </cell>
          <cell r="BH477">
            <v>0</v>
          </cell>
          <cell r="BI477">
            <v>0</v>
          </cell>
          <cell r="BJ477">
            <v>0</v>
          </cell>
          <cell r="BK477">
            <v>0</v>
          </cell>
          <cell r="BL477">
            <v>0</v>
          </cell>
          <cell r="BM477">
            <v>0</v>
          </cell>
          <cell r="BN477">
            <v>0</v>
          </cell>
          <cell r="BO477">
            <v>0</v>
          </cell>
          <cell r="BP477">
            <v>0</v>
          </cell>
          <cell r="BQ477">
            <v>0</v>
          </cell>
          <cell r="BR477">
            <v>0</v>
          </cell>
          <cell r="BS477">
            <v>0</v>
          </cell>
          <cell r="BT477">
            <v>0</v>
          </cell>
          <cell r="BU477">
            <v>0</v>
          </cell>
          <cell r="BV477">
            <v>0</v>
          </cell>
          <cell r="BW477">
            <v>0</v>
          </cell>
          <cell r="BX477">
            <v>0</v>
          </cell>
          <cell r="BY477">
            <v>0</v>
          </cell>
          <cell r="BZ477">
            <v>0</v>
          </cell>
          <cell r="CA477">
            <v>0</v>
          </cell>
          <cell r="CB477">
            <v>0</v>
          </cell>
          <cell r="CC477">
            <v>3674</v>
          </cell>
          <cell r="CD477">
            <v>3674</v>
          </cell>
          <cell r="CE477">
            <v>3674</v>
          </cell>
          <cell r="CF477">
            <v>3674</v>
          </cell>
          <cell r="CG477">
            <v>3674</v>
          </cell>
          <cell r="CH477">
            <v>3674</v>
          </cell>
          <cell r="CI477">
            <v>3674</v>
          </cell>
          <cell r="CJ477">
            <v>3674</v>
          </cell>
          <cell r="CK477">
            <v>3674</v>
          </cell>
          <cell r="CL477">
            <v>6674</v>
          </cell>
          <cell r="CM477">
            <v>6674</v>
          </cell>
          <cell r="CN477">
            <v>6674</v>
          </cell>
          <cell r="CO477">
            <v>6674</v>
          </cell>
          <cell r="CP477">
            <v>6674</v>
          </cell>
          <cell r="CQ477">
            <v>6674</v>
          </cell>
          <cell r="CR477">
            <v>10460</v>
          </cell>
          <cell r="CS477">
            <v>5460</v>
          </cell>
          <cell r="CT477">
            <v>2460</v>
          </cell>
          <cell r="CU477">
            <v>0</v>
          </cell>
          <cell r="CV477">
            <v>0</v>
          </cell>
          <cell r="CW477">
            <v>0</v>
          </cell>
          <cell r="CX477">
            <v>0</v>
          </cell>
          <cell r="CY477">
            <v>0</v>
          </cell>
          <cell r="CZ477">
            <v>0</v>
          </cell>
          <cell r="DA477">
            <v>0</v>
          </cell>
          <cell r="DB477">
            <v>0</v>
          </cell>
          <cell r="DC477">
            <v>0</v>
          </cell>
          <cell r="DD477">
            <v>0</v>
          </cell>
          <cell r="DE477">
            <v>0</v>
          </cell>
          <cell r="DF477">
            <v>0</v>
          </cell>
          <cell r="DG477">
            <v>0</v>
          </cell>
          <cell r="DH477">
            <v>22071</v>
          </cell>
          <cell r="DI477">
            <v>22071</v>
          </cell>
          <cell r="DJ477">
            <v>22071</v>
          </cell>
          <cell r="DK477">
            <v>22071</v>
          </cell>
          <cell r="DL477">
            <v>22071</v>
          </cell>
          <cell r="DM477">
            <v>22071</v>
          </cell>
          <cell r="DN477">
            <v>22071</v>
          </cell>
          <cell r="DO477">
            <v>22071</v>
          </cell>
          <cell r="DP477">
            <v>22071</v>
          </cell>
          <cell r="DQ477">
            <v>22071</v>
          </cell>
          <cell r="DR477">
            <v>22071</v>
          </cell>
          <cell r="DS477">
            <v>22071</v>
          </cell>
          <cell r="DT477">
            <v>22340</v>
          </cell>
          <cell r="DU477">
            <v>22340</v>
          </cell>
          <cell r="DV477">
            <v>22340</v>
          </cell>
          <cell r="DW477">
            <v>21915</v>
          </cell>
          <cell r="DX477">
            <v>21915</v>
          </cell>
          <cell r="DY477">
            <v>21915</v>
          </cell>
          <cell r="DZ477">
            <v>21915</v>
          </cell>
          <cell r="EA477">
            <v>21699</v>
          </cell>
          <cell r="EB477">
            <v>20981</v>
          </cell>
          <cell r="EC477">
            <v>6353</v>
          </cell>
          <cell r="ED477">
            <v>6509</v>
          </cell>
          <cell r="EE477">
            <v>7129</v>
          </cell>
          <cell r="EF477">
            <v>7129</v>
          </cell>
          <cell r="EG477">
            <v>7129</v>
          </cell>
          <cell r="EH477">
            <v>7129</v>
          </cell>
          <cell r="EI477">
            <v>7129</v>
          </cell>
          <cell r="EJ477">
            <v>0</v>
          </cell>
          <cell r="EK477">
            <v>0</v>
          </cell>
          <cell r="EL477">
            <v>0</v>
          </cell>
          <cell r="EM477">
            <v>0</v>
          </cell>
          <cell r="EN477">
            <v>0</v>
          </cell>
          <cell r="EO477">
            <v>0</v>
          </cell>
          <cell r="EP477">
            <v>0</v>
          </cell>
          <cell r="EQ477">
            <v>0</v>
          </cell>
          <cell r="ER477">
            <v>0</v>
          </cell>
          <cell r="ES477">
            <v>0</v>
          </cell>
          <cell r="ET477">
            <v>0</v>
          </cell>
          <cell r="EU477">
            <v>0</v>
          </cell>
          <cell r="EV477">
            <v>0</v>
          </cell>
          <cell r="EW477">
            <v>0</v>
          </cell>
          <cell r="EX477">
            <v>0</v>
          </cell>
          <cell r="EY477">
            <v>0</v>
          </cell>
          <cell r="EZ477">
            <v>0</v>
          </cell>
          <cell r="FA477">
            <v>0</v>
          </cell>
          <cell r="FB477">
            <v>0</v>
          </cell>
          <cell r="FC477">
            <v>0</v>
          </cell>
          <cell r="FD477">
            <v>0</v>
          </cell>
          <cell r="FE477">
            <v>0</v>
          </cell>
          <cell r="FF477">
            <v>0</v>
          </cell>
          <cell r="FG477">
            <v>0</v>
          </cell>
          <cell r="FH477">
            <v>0</v>
          </cell>
          <cell r="FI477">
            <v>0</v>
          </cell>
          <cell r="FJ477">
            <v>0</v>
          </cell>
          <cell r="FK477">
            <v>0</v>
          </cell>
          <cell r="FL477">
            <v>0</v>
          </cell>
          <cell r="FM477">
            <v>0</v>
          </cell>
          <cell r="FN477">
            <v>0</v>
          </cell>
          <cell r="FO477">
            <v>0</v>
          </cell>
          <cell r="FP477">
            <v>0</v>
          </cell>
          <cell r="FQ477">
            <v>0</v>
          </cell>
          <cell r="FR477">
            <v>0</v>
          </cell>
          <cell r="FS477">
            <v>0</v>
          </cell>
          <cell r="FT477">
            <v>0</v>
          </cell>
          <cell r="FU477">
            <v>0</v>
          </cell>
          <cell r="FV477">
            <v>0</v>
          </cell>
          <cell r="FW477">
            <v>0</v>
          </cell>
          <cell r="FX477">
            <v>0</v>
          </cell>
          <cell r="FY477">
            <v>0</v>
          </cell>
          <cell r="FZ477">
            <v>0</v>
          </cell>
          <cell r="GA477">
            <v>1357</v>
          </cell>
          <cell r="GB477">
            <v>0</v>
          </cell>
          <cell r="GC477">
            <v>0</v>
          </cell>
          <cell r="GD477">
            <v>0</v>
          </cell>
          <cell r="GE477">
            <v>0</v>
          </cell>
          <cell r="GF477">
            <v>0</v>
          </cell>
          <cell r="GG477">
            <v>0</v>
          </cell>
          <cell r="GH477">
            <v>0</v>
          </cell>
          <cell r="GI477">
            <v>0</v>
          </cell>
          <cell r="GJ477">
            <v>0</v>
          </cell>
          <cell r="GK477">
            <v>0</v>
          </cell>
          <cell r="GL477">
            <v>4548</v>
          </cell>
          <cell r="GM477">
            <v>2488</v>
          </cell>
          <cell r="GN477">
            <v>7910</v>
          </cell>
          <cell r="GO477">
            <v>2388</v>
          </cell>
          <cell r="GP477">
            <v>6888</v>
          </cell>
          <cell r="GQ477">
            <v>6888</v>
          </cell>
          <cell r="GR477">
            <v>6888</v>
          </cell>
          <cell r="GS477">
            <v>6888</v>
          </cell>
          <cell r="GW477">
            <v>903694</v>
          </cell>
          <cell r="GX477" t="e">
            <v>#DIV/0!</v>
          </cell>
          <cell r="GY477" t="e">
            <v>#DIV/0!</v>
          </cell>
          <cell r="GZ477" t="e">
            <v>#DIV/0!</v>
          </cell>
        </row>
        <row r="478">
          <cell r="A478">
            <v>903698</v>
          </cell>
          <cell r="B478">
            <v>27</v>
          </cell>
          <cell r="C478" t="str">
            <v>IPC @ CLARK</v>
          </cell>
          <cell r="D478">
            <v>35926</v>
          </cell>
          <cell r="E478" t="str">
            <v>D</v>
          </cell>
          <cell r="F478">
            <v>0</v>
          </cell>
          <cell r="G478">
            <v>0</v>
          </cell>
          <cell r="H478">
            <v>0</v>
          </cell>
          <cell r="I478">
            <v>0</v>
          </cell>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cell r="AD478">
            <v>0</v>
          </cell>
          <cell r="AE478">
            <v>0</v>
          </cell>
          <cell r="AF478">
            <v>0</v>
          </cell>
          <cell r="AG478">
            <v>0</v>
          </cell>
          <cell r="AH478">
            <v>0</v>
          </cell>
          <cell r="AI478">
            <v>0</v>
          </cell>
          <cell r="AJ478">
            <v>0</v>
          </cell>
          <cell r="AK478">
            <v>0</v>
          </cell>
          <cell r="AL478">
            <v>0</v>
          </cell>
          <cell r="AM478">
            <v>0</v>
          </cell>
          <cell r="AN478">
            <v>0</v>
          </cell>
          <cell r="AO478">
            <v>0</v>
          </cell>
          <cell r="AP478">
            <v>0</v>
          </cell>
          <cell r="AQ478">
            <v>0</v>
          </cell>
          <cell r="AR478">
            <v>0</v>
          </cell>
          <cell r="AS478">
            <v>0</v>
          </cell>
          <cell r="AT478">
            <v>0</v>
          </cell>
          <cell r="AU478">
            <v>0</v>
          </cell>
          <cell r="AV478">
            <v>0</v>
          </cell>
          <cell r="AW478">
            <v>0</v>
          </cell>
          <cell r="AX478">
            <v>0</v>
          </cell>
          <cell r="AY478">
            <v>0</v>
          </cell>
          <cell r="AZ478">
            <v>0</v>
          </cell>
          <cell r="BA478">
            <v>0</v>
          </cell>
          <cell r="BB478">
            <v>0</v>
          </cell>
          <cell r="BC478">
            <v>0</v>
          </cell>
          <cell r="BD478">
            <v>0</v>
          </cell>
          <cell r="BE478">
            <v>0</v>
          </cell>
          <cell r="BF478">
            <v>0</v>
          </cell>
          <cell r="BG478">
            <v>0</v>
          </cell>
          <cell r="BH478">
            <v>0</v>
          </cell>
          <cell r="BI478">
            <v>0</v>
          </cell>
          <cell r="BJ478">
            <v>0</v>
          </cell>
          <cell r="BK478">
            <v>0</v>
          </cell>
          <cell r="BL478">
            <v>0</v>
          </cell>
          <cell r="BM478">
            <v>0</v>
          </cell>
          <cell r="BN478">
            <v>0</v>
          </cell>
          <cell r="BO478">
            <v>0</v>
          </cell>
          <cell r="BP478">
            <v>0</v>
          </cell>
          <cell r="BQ478">
            <v>0</v>
          </cell>
          <cell r="BR478">
            <v>0</v>
          </cell>
          <cell r="BS478">
            <v>0</v>
          </cell>
          <cell r="BT478">
            <v>0</v>
          </cell>
          <cell r="BU478">
            <v>0</v>
          </cell>
          <cell r="BV478">
            <v>0</v>
          </cell>
          <cell r="BW478">
            <v>0</v>
          </cell>
          <cell r="BX478">
            <v>0</v>
          </cell>
          <cell r="BY478">
            <v>0</v>
          </cell>
          <cell r="BZ478">
            <v>0</v>
          </cell>
          <cell r="CA478">
            <v>0</v>
          </cell>
          <cell r="CB478">
            <v>0</v>
          </cell>
          <cell r="CC478">
            <v>0</v>
          </cell>
          <cell r="CD478">
            <v>0</v>
          </cell>
          <cell r="CE478">
            <v>0</v>
          </cell>
          <cell r="CF478">
            <v>0</v>
          </cell>
          <cell r="CG478">
            <v>0</v>
          </cell>
          <cell r="CH478">
            <v>0</v>
          </cell>
          <cell r="CI478">
            <v>0</v>
          </cell>
          <cell r="CJ478">
            <v>0</v>
          </cell>
          <cell r="CK478">
            <v>0</v>
          </cell>
          <cell r="CL478">
            <v>0</v>
          </cell>
          <cell r="CM478">
            <v>0</v>
          </cell>
          <cell r="CN478">
            <v>0</v>
          </cell>
          <cell r="CO478">
            <v>0</v>
          </cell>
          <cell r="CP478">
            <v>0</v>
          </cell>
          <cell r="CQ478">
            <v>0</v>
          </cell>
          <cell r="CR478">
            <v>0</v>
          </cell>
          <cell r="CS478">
            <v>0</v>
          </cell>
          <cell r="CT478">
            <v>0</v>
          </cell>
          <cell r="CU478">
            <v>0</v>
          </cell>
          <cell r="CV478">
            <v>0</v>
          </cell>
          <cell r="CW478">
            <v>0</v>
          </cell>
          <cell r="CX478">
            <v>0</v>
          </cell>
          <cell r="CY478">
            <v>0</v>
          </cell>
          <cell r="CZ478">
            <v>0</v>
          </cell>
          <cell r="DA478">
            <v>0</v>
          </cell>
          <cell r="DB478">
            <v>0</v>
          </cell>
          <cell r="DC478">
            <v>0</v>
          </cell>
          <cell r="DD478">
            <v>0</v>
          </cell>
          <cell r="DE478">
            <v>0</v>
          </cell>
          <cell r="DF478">
            <v>0</v>
          </cell>
          <cell r="DG478">
            <v>0</v>
          </cell>
          <cell r="DH478">
            <v>0</v>
          </cell>
          <cell r="DI478">
            <v>0</v>
          </cell>
          <cell r="DJ478">
            <v>0</v>
          </cell>
          <cell r="DK478">
            <v>0</v>
          </cell>
          <cell r="DL478">
            <v>0</v>
          </cell>
          <cell r="DM478">
            <v>0</v>
          </cell>
          <cell r="DN478">
            <v>0</v>
          </cell>
          <cell r="DO478">
            <v>0</v>
          </cell>
          <cell r="DP478">
            <v>0</v>
          </cell>
          <cell r="DQ478">
            <v>0</v>
          </cell>
          <cell r="DR478">
            <v>0</v>
          </cell>
          <cell r="DS478">
            <v>0</v>
          </cell>
          <cell r="DT478">
            <v>0</v>
          </cell>
          <cell r="DU478">
            <v>0</v>
          </cell>
          <cell r="DV478">
            <v>0</v>
          </cell>
          <cell r="DW478">
            <v>0</v>
          </cell>
          <cell r="DX478">
            <v>0</v>
          </cell>
          <cell r="DY478">
            <v>0</v>
          </cell>
          <cell r="DZ478">
            <v>0</v>
          </cell>
          <cell r="EA478">
            <v>0</v>
          </cell>
          <cell r="EB478">
            <v>0</v>
          </cell>
          <cell r="EC478">
            <v>0</v>
          </cell>
          <cell r="ED478">
            <v>0</v>
          </cell>
          <cell r="EE478">
            <v>0</v>
          </cell>
          <cell r="EF478">
            <v>0</v>
          </cell>
          <cell r="EG478">
            <v>0</v>
          </cell>
          <cell r="EH478">
            <v>0</v>
          </cell>
          <cell r="EI478">
            <v>0</v>
          </cell>
          <cell r="EJ478">
            <v>0</v>
          </cell>
          <cell r="EK478">
            <v>0</v>
          </cell>
          <cell r="EL478">
            <v>0</v>
          </cell>
          <cell r="EM478">
            <v>0</v>
          </cell>
          <cell r="EN478">
            <v>0</v>
          </cell>
          <cell r="EO478">
            <v>0</v>
          </cell>
          <cell r="EP478">
            <v>0</v>
          </cell>
          <cell r="EQ478">
            <v>0</v>
          </cell>
          <cell r="ER478">
            <v>0</v>
          </cell>
          <cell r="ES478">
            <v>0</v>
          </cell>
          <cell r="ET478">
            <v>0</v>
          </cell>
          <cell r="EU478">
            <v>0</v>
          </cell>
          <cell r="EV478">
            <v>0</v>
          </cell>
          <cell r="EW478">
            <v>0</v>
          </cell>
          <cell r="EX478">
            <v>0</v>
          </cell>
          <cell r="EY478">
            <v>0</v>
          </cell>
          <cell r="EZ478">
            <v>0</v>
          </cell>
          <cell r="FA478">
            <v>0</v>
          </cell>
          <cell r="FB478">
            <v>0</v>
          </cell>
          <cell r="FC478">
            <v>0</v>
          </cell>
          <cell r="FD478">
            <v>0</v>
          </cell>
          <cell r="FE478">
            <v>0</v>
          </cell>
          <cell r="FF478">
            <v>0</v>
          </cell>
          <cell r="FG478">
            <v>0</v>
          </cell>
          <cell r="FH478">
            <v>0</v>
          </cell>
          <cell r="FI478">
            <v>0</v>
          </cell>
          <cell r="FJ478">
            <v>0</v>
          </cell>
          <cell r="FK478">
            <v>0</v>
          </cell>
          <cell r="FL478">
            <v>0</v>
          </cell>
          <cell r="FM478">
            <v>0</v>
          </cell>
          <cell r="FN478">
            <v>0</v>
          </cell>
          <cell r="FO478">
            <v>0</v>
          </cell>
          <cell r="FP478">
            <v>0</v>
          </cell>
          <cell r="FQ478">
            <v>0</v>
          </cell>
          <cell r="FR478">
            <v>0</v>
          </cell>
          <cell r="FS478">
            <v>0</v>
          </cell>
          <cell r="FT478">
            <v>0</v>
          </cell>
          <cell r="FU478">
            <v>0</v>
          </cell>
          <cell r="FV478">
            <v>0</v>
          </cell>
          <cell r="FW478">
            <v>0</v>
          </cell>
          <cell r="FX478">
            <v>0</v>
          </cell>
          <cell r="FY478">
            <v>0</v>
          </cell>
          <cell r="FZ478">
            <v>0</v>
          </cell>
          <cell r="GA478">
            <v>0</v>
          </cell>
          <cell r="GB478">
            <v>0</v>
          </cell>
          <cell r="GC478">
            <v>0</v>
          </cell>
          <cell r="GD478">
            <v>0</v>
          </cell>
          <cell r="GE478">
            <v>0</v>
          </cell>
          <cell r="GF478">
            <v>0</v>
          </cell>
          <cell r="GG478">
            <v>0</v>
          </cell>
          <cell r="GH478">
            <v>0</v>
          </cell>
          <cell r="GI478">
            <v>0</v>
          </cell>
          <cell r="GJ478">
            <v>0</v>
          </cell>
          <cell r="GK478">
            <v>0</v>
          </cell>
          <cell r="GL478">
            <v>0</v>
          </cell>
          <cell r="GM478">
            <v>0</v>
          </cell>
          <cell r="GN478">
            <v>0</v>
          </cell>
          <cell r="GO478">
            <v>0</v>
          </cell>
          <cell r="GP478">
            <v>0</v>
          </cell>
          <cell r="GQ478">
            <v>0</v>
          </cell>
          <cell r="GR478">
            <v>0</v>
          </cell>
          <cell r="GS478">
            <v>0</v>
          </cell>
          <cell r="GW478">
            <v>903698</v>
          </cell>
          <cell r="GX478" t="e">
            <v>#DIV/0!</v>
          </cell>
          <cell r="GY478" t="e">
            <v>#DIV/0!</v>
          </cell>
          <cell r="GZ478" t="e">
            <v>#DIV/0!</v>
          </cell>
        </row>
        <row r="479">
          <cell r="A479">
            <v>903853</v>
          </cell>
          <cell r="B479">
            <v>27</v>
          </cell>
          <cell r="C479" t="str">
            <v>NGT @ HOT SPRING</v>
          </cell>
          <cell r="D479">
            <v>208591</v>
          </cell>
          <cell r="E479" t="str">
            <v>R</v>
          </cell>
          <cell r="F479">
            <v>0</v>
          </cell>
          <cell r="G479">
            <v>0</v>
          </cell>
          <cell r="H479">
            <v>0</v>
          </cell>
          <cell r="I479">
            <v>0</v>
          </cell>
          <cell r="J479">
            <v>0</v>
          </cell>
          <cell r="K479">
            <v>0</v>
          </cell>
          <cell r="L479">
            <v>0</v>
          </cell>
          <cell r="M479">
            <v>0</v>
          </cell>
          <cell r="N479">
            <v>0</v>
          </cell>
          <cell r="O479">
            <v>0</v>
          </cell>
          <cell r="P479">
            <v>0</v>
          </cell>
          <cell r="Q479">
            <v>0</v>
          </cell>
          <cell r="R479">
            <v>0</v>
          </cell>
          <cell r="S479">
            <v>1300</v>
          </cell>
          <cell r="T479">
            <v>0</v>
          </cell>
          <cell r="U479">
            <v>15500</v>
          </cell>
          <cell r="V479">
            <v>0</v>
          </cell>
          <cell r="W479">
            <v>0</v>
          </cell>
          <cell r="X479">
            <v>0</v>
          </cell>
          <cell r="Y479">
            <v>0</v>
          </cell>
          <cell r="Z479">
            <v>1968</v>
          </cell>
          <cell r="AA479">
            <v>0</v>
          </cell>
          <cell r="AB479">
            <v>0</v>
          </cell>
          <cell r="AC479">
            <v>10000</v>
          </cell>
          <cell r="AD479">
            <v>0</v>
          </cell>
          <cell r="AE479">
            <v>0</v>
          </cell>
          <cell r="AF479">
            <v>0</v>
          </cell>
          <cell r="AG479">
            <v>20000</v>
          </cell>
          <cell r="AH479">
            <v>10000</v>
          </cell>
          <cell r="AI479">
            <v>10000</v>
          </cell>
          <cell r="AJ479">
            <v>20000</v>
          </cell>
          <cell r="AK479">
            <v>0</v>
          </cell>
          <cell r="AL479">
            <v>0</v>
          </cell>
          <cell r="AM479">
            <v>0</v>
          </cell>
          <cell r="AN479">
            <v>0</v>
          </cell>
          <cell r="AO479">
            <v>0</v>
          </cell>
          <cell r="AP479">
            <v>10000</v>
          </cell>
          <cell r="AQ479">
            <v>0</v>
          </cell>
          <cell r="AR479">
            <v>0</v>
          </cell>
          <cell r="AS479">
            <v>0</v>
          </cell>
          <cell r="AT479">
            <v>0</v>
          </cell>
          <cell r="AU479">
            <v>0</v>
          </cell>
          <cell r="AV479">
            <v>0</v>
          </cell>
          <cell r="AW479">
            <v>0</v>
          </cell>
          <cell r="AX479">
            <v>0</v>
          </cell>
          <cell r="AY479">
            <v>0</v>
          </cell>
          <cell r="AZ479">
            <v>0</v>
          </cell>
          <cell r="BA479">
            <v>0</v>
          </cell>
          <cell r="BB479">
            <v>0</v>
          </cell>
          <cell r="BC479">
            <v>0</v>
          </cell>
          <cell r="BD479">
            <v>0</v>
          </cell>
          <cell r="BE479">
            <v>0</v>
          </cell>
          <cell r="BF479">
            <v>0</v>
          </cell>
          <cell r="BG479">
            <v>0</v>
          </cell>
          <cell r="BH479">
            <v>0</v>
          </cell>
          <cell r="BI479">
            <v>0</v>
          </cell>
          <cell r="BJ479">
            <v>0</v>
          </cell>
          <cell r="BK479">
            <v>0</v>
          </cell>
          <cell r="BL479">
            <v>0</v>
          </cell>
          <cell r="BM479">
            <v>0</v>
          </cell>
          <cell r="BN479">
            <v>0</v>
          </cell>
          <cell r="BO479">
            <v>0</v>
          </cell>
          <cell r="BP479">
            <v>20000</v>
          </cell>
          <cell r="BQ479">
            <v>0</v>
          </cell>
          <cell r="BR479">
            <v>0</v>
          </cell>
          <cell r="BS479">
            <v>0</v>
          </cell>
          <cell r="BT479">
            <v>0</v>
          </cell>
          <cell r="BU479">
            <v>0</v>
          </cell>
          <cell r="BV479">
            <v>0</v>
          </cell>
          <cell r="BW479">
            <v>0</v>
          </cell>
          <cell r="BX479">
            <v>0</v>
          </cell>
          <cell r="BY479">
            <v>0</v>
          </cell>
          <cell r="BZ479">
            <v>0</v>
          </cell>
          <cell r="CA479">
            <v>0</v>
          </cell>
          <cell r="CB479">
            <v>0</v>
          </cell>
          <cell r="CC479">
            <v>0</v>
          </cell>
          <cell r="CD479">
            <v>0</v>
          </cell>
          <cell r="CE479">
            <v>0</v>
          </cell>
          <cell r="CF479">
            <v>0</v>
          </cell>
          <cell r="CG479">
            <v>0</v>
          </cell>
          <cell r="CH479">
            <v>0</v>
          </cell>
          <cell r="CI479">
            <v>0</v>
          </cell>
          <cell r="CJ479">
            <v>0</v>
          </cell>
          <cell r="CK479">
            <v>0</v>
          </cell>
          <cell r="CL479">
            <v>0</v>
          </cell>
          <cell r="CM479">
            <v>0</v>
          </cell>
          <cell r="CN479">
            <v>0</v>
          </cell>
          <cell r="CO479">
            <v>110</v>
          </cell>
          <cell r="CP479">
            <v>110</v>
          </cell>
          <cell r="CQ479">
            <v>110</v>
          </cell>
          <cell r="CR479">
            <v>0</v>
          </cell>
          <cell r="CS479">
            <v>0</v>
          </cell>
          <cell r="CT479">
            <v>0</v>
          </cell>
          <cell r="CU479">
            <v>0</v>
          </cell>
          <cell r="CV479">
            <v>5000</v>
          </cell>
          <cell r="CW479">
            <v>5000</v>
          </cell>
          <cell r="CX479">
            <v>5000</v>
          </cell>
          <cell r="CY479">
            <v>0</v>
          </cell>
          <cell r="CZ479">
            <v>0</v>
          </cell>
          <cell r="DA479">
            <v>0</v>
          </cell>
          <cell r="DB479">
            <v>0</v>
          </cell>
          <cell r="DC479">
            <v>0</v>
          </cell>
          <cell r="DD479">
            <v>1031</v>
          </cell>
          <cell r="DE479">
            <v>0</v>
          </cell>
          <cell r="DF479">
            <v>0</v>
          </cell>
          <cell r="DG479">
            <v>0</v>
          </cell>
          <cell r="DH479">
            <v>0</v>
          </cell>
          <cell r="DI479">
            <v>0</v>
          </cell>
          <cell r="DJ479">
            <v>0</v>
          </cell>
          <cell r="DK479">
            <v>0</v>
          </cell>
          <cell r="DL479">
            <v>0</v>
          </cell>
          <cell r="DM479">
            <v>0</v>
          </cell>
          <cell r="DN479">
            <v>0</v>
          </cell>
          <cell r="DO479">
            <v>0</v>
          </cell>
          <cell r="DP479">
            <v>0</v>
          </cell>
          <cell r="DQ479">
            <v>0</v>
          </cell>
          <cell r="DR479">
            <v>0</v>
          </cell>
          <cell r="DS479">
            <v>0</v>
          </cell>
          <cell r="DT479">
            <v>0</v>
          </cell>
          <cell r="DU479">
            <v>0</v>
          </cell>
          <cell r="DV479">
            <v>0</v>
          </cell>
          <cell r="DW479">
            <v>0</v>
          </cell>
          <cell r="DX479">
            <v>0</v>
          </cell>
          <cell r="DY479">
            <v>0</v>
          </cell>
          <cell r="DZ479">
            <v>0</v>
          </cell>
          <cell r="EA479">
            <v>0</v>
          </cell>
          <cell r="EB479">
            <v>0</v>
          </cell>
          <cell r="EC479">
            <v>0</v>
          </cell>
          <cell r="ED479">
            <v>0</v>
          </cell>
          <cell r="EE479">
            <v>0</v>
          </cell>
          <cell r="EF479">
            <v>0</v>
          </cell>
          <cell r="EG479">
            <v>0</v>
          </cell>
          <cell r="EH479">
            <v>0</v>
          </cell>
          <cell r="EI479">
            <v>0</v>
          </cell>
          <cell r="EJ479">
            <v>0</v>
          </cell>
          <cell r="EK479">
            <v>0</v>
          </cell>
          <cell r="EL479">
            <v>0</v>
          </cell>
          <cell r="EM479">
            <v>0</v>
          </cell>
          <cell r="EN479">
            <v>0</v>
          </cell>
          <cell r="EO479">
            <v>0</v>
          </cell>
          <cell r="EP479">
            <v>0</v>
          </cell>
          <cell r="EQ479">
            <v>0</v>
          </cell>
          <cell r="ER479">
            <v>0</v>
          </cell>
          <cell r="ES479">
            <v>0</v>
          </cell>
          <cell r="ET479">
            <v>0</v>
          </cell>
          <cell r="EU479">
            <v>0</v>
          </cell>
          <cell r="EV479">
            <v>0</v>
          </cell>
          <cell r="EW479">
            <v>0</v>
          </cell>
          <cell r="EX479">
            <v>0</v>
          </cell>
          <cell r="EY479">
            <v>0</v>
          </cell>
          <cell r="EZ479">
            <v>0</v>
          </cell>
          <cell r="FA479">
            <v>0</v>
          </cell>
          <cell r="FB479">
            <v>0</v>
          </cell>
          <cell r="FC479">
            <v>0</v>
          </cell>
          <cell r="FD479">
            <v>0</v>
          </cell>
          <cell r="FE479">
            <v>0</v>
          </cell>
          <cell r="FF479">
            <v>0</v>
          </cell>
          <cell r="FG479">
            <v>0</v>
          </cell>
          <cell r="FH479">
            <v>0</v>
          </cell>
          <cell r="FI479">
            <v>0</v>
          </cell>
          <cell r="FJ479">
            <v>0</v>
          </cell>
          <cell r="FK479">
            <v>0</v>
          </cell>
          <cell r="FL479">
            <v>0</v>
          </cell>
          <cell r="FM479">
            <v>0</v>
          </cell>
          <cell r="FN479">
            <v>0</v>
          </cell>
          <cell r="FO479">
            <v>0</v>
          </cell>
          <cell r="FP479">
            <v>0</v>
          </cell>
          <cell r="FQ479">
            <v>0</v>
          </cell>
          <cell r="FR479">
            <v>0</v>
          </cell>
          <cell r="FS479">
            <v>0</v>
          </cell>
          <cell r="FT479">
            <v>0</v>
          </cell>
          <cell r="FU479">
            <v>0</v>
          </cell>
          <cell r="FV479">
            <v>0</v>
          </cell>
          <cell r="FW479">
            <v>84216</v>
          </cell>
          <cell r="FX479">
            <v>84216</v>
          </cell>
          <cell r="FY479">
            <v>14203</v>
          </cell>
          <cell r="FZ479">
            <v>0</v>
          </cell>
          <cell r="GA479">
            <v>34081</v>
          </cell>
          <cell r="GB479">
            <v>550</v>
          </cell>
          <cell r="GC479">
            <v>550</v>
          </cell>
          <cell r="GD479">
            <v>550</v>
          </cell>
          <cell r="GE479">
            <v>0</v>
          </cell>
          <cell r="GF479">
            <v>0</v>
          </cell>
          <cell r="GG479">
            <v>34980</v>
          </cell>
          <cell r="GH479">
            <v>0</v>
          </cell>
          <cell r="GI479">
            <v>0</v>
          </cell>
          <cell r="GJ479">
            <v>0</v>
          </cell>
          <cell r="GK479">
            <v>0</v>
          </cell>
          <cell r="GL479">
            <v>0</v>
          </cell>
          <cell r="GM479">
            <v>0</v>
          </cell>
          <cell r="GN479">
            <v>0</v>
          </cell>
          <cell r="GO479">
            <v>0</v>
          </cell>
          <cell r="GP479">
            <v>0</v>
          </cell>
          <cell r="GQ479">
            <v>0</v>
          </cell>
          <cell r="GR479">
            <v>0</v>
          </cell>
          <cell r="GS479">
            <v>0</v>
          </cell>
          <cell r="GW479">
            <v>903853</v>
          </cell>
          <cell r="GX479" t="e">
            <v>#DIV/0!</v>
          </cell>
          <cell r="GY479" t="e">
            <v>#DIV/0!</v>
          </cell>
          <cell r="GZ479" t="e">
            <v>#DIV/0!</v>
          </cell>
        </row>
        <row r="480">
          <cell r="A480">
            <v>903971</v>
          </cell>
          <cell r="B480">
            <v>6</v>
          </cell>
          <cell r="C480" t="str">
            <v>KNI BW @ HEMPHILL</v>
          </cell>
          <cell r="D480">
            <v>95908</v>
          </cell>
          <cell r="E480" t="str">
            <v>R</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cell r="AN480">
            <v>0</v>
          </cell>
          <cell r="AO480">
            <v>0</v>
          </cell>
          <cell r="AP480">
            <v>0</v>
          </cell>
          <cell r="AQ480">
            <v>0</v>
          </cell>
          <cell r="AR480">
            <v>0</v>
          </cell>
          <cell r="AS480">
            <v>0</v>
          </cell>
          <cell r="AT480">
            <v>0</v>
          </cell>
          <cell r="AU480">
            <v>0</v>
          </cell>
          <cell r="AV480">
            <v>0</v>
          </cell>
          <cell r="AW480">
            <v>0</v>
          </cell>
          <cell r="AX480">
            <v>0</v>
          </cell>
          <cell r="AY480">
            <v>0</v>
          </cell>
          <cell r="AZ480">
            <v>0</v>
          </cell>
          <cell r="BA480">
            <v>0</v>
          </cell>
          <cell r="BB480">
            <v>0</v>
          </cell>
          <cell r="BC480">
            <v>0</v>
          </cell>
          <cell r="BD480">
            <v>0</v>
          </cell>
          <cell r="BE480">
            <v>0</v>
          </cell>
          <cell r="BF480">
            <v>0</v>
          </cell>
          <cell r="BG480">
            <v>0</v>
          </cell>
          <cell r="BH480">
            <v>0</v>
          </cell>
          <cell r="BI480">
            <v>0</v>
          </cell>
          <cell r="BJ480">
            <v>0</v>
          </cell>
          <cell r="BK480">
            <v>0</v>
          </cell>
          <cell r="BL480">
            <v>0</v>
          </cell>
          <cell r="BM480">
            <v>0</v>
          </cell>
          <cell r="BN480">
            <v>0</v>
          </cell>
          <cell r="BO480">
            <v>0</v>
          </cell>
          <cell r="BP480">
            <v>0</v>
          </cell>
          <cell r="BQ480">
            <v>0</v>
          </cell>
          <cell r="BR480">
            <v>0</v>
          </cell>
          <cell r="BS480">
            <v>0</v>
          </cell>
          <cell r="BT480">
            <v>0</v>
          </cell>
          <cell r="BU480">
            <v>0</v>
          </cell>
          <cell r="BV480">
            <v>0</v>
          </cell>
          <cell r="BW480">
            <v>0</v>
          </cell>
          <cell r="BX480">
            <v>0</v>
          </cell>
          <cell r="BY480">
            <v>0</v>
          </cell>
          <cell r="BZ480">
            <v>0</v>
          </cell>
          <cell r="CA480">
            <v>0</v>
          </cell>
          <cell r="CB480">
            <v>0</v>
          </cell>
          <cell r="CC480">
            <v>0</v>
          </cell>
          <cell r="CD480">
            <v>0</v>
          </cell>
          <cell r="CE480">
            <v>0</v>
          </cell>
          <cell r="CF480">
            <v>0</v>
          </cell>
          <cell r="CG480">
            <v>0</v>
          </cell>
          <cell r="CH480">
            <v>0</v>
          </cell>
          <cell r="CI480">
            <v>0</v>
          </cell>
          <cell r="CJ480">
            <v>0</v>
          </cell>
          <cell r="CK480">
            <v>0</v>
          </cell>
          <cell r="CL480">
            <v>0</v>
          </cell>
          <cell r="CM480">
            <v>0</v>
          </cell>
          <cell r="CN480">
            <v>0</v>
          </cell>
          <cell r="CO480">
            <v>0</v>
          </cell>
          <cell r="CP480">
            <v>0</v>
          </cell>
          <cell r="CQ480">
            <v>0</v>
          </cell>
          <cell r="CR480">
            <v>0</v>
          </cell>
          <cell r="CS480">
            <v>0</v>
          </cell>
          <cell r="CT480">
            <v>0</v>
          </cell>
          <cell r="CU480">
            <v>0</v>
          </cell>
          <cell r="CV480">
            <v>0</v>
          </cell>
          <cell r="CW480">
            <v>0</v>
          </cell>
          <cell r="CX480">
            <v>0</v>
          </cell>
          <cell r="CY480">
            <v>0</v>
          </cell>
          <cell r="CZ480">
            <v>0</v>
          </cell>
          <cell r="DA480">
            <v>0</v>
          </cell>
          <cell r="DB480">
            <v>0</v>
          </cell>
          <cell r="DC480">
            <v>0</v>
          </cell>
          <cell r="DD480">
            <v>0</v>
          </cell>
          <cell r="DE480">
            <v>0</v>
          </cell>
          <cell r="DF480">
            <v>0</v>
          </cell>
          <cell r="DG480">
            <v>0</v>
          </cell>
          <cell r="DH480">
            <v>0</v>
          </cell>
          <cell r="DI480">
            <v>0</v>
          </cell>
          <cell r="DJ480">
            <v>0</v>
          </cell>
          <cell r="DK480">
            <v>0</v>
          </cell>
          <cell r="DL480">
            <v>0</v>
          </cell>
          <cell r="DM480">
            <v>0</v>
          </cell>
          <cell r="DN480">
            <v>0</v>
          </cell>
          <cell r="DO480">
            <v>0</v>
          </cell>
          <cell r="DP480">
            <v>0</v>
          </cell>
          <cell r="DQ480">
            <v>0</v>
          </cell>
          <cell r="DR480">
            <v>0</v>
          </cell>
          <cell r="DS480">
            <v>0</v>
          </cell>
          <cell r="DT480">
            <v>0</v>
          </cell>
          <cell r="DU480">
            <v>0</v>
          </cell>
          <cell r="DV480">
            <v>0</v>
          </cell>
          <cell r="DW480">
            <v>0</v>
          </cell>
          <cell r="DX480">
            <v>0</v>
          </cell>
          <cell r="DY480">
            <v>0</v>
          </cell>
          <cell r="DZ480">
            <v>0</v>
          </cell>
          <cell r="EA480">
            <v>0</v>
          </cell>
          <cell r="EB480">
            <v>0</v>
          </cell>
          <cell r="EC480">
            <v>0</v>
          </cell>
          <cell r="ED480">
            <v>0</v>
          </cell>
          <cell r="EE480">
            <v>0</v>
          </cell>
          <cell r="EF480">
            <v>0</v>
          </cell>
          <cell r="EG480">
            <v>0</v>
          </cell>
          <cell r="EH480">
            <v>0</v>
          </cell>
          <cell r="EI480">
            <v>0</v>
          </cell>
          <cell r="EJ480">
            <v>0</v>
          </cell>
          <cell r="EK480">
            <v>0</v>
          </cell>
          <cell r="EL480">
            <v>0</v>
          </cell>
          <cell r="EM480">
            <v>0</v>
          </cell>
          <cell r="EN480">
            <v>0</v>
          </cell>
          <cell r="EO480">
            <v>0</v>
          </cell>
          <cell r="EP480">
            <v>0</v>
          </cell>
          <cell r="EQ480">
            <v>0</v>
          </cell>
          <cell r="ER480">
            <v>0</v>
          </cell>
          <cell r="ES480">
            <v>0</v>
          </cell>
          <cell r="ET480">
            <v>0</v>
          </cell>
          <cell r="EU480">
            <v>0</v>
          </cell>
          <cell r="EV480">
            <v>0</v>
          </cell>
          <cell r="EW480">
            <v>0</v>
          </cell>
          <cell r="EX480">
            <v>0</v>
          </cell>
          <cell r="EY480">
            <v>0</v>
          </cell>
          <cell r="EZ480">
            <v>0</v>
          </cell>
          <cell r="FA480">
            <v>0</v>
          </cell>
          <cell r="FB480">
            <v>0</v>
          </cell>
          <cell r="FC480">
            <v>0</v>
          </cell>
          <cell r="FD480">
            <v>0</v>
          </cell>
          <cell r="FE480">
            <v>0</v>
          </cell>
          <cell r="FF480">
            <v>0</v>
          </cell>
          <cell r="FG480">
            <v>0</v>
          </cell>
          <cell r="FH480">
            <v>0</v>
          </cell>
          <cell r="FI480">
            <v>0</v>
          </cell>
          <cell r="FJ480">
            <v>0</v>
          </cell>
          <cell r="FK480">
            <v>0</v>
          </cell>
          <cell r="FL480">
            <v>0</v>
          </cell>
          <cell r="FM480">
            <v>0</v>
          </cell>
          <cell r="FN480">
            <v>0</v>
          </cell>
          <cell r="FO480">
            <v>0</v>
          </cell>
          <cell r="FP480">
            <v>0</v>
          </cell>
          <cell r="FQ480">
            <v>0</v>
          </cell>
          <cell r="FR480">
            <v>0</v>
          </cell>
          <cell r="FS480">
            <v>0</v>
          </cell>
          <cell r="FT480">
            <v>0</v>
          </cell>
          <cell r="FU480">
            <v>0</v>
          </cell>
          <cell r="FV480">
            <v>0</v>
          </cell>
          <cell r="FW480">
            <v>0</v>
          </cell>
          <cell r="FX480">
            <v>0</v>
          </cell>
          <cell r="FY480">
            <v>0</v>
          </cell>
          <cell r="FZ480">
            <v>0</v>
          </cell>
          <cell r="GA480">
            <v>0</v>
          </cell>
          <cell r="GB480">
            <v>0</v>
          </cell>
          <cell r="GC480">
            <v>0</v>
          </cell>
          <cell r="GD480">
            <v>0</v>
          </cell>
          <cell r="GE480">
            <v>0</v>
          </cell>
          <cell r="GF480">
            <v>0</v>
          </cell>
          <cell r="GG480">
            <v>0</v>
          </cell>
          <cell r="GH480">
            <v>0</v>
          </cell>
          <cell r="GI480">
            <v>0</v>
          </cell>
          <cell r="GJ480">
            <v>0</v>
          </cell>
          <cell r="GK480">
            <v>0</v>
          </cell>
          <cell r="GL480">
            <v>0</v>
          </cell>
          <cell r="GM480">
            <v>0</v>
          </cell>
          <cell r="GN480">
            <v>0</v>
          </cell>
          <cell r="GO480">
            <v>0</v>
          </cell>
          <cell r="GP480">
            <v>0</v>
          </cell>
          <cell r="GQ480">
            <v>0</v>
          </cell>
          <cell r="GR480">
            <v>0</v>
          </cell>
          <cell r="GS480">
            <v>0</v>
          </cell>
          <cell r="GW480">
            <v>903971</v>
          </cell>
          <cell r="GX480" t="e">
            <v>#DIV/0!</v>
          </cell>
          <cell r="GY480" t="e">
            <v>#DIV/0!</v>
          </cell>
          <cell r="GZ480" t="e">
            <v>#DIV/0!</v>
          </cell>
        </row>
        <row r="481">
          <cell r="A481">
            <v>904567</v>
          </cell>
          <cell r="B481">
            <v>16</v>
          </cell>
          <cell r="C481" t="str">
            <v>AMOCO @ LATIMER</v>
          </cell>
          <cell r="D481">
            <v>251608</v>
          </cell>
          <cell r="E481" t="str">
            <v>R</v>
          </cell>
          <cell r="F481">
            <v>116461</v>
          </cell>
          <cell r="G481">
            <v>125461</v>
          </cell>
          <cell r="H481">
            <v>142461</v>
          </cell>
          <cell r="I481">
            <v>126556</v>
          </cell>
          <cell r="J481">
            <v>126556</v>
          </cell>
          <cell r="K481">
            <v>126556</v>
          </cell>
          <cell r="L481">
            <v>132461</v>
          </cell>
          <cell r="M481">
            <v>135461</v>
          </cell>
          <cell r="N481">
            <v>135461</v>
          </cell>
          <cell r="O481">
            <v>127461</v>
          </cell>
          <cell r="P481">
            <v>127461</v>
          </cell>
          <cell r="Q481">
            <v>87461</v>
          </cell>
          <cell r="R481">
            <v>127461</v>
          </cell>
          <cell r="S481">
            <v>127169</v>
          </cell>
          <cell r="T481">
            <v>121758</v>
          </cell>
          <cell r="U481">
            <v>80258</v>
          </cell>
          <cell r="V481">
            <v>92258</v>
          </cell>
          <cell r="W481">
            <v>92258</v>
          </cell>
          <cell r="X481">
            <v>92258</v>
          </cell>
          <cell r="Y481">
            <v>92258</v>
          </cell>
          <cell r="Z481">
            <v>100258</v>
          </cell>
          <cell r="AA481">
            <v>104258</v>
          </cell>
          <cell r="AB481">
            <v>80258</v>
          </cell>
          <cell r="AC481">
            <v>80258</v>
          </cell>
          <cell r="AD481">
            <v>82258</v>
          </cell>
          <cell r="AE481">
            <v>80258</v>
          </cell>
          <cell r="AF481">
            <v>80258</v>
          </cell>
          <cell r="AG481">
            <v>89768</v>
          </cell>
          <cell r="AH481">
            <v>133758</v>
          </cell>
          <cell r="AI481">
            <v>80258</v>
          </cell>
          <cell r="AJ481">
            <v>80258</v>
          </cell>
          <cell r="AK481">
            <v>80258</v>
          </cell>
          <cell r="AL481">
            <v>80258</v>
          </cell>
          <cell r="AM481">
            <v>80258</v>
          </cell>
          <cell r="AN481">
            <v>80258</v>
          </cell>
          <cell r="AO481">
            <v>80258</v>
          </cell>
          <cell r="AP481">
            <v>95258</v>
          </cell>
          <cell r="AQ481">
            <v>108758</v>
          </cell>
          <cell r="AR481">
            <v>91258</v>
          </cell>
          <cell r="AS481">
            <v>80258</v>
          </cell>
          <cell r="AT481">
            <v>80258</v>
          </cell>
          <cell r="AU481">
            <v>80258</v>
          </cell>
          <cell r="AV481">
            <v>109258</v>
          </cell>
          <cell r="AW481">
            <v>105258</v>
          </cell>
          <cell r="AX481">
            <v>80258</v>
          </cell>
          <cell r="AY481">
            <v>102522</v>
          </cell>
          <cell r="AZ481">
            <v>100622</v>
          </cell>
          <cell r="BA481">
            <v>101572</v>
          </cell>
          <cell r="BB481">
            <v>72758</v>
          </cell>
          <cell r="BC481">
            <v>80258</v>
          </cell>
          <cell r="BD481">
            <v>80258</v>
          </cell>
          <cell r="BE481">
            <v>80258</v>
          </cell>
          <cell r="BF481">
            <v>87528</v>
          </cell>
          <cell r="BG481">
            <v>80928</v>
          </cell>
          <cell r="BH481">
            <v>75078</v>
          </cell>
          <cell r="BI481">
            <v>80258</v>
          </cell>
          <cell r="BJ481">
            <v>70258</v>
          </cell>
          <cell r="BK481">
            <v>80258</v>
          </cell>
          <cell r="BL481">
            <v>80258</v>
          </cell>
          <cell r="BM481">
            <v>80258</v>
          </cell>
          <cell r="BN481">
            <v>80258</v>
          </cell>
          <cell r="BO481">
            <v>80258</v>
          </cell>
          <cell r="BP481">
            <v>80258</v>
          </cell>
          <cell r="BQ481">
            <v>80258</v>
          </cell>
          <cell r="BR481">
            <v>68789</v>
          </cell>
          <cell r="BS481">
            <v>80258</v>
          </cell>
          <cell r="BT481">
            <v>83758</v>
          </cell>
          <cell r="BU481">
            <v>83758</v>
          </cell>
          <cell r="BV481">
            <v>83758</v>
          </cell>
          <cell r="BW481">
            <v>80258</v>
          </cell>
          <cell r="BX481">
            <v>94258</v>
          </cell>
          <cell r="BY481">
            <v>99068</v>
          </cell>
          <cell r="BZ481">
            <v>107258</v>
          </cell>
          <cell r="CA481">
            <v>105655</v>
          </cell>
          <cell r="CB481">
            <v>104055</v>
          </cell>
          <cell r="CC481">
            <v>46369</v>
          </cell>
          <cell r="CD481">
            <v>88369</v>
          </cell>
          <cell r="CE481">
            <v>88369</v>
          </cell>
          <cell r="CF481">
            <v>102369</v>
          </cell>
          <cell r="CG481">
            <v>112369</v>
          </cell>
          <cell r="CH481">
            <v>87369</v>
          </cell>
          <cell r="CI481">
            <v>87369</v>
          </cell>
          <cell r="CJ481">
            <v>87369</v>
          </cell>
          <cell r="CK481">
            <v>84369</v>
          </cell>
          <cell r="CL481">
            <v>79369</v>
          </cell>
          <cell r="CM481">
            <v>75469</v>
          </cell>
          <cell r="CN481">
            <v>77369</v>
          </cell>
          <cell r="CO481">
            <v>46369</v>
          </cell>
          <cell r="CP481">
            <v>46369</v>
          </cell>
          <cell r="CQ481">
            <v>46369</v>
          </cell>
          <cell r="CR481">
            <v>56369</v>
          </cell>
          <cell r="CS481">
            <v>69369</v>
          </cell>
          <cell r="CT481">
            <v>66069</v>
          </cell>
          <cell r="CU481">
            <v>84369</v>
          </cell>
          <cell r="CV481">
            <v>46369</v>
          </cell>
          <cell r="CW481">
            <v>46369</v>
          </cell>
          <cell r="CX481">
            <v>46369</v>
          </cell>
          <cell r="CY481">
            <v>69869</v>
          </cell>
          <cell r="CZ481">
            <v>66369</v>
          </cell>
          <cell r="DA481">
            <v>46369</v>
          </cell>
          <cell r="DB481">
            <v>44369</v>
          </cell>
          <cell r="DC481">
            <v>46369</v>
          </cell>
          <cell r="DD481">
            <v>46369</v>
          </cell>
          <cell r="DE481">
            <v>46369</v>
          </cell>
          <cell r="DF481">
            <v>46369</v>
          </cell>
          <cell r="DG481">
            <v>54069</v>
          </cell>
          <cell r="DH481">
            <v>36992</v>
          </cell>
          <cell r="DI481">
            <v>26992</v>
          </cell>
          <cell r="DJ481">
            <v>36992</v>
          </cell>
          <cell r="DK481">
            <v>36992</v>
          </cell>
          <cell r="DL481">
            <v>36992</v>
          </cell>
          <cell r="DM481">
            <v>36992</v>
          </cell>
          <cell r="DN481">
            <v>20992</v>
          </cell>
          <cell r="DO481">
            <v>26992</v>
          </cell>
          <cell r="DP481">
            <v>36992</v>
          </cell>
          <cell r="DQ481">
            <v>36992</v>
          </cell>
          <cell r="DR481">
            <v>36992</v>
          </cell>
          <cell r="DS481">
            <v>36992</v>
          </cell>
          <cell r="DT481">
            <v>36992</v>
          </cell>
          <cell r="DU481">
            <v>39839</v>
          </cell>
          <cell r="DV481">
            <v>52272</v>
          </cell>
          <cell r="DW481">
            <v>36992</v>
          </cell>
          <cell r="DX481">
            <v>21992</v>
          </cell>
          <cell r="DY481">
            <v>21992</v>
          </cell>
          <cell r="DZ481">
            <v>21992</v>
          </cell>
          <cell r="EA481">
            <v>21992</v>
          </cell>
          <cell r="EB481">
            <v>31992</v>
          </cell>
          <cell r="EC481">
            <v>36992</v>
          </cell>
          <cell r="ED481">
            <v>36992</v>
          </cell>
          <cell r="EE481">
            <v>13772</v>
          </cell>
          <cell r="EF481">
            <v>13772</v>
          </cell>
          <cell r="EG481">
            <v>13772</v>
          </cell>
          <cell r="EH481">
            <v>16992</v>
          </cell>
          <cell r="EI481">
            <v>46992</v>
          </cell>
          <cell r="EJ481">
            <v>12184</v>
          </cell>
          <cell r="EK481">
            <v>12184</v>
          </cell>
          <cell r="EL481">
            <v>12184</v>
          </cell>
          <cell r="EM481">
            <v>12184</v>
          </cell>
          <cell r="EN481">
            <v>12184</v>
          </cell>
          <cell r="EO481">
            <v>12184</v>
          </cell>
          <cell r="EP481">
            <v>12184</v>
          </cell>
          <cell r="EQ481">
            <v>27184</v>
          </cell>
          <cell r="ER481">
            <v>12184</v>
          </cell>
          <cell r="ES481">
            <v>12184</v>
          </cell>
          <cell r="ET481">
            <v>12184</v>
          </cell>
          <cell r="EU481">
            <v>12184</v>
          </cell>
          <cell r="EV481">
            <v>12184</v>
          </cell>
          <cell r="EW481">
            <v>12184</v>
          </cell>
          <cell r="EX481">
            <v>12184</v>
          </cell>
          <cell r="EY481">
            <v>77184</v>
          </cell>
          <cell r="EZ481">
            <v>22184</v>
          </cell>
          <cell r="FA481">
            <v>12184</v>
          </cell>
          <cell r="FB481">
            <v>12184</v>
          </cell>
          <cell r="FC481">
            <v>12184</v>
          </cell>
          <cell r="FD481">
            <v>12184</v>
          </cell>
          <cell r="FE481">
            <v>12184</v>
          </cell>
          <cell r="FF481">
            <v>12184</v>
          </cell>
          <cell r="FG481">
            <v>12184</v>
          </cell>
          <cell r="FH481">
            <v>12184</v>
          </cell>
          <cell r="FI481">
            <v>12184</v>
          </cell>
          <cell r="FJ481">
            <v>12184</v>
          </cell>
          <cell r="FK481">
            <v>198</v>
          </cell>
          <cell r="FL481">
            <v>198</v>
          </cell>
          <cell r="FM481">
            <v>22624</v>
          </cell>
          <cell r="FN481">
            <v>20914</v>
          </cell>
          <cell r="FO481">
            <v>242</v>
          </cell>
          <cell r="FP481">
            <v>242</v>
          </cell>
          <cell r="FQ481">
            <v>242</v>
          </cell>
          <cell r="FR481">
            <v>242</v>
          </cell>
          <cell r="FS481">
            <v>242</v>
          </cell>
          <cell r="FT481">
            <v>5242</v>
          </cell>
          <cell r="FU481">
            <v>5242</v>
          </cell>
          <cell r="FV481">
            <v>5242</v>
          </cell>
          <cell r="FW481">
            <v>242</v>
          </cell>
          <cell r="FX481">
            <v>242</v>
          </cell>
          <cell r="FY481">
            <v>8542</v>
          </cell>
          <cell r="FZ481">
            <v>25067</v>
          </cell>
          <cell r="GA481">
            <v>41242</v>
          </cell>
          <cell r="GB481">
            <v>21242</v>
          </cell>
          <cell r="GC481">
            <v>21242</v>
          </cell>
          <cell r="GD481">
            <v>21242</v>
          </cell>
          <cell r="GE481">
            <v>242</v>
          </cell>
          <cell r="GF481">
            <v>242</v>
          </cell>
          <cell r="GG481">
            <v>242</v>
          </cell>
          <cell r="GH481">
            <v>242</v>
          </cell>
          <cell r="GI481">
            <v>45242</v>
          </cell>
          <cell r="GJ481">
            <v>45242</v>
          </cell>
          <cell r="GK481">
            <v>45242</v>
          </cell>
          <cell r="GL481">
            <v>29242</v>
          </cell>
          <cell r="GM481">
            <v>49242</v>
          </cell>
          <cell r="GN481">
            <v>242</v>
          </cell>
          <cell r="GO481">
            <v>242</v>
          </cell>
          <cell r="GP481">
            <v>45242</v>
          </cell>
          <cell r="GQ481">
            <v>45242</v>
          </cell>
          <cell r="GR481">
            <v>45242</v>
          </cell>
          <cell r="GS481">
            <v>69242</v>
          </cell>
          <cell r="GW481">
            <v>904567</v>
          </cell>
          <cell r="GX481" t="e">
            <v>#DIV/0!</v>
          </cell>
          <cell r="GY481" t="e">
            <v>#DIV/0!</v>
          </cell>
          <cell r="GZ481" t="e">
            <v>#DIV/0!</v>
          </cell>
        </row>
        <row r="482">
          <cell r="A482">
            <v>904568</v>
          </cell>
          <cell r="B482">
            <v>16</v>
          </cell>
          <cell r="C482" t="str">
            <v>CONTNENT @ LATIMER</v>
          </cell>
          <cell r="D482">
            <v>32307</v>
          </cell>
          <cell r="E482" t="str">
            <v>R</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cell r="AF482">
            <v>0</v>
          </cell>
          <cell r="AG482">
            <v>0</v>
          </cell>
          <cell r="AH482">
            <v>0</v>
          </cell>
          <cell r="AI482">
            <v>0</v>
          </cell>
          <cell r="AJ482">
            <v>0</v>
          </cell>
          <cell r="AK482">
            <v>0</v>
          </cell>
          <cell r="AL482">
            <v>0</v>
          </cell>
          <cell r="AM482">
            <v>0</v>
          </cell>
          <cell r="AN482">
            <v>0</v>
          </cell>
          <cell r="AO482">
            <v>0</v>
          </cell>
          <cell r="AP482">
            <v>0</v>
          </cell>
          <cell r="AQ482">
            <v>0</v>
          </cell>
          <cell r="AR482">
            <v>0</v>
          </cell>
          <cell r="AS482">
            <v>0</v>
          </cell>
          <cell r="AT482">
            <v>0</v>
          </cell>
          <cell r="AU482">
            <v>0</v>
          </cell>
          <cell r="AV482">
            <v>0</v>
          </cell>
          <cell r="AW482">
            <v>0</v>
          </cell>
          <cell r="AX482">
            <v>0</v>
          </cell>
          <cell r="AY482">
            <v>0</v>
          </cell>
          <cell r="AZ482">
            <v>0</v>
          </cell>
          <cell r="BA482">
            <v>0</v>
          </cell>
          <cell r="BB482">
            <v>0</v>
          </cell>
          <cell r="BC482">
            <v>0</v>
          </cell>
          <cell r="BD482">
            <v>0</v>
          </cell>
          <cell r="BE482">
            <v>0</v>
          </cell>
          <cell r="BF482">
            <v>0</v>
          </cell>
          <cell r="BG482">
            <v>0</v>
          </cell>
          <cell r="BH482">
            <v>0</v>
          </cell>
          <cell r="BI482">
            <v>0</v>
          </cell>
          <cell r="BJ482">
            <v>0</v>
          </cell>
          <cell r="BK482">
            <v>0</v>
          </cell>
          <cell r="BL482">
            <v>0</v>
          </cell>
          <cell r="BM482">
            <v>0</v>
          </cell>
          <cell r="BN482">
            <v>0</v>
          </cell>
          <cell r="BO482">
            <v>0</v>
          </cell>
          <cell r="BP482">
            <v>0</v>
          </cell>
          <cell r="BQ482">
            <v>0</v>
          </cell>
          <cell r="BR482">
            <v>0</v>
          </cell>
          <cell r="BS482">
            <v>0</v>
          </cell>
          <cell r="BT482">
            <v>0</v>
          </cell>
          <cell r="BU482">
            <v>0</v>
          </cell>
          <cell r="BV482">
            <v>0</v>
          </cell>
          <cell r="BW482">
            <v>0</v>
          </cell>
          <cell r="BX482">
            <v>0</v>
          </cell>
          <cell r="BY482">
            <v>0</v>
          </cell>
          <cell r="BZ482">
            <v>0</v>
          </cell>
          <cell r="CA482">
            <v>0</v>
          </cell>
          <cell r="CB482">
            <v>0</v>
          </cell>
          <cell r="CC482">
            <v>0</v>
          </cell>
          <cell r="CD482">
            <v>0</v>
          </cell>
          <cell r="CE482">
            <v>0</v>
          </cell>
          <cell r="CF482">
            <v>0</v>
          </cell>
          <cell r="CG482">
            <v>0</v>
          </cell>
          <cell r="CH482">
            <v>0</v>
          </cell>
          <cell r="CI482">
            <v>0</v>
          </cell>
          <cell r="CJ482">
            <v>0</v>
          </cell>
          <cell r="CK482">
            <v>0</v>
          </cell>
          <cell r="CL482">
            <v>0</v>
          </cell>
          <cell r="CM482">
            <v>0</v>
          </cell>
          <cell r="CN482">
            <v>0</v>
          </cell>
          <cell r="CO482">
            <v>0</v>
          </cell>
          <cell r="CP482">
            <v>0</v>
          </cell>
          <cell r="CQ482">
            <v>0</v>
          </cell>
          <cell r="CR482">
            <v>0</v>
          </cell>
          <cell r="CS482">
            <v>0</v>
          </cell>
          <cell r="CT482">
            <v>0</v>
          </cell>
          <cell r="CU482">
            <v>0</v>
          </cell>
          <cell r="CV482">
            <v>0</v>
          </cell>
          <cell r="CW482">
            <v>0</v>
          </cell>
          <cell r="CX482">
            <v>0</v>
          </cell>
          <cell r="CY482">
            <v>0</v>
          </cell>
          <cell r="CZ482">
            <v>0</v>
          </cell>
          <cell r="DA482">
            <v>0</v>
          </cell>
          <cell r="DB482">
            <v>0</v>
          </cell>
          <cell r="DC482">
            <v>0</v>
          </cell>
          <cell r="DD482">
            <v>0</v>
          </cell>
          <cell r="DE482">
            <v>0</v>
          </cell>
          <cell r="DF482">
            <v>0</v>
          </cell>
          <cell r="DG482">
            <v>0</v>
          </cell>
          <cell r="DH482">
            <v>0</v>
          </cell>
          <cell r="DI482">
            <v>0</v>
          </cell>
          <cell r="DJ482">
            <v>0</v>
          </cell>
          <cell r="DK482">
            <v>0</v>
          </cell>
          <cell r="DL482">
            <v>0</v>
          </cell>
          <cell r="DM482">
            <v>0</v>
          </cell>
          <cell r="DN482">
            <v>0</v>
          </cell>
          <cell r="DO482">
            <v>0</v>
          </cell>
          <cell r="DP482">
            <v>0</v>
          </cell>
          <cell r="DQ482">
            <v>0</v>
          </cell>
          <cell r="DR482">
            <v>0</v>
          </cell>
          <cell r="DS482">
            <v>0</v>
          </cell>
          <cell r="DT482">
            <v>0</v>
          </cell>
          <cell r="DU482">
            <v>0</v>
          </cell>
          <cell r="DV482">
            <v>0</v>
          </cell>
          <cell r="DW482">
            <v>0</v>
          </cell>
          <cell r="DX482">
            <v>0</v>
          </cell>
          <cell r="DY482">
            <v>0</v>
          </cell>
          <cell r="DZ482">
            <v>0</v>
          </cell>
          <cell r="EA482">
            <v>0</v>
          </cell>
          <cell r="EB482">
            <v>0</v>
          </cell>
          <cell r="EC482">
            <v>0</v>
          </cell>
          <cell r="ED482">
            <v>0</v>
          </cell>
          <cell r="EE482">
            <v>0</v>
          </cell>
          <cell r="EF482">
            <v>0</v>
          </cell>
          <cell r="EG482">
            <v>0</v>
          </cell>
          <cell r="EH482">
            <v>0</v>
          </cell>
          <cell r="EI482">
            <v>0</v>
          </cell>
          <cell r="EJ482">
            <v>0</v>
          </cell>
          <cell r="EK482">
            <v>0</v>
          </cell>
          <cell r="EL482">
            <v>0</v>
          </cell>
          <cell r="EM482">
            <v>0</v>
          </cell>
          <cell r="EN482">
            <v>0</v>
          </cell>
          <cell r="EO482">
            <v>0</v>
          </cell>
          <cell r="EP482">
            <v>0</v>
          </cell>
          <cell r="EQ482">
            <v>0</v>
          </cell>
          <cell r="ER482">
            <v>0</v>
          </cell>
          <cell r="ES482">
            <v>0</v>
          </cell>
          <cell r="ET482">
            <v>0</v>
          </cell>
          <cell r="EU482">
            <v>0</v>
          </cell>
          <cell r="EV482">
            <v>0</v>
          </cell>
          <cell r="EW482">
            <v>0</v>
          </cell>
          <cell r="EX482">
            <v>0</v>
          </cell>
          <cell r="EY482">
            <v>0</v>
          </cell>
          <cell r="EZ482">
            <v>0</v>
          </cell>
          <cell r="FA482">
            <v>0</v>
          </cell>
          <cell r="FB482">
            <v>0</v>
          </cell>
          <cell r="FC482">
            <v>0</v>
          </cell>
          <cell r="FD482">
            <v>0</v>
          </cell>
          <cell r="FE482">
            <v>0</v>
          </cell>
          <cell r="FF482">
            <v>0</v>
          </cell>
          <cell r="FG482">
            <v>0</v>
          </cell>
          <cell r="FH482">
            <v>0</v>
          </cell>
          <cell r="FI482">
            <v>0</v>
          </cell>
          <cell r="FJ482">
            <v>0</v>
          </cell>
          <cell r="FK482">
            <v>0</v>
          </cell>
          <cell r="FL482">
            <v>0</v>
          </cell>
          <cell r="FM482">
            <v>0</v>
          </cell>
          <cell r="FN482">
            <v>0</v>
          </cell>
          <cell r="FO482">
            <v>0</v>
          </cell>
          <cell r="FP482">
            <v>0</v>
          </cell>
          <cell r="FQ482">
            <v>0</v>
          </cell>
          <cell r="FR482">
            <v>0</v>
          </cell>
          <cell r="FS482">
            <v>0</v>
          </cell>
          <cell r="FT482">
            <v>0</v>
          </cell>
          <cell r="FU482">
            <v>0</v>
          </cell>
          <cell r="FV482">
            <v>0</v>
          </cell>
          <cell r="FW482">
            <v>0</v>
          </cell>
          <cell r="FX482">
            <v>0</v>
          </cell>
          <cell r="FY482">
            <v>0</v>
          </cell>
          <cell r="FZ482">
            <v>0</v>
          </cell>
          <cell r="GA482">
            <v>0</v>
          </cell>
          <cell r="GB482">
            <v>0</v>
          </cell>
          <cell r="GC482">
            <v>0</v>
          </cell>
          <cell r="GD482">
            <v>0</v>
          </cell>
          <cell r="GE482">
            <v>0</v>
          </cell>
          <cell r="GF482">
            <v>0</v>
          </cell>
          <cell r="GG482">
            <v>0</v>
          </cell>
          <cell r="GH482">
            <v>0</v>
          </cell>
          <cell r="GI482">
            <v>0</v>
          </cell>
          <cell r="GJ482">
            <v>0</v>
          </cell>
          <cell r="GK482">
            <v>0</v>
          </cell>
          <cell r="GL482">
            <v>0</v>
          </cell>
          <cell r="GM482">
            <v>0</v>
          </cell>
          <cell r="GN482">
            <v>0</v>
          </cell>
          <cell r="GO482">
            <v>0</v>
          </cell>
          <cell r="GP482">
            <v>0</v>
          </cell>
          <cell r="GQ482">
            <v>0</v>
          </cell>
          <cell r="GR482">
            <v>0</v>
          </cell>
          <cell r="GS482">
            <v>0</v>
          </cell>
          <cell r="GW482">
            <v>904568</v>
          </cell>
          <cell r="GX482" t="e">
            <v>#DIV/0!</v>
          </cell>
          <cell r="GY482" t="e">
            <v>#DIV/0!</v>
          </cell>
          <cell r="GZ482" t="e">
            <v>#DIV/0!</v>
          </cell>
        </row>
        <row r="483">
          <cell r="A483">
            <v>904570</v>
          </cell>
          <cell r="B483">
            <v>16</v>
          </cell>
          <cell r="C483" t="str">
            <v>AMOCO @ ATOKA</v>
          </cell>
          <cell r="D483">
            <v>34747</v>
          </cell>
          <cell r="E483" t="str">
            <v>R</v>
          </cell>
          <cell r="F483">
            <v>1089</v>
          </cell>
          <cell r="G483">
            <v>1089</v>
          </cell>
          <cell r="H483">
            <v>1089</v>
          </cell>
          <cell r="I483">
            <v>1089</v>
          </cell>
          <cell r="J483">
            <v>1089</v>
          </cell>
          <cell r="K483">
            <v>1089</v>
          </cell>
          <cell r="L483">
            <v>1089</v>
          </cell>
          <cell r="M483">
            <v>1089</v>
          </cell>
          <cell r="N483">
            <v>1089</v>
          </cell>
          <cell r="O483">
            <v>1089</v>
          </cell>
          <cell r="P483">
            <v>1089</v>
          </cell>
          <cell r="Q483">
            <v>1089</v>
          </cell>
          <cell r="R483">
            <v>1089</v>
          </cell>
          <cell r="S483">
            <v>1089</v>
          </cell>
          <cell r="T483">
            <v>1042</v>
          </cell>
          <cell r="U483">
            <v>1042</v>
          </cell>
          <cell r="V483">
            <v>1042</v>
          </cell>
          <cell r="W483">
            <v>1042</v>
          </cell>
          <cell r="X483">
            <v>1042</v>
          </cell>
          <cell r="Y483">
            <v>1042</v>
          </cell>
          <cell r="Z483">
            <v>1042</v>
          </cell>
          <cell r="AA483">
            <v>1042</v>
          </cell>
          <cell r="AB483">
            <v>1042</v>
          </cell>
          <cell r="AC483">
            <v>1042</v>
          </cell>
          <cell r="AD483">
            <v>1042</v>
          </cell>
          <cell r="AE483">
            <v>1042</v>
          </cell>
          <cell r="AF483">
            <v>1042</v>
          </cell>
          <cell r="AG483">
            <v>1042</v>
          </cell>
          <cell r="AH483">
            <v>1042</v>
          </cell>
          <cell r="AI483">
            <v>1042</v>
          </cell>
          <cell r="AJ483">
            <v>1042</v>
          </cell>
          <cell r="AK483">
            <v>1042</v>
          </cell>
          <cell r="AL483">
            <v>1042</v>
          </cell>
          <cell r="AM483">
            <v>1042</v>
          </cell>
          <cell r="AN483">
            <v>1042</v>
          </cell>
          <cell r="AO483">
            <v>1042</v>
          </cell>
          <cell r="AP483">
            <v>1042</v>
          </cell>
          <cell r="AQ483">
            <v>1042</v>
          </cell>
          <cell r="AR483">
            <v>1042</v>
          </cell>
          <cell r="AS483">
            <v>1042</v>
          </cell>
          <cell r="AT483">
            <v>1042</v>
          </cell>
          <cell r="AU483">
            <v>1042</v>
          </cell>
          <cell r="AV483">
            <v>1042</v>
          </cell>
          <cell r="AW483">
            <v>1042</v>
          </cell>
          <cell r="AX483">
            <v>1042</v>
          </cell>
          <cell r="AY483">
            <v>1091</v>
          </cell>
          <cell r="AZ483">
            <v>1091</v>
          </cell>
          <cell r="BA483">
            <v>1091</v>
          </cell>
          <cell r="BB483">
            <v>1091</v>
          </cell>
          <cell r="BC483">
            <v>1091</v>
          </cell>
          <cell r="BD483">
            <v>1091</v>
          </cell>
          <cell r="BE483">
            <v>1091</v>
          </cell>
          <cell r="BF483">
            <v>1091</v>
          </cell>
          <cell r="BG483">
            <v>1091</v>
          </cell>
          <cell r="BH483">
            <v>1091</v>
          </cell>
          <cell r="BI483">
            <v>1091</v>
          </cell>
          <cell r="BJ483">
            <v>1091</v>
          </cell>
          <cell r="BK483">
            <v>1091</v>
          </cell>
          <cell r="BL483">
            <v>1091</v>
          </cell>
          <cell r="BM483">
            <v>1091</v>
          </cell>
          <cell r="BN483">
            <v>1091</v>
          </cell>
          <cell r="BO483">
            <v>1091</v>
          </cell>
          <cell r="BP483">
            <v>1091</v>
          </cell>
          <cell r="BQ483">
            <v>1091</v>
          </cell>
          <cell r="BR483">
            <v>1091</v>
          </cell>
          <cell r="BS483">
            <v>1091</v>
          </cell>
          <cell r="BT483">
            <v>1091</v>
          </cell>
          <cell r="BU483">
            <v>1091</v>
          </cell>
          <cell r="BV483">
            <v>1091</v>
          </cell>
          <cell r="BW483">
            <v>1091</v>
          </cell>
          <cell r="BX483">
            <v>1091</v>
          </cell>
          <cell r="BY483">
            <v>1091</v>
          </cell>
          <cell r="BZ483">
            <v>1091</v>
          </cell>
          <cell r="CA483">
            <v>1091</v>
          </cell>
          <cell r="CB483">
            <v>1091</v>
          </cell>
          <cell r="CC483">
            <v>1040</v>
          </cell>
          <cell r="CD483">
            <v>1040</v>
          </cell>
          <cell r="CE483">
            <v>1040</v>
          </cell>
          <cell r="CF483">
            <v>1040</v>
          </cell>
          <cell r="CG483">
            <v>1040</v>
          </cell>
          <cell r="CH483">
            <v>1040</v>
          </cell>
          <cell r="CI483">
            <v>1040</v>
          </cell>
          <cell r="CJ483">
            <v>1040</v>
          </cell>
          <cell r="CK483">
            <v>1040</v>
          </cell>
          <cell r="CL483">
            <v>1040</v>
          </cell>
          <cell r="CM483">
            <v>1040</v>
          </cell>
          <cell r="CN483">
            <v>1040</v>
          </cell>
          <cell r="CO483">
            <v>1040</v>
          </cell>
          <cell r="CP483">
            <v>1040</v>
          </cell>
          <cell r="CQ483">
            <v>1040</v>
          </cell>
          <cell r="CR483">
            <v>1040</v>
          </cell>
          <cell r="CS483">
            <v>1040</v>
          </cell>
          <cell r="CT483">
            <v>1040</v>
          </cell>
          <cell r="CU483">
            <v>1040</v>
          </cell>
          <cell r="CV483">
            <v>1040</v>
          </cell>
          <cell r="CW483">
            <v>1040</v>
          </cell>
          <cell r="CX483">
            <v>1040</v>
          </cell>
          <cell r="CY483">
            <v>1040</v>
          </cell>
          <cell r="CZ483">
            <v>1040</v>
          </cell>
          <cell r="DA483">
            <v>1040</v>
          </cell>
          <cell r="DB483">
            <v>1040</v>
          </cell>
          <cell r="DC483">
            <v>1040</v>
          </cell>
          <cell r="DD483">
            <v>1040</v>
          </cell>
          <cell r="DE483">
            <v>1040</v>
          </cell>
          <cell r="DF483">
            <v>1049</v>
          </cell>
          <cell r="DG483">
            <v>1049</v>
          </cell>
          <cell r="DH483">
            <v>1049</v>
          </cell>
          <cell r="DI483">
            <v>1049</v>
          </cell>
          <cell r="DJ483">
            <v>1049</v>
          </cell>
          <cell r="DK483">
            <v>1049</v>
          </cell>
          <cell r="DL483">
            <v>1049</v>
          </cell>
          <cell r="DM483">
            <v>1049</v>
          </cell>
          <cell r="DN483">
            <v>1049</v>
          </cell>
          <cell r="DO483">
            <v>1049</v>
          </cell>
          <cell r="DP483">
            <v>1049</v>
          </cell>
          <cell r="DQ483">
            <v>1049</v>
          </cell>
          <cell r="DR483">
            <v>1049</v>
          </cell>
          <cell r="DS483">
            <v>1049</v>
          </cell>
          <cell r="DT483">
            <v>1049</v>
          </cell>
          <cell r="DU483">
            <v>1049</v>
          </cell>
          <cell r="DV483">
            <v>1049</v>
          </cell>
          <cell r="DW483">
            <v>1049</v>
          </cell>
          <cell r="DX483">
            <v>1049</v>
          </cell>
          <cell r="DY483">
            <v>1049</v>
          </cell>
          <cell r="DZ483">
            <v>1049</v>
          </cell>
          <cell r="EA483">
            <v>1049</v>
          </cell>
          <cell r="EB483">
            <v>1049</v>
          </cell>
          <cell r="EC483">
            <v>1049</v>
          </cell>
          <cell r="ED483">
            <v>1049</v>
          </cell>
          <cell r="EE483">
            <v>1049</v>
          </cell>
          <cell r="EF483">
            <v>1049</v>
          </cell>
          <cell r="EG483">
            <v>1049</v>
          </cell>
          <cell r="EH483">
            <v>1049</v>
          </cell>
          <cell r="EI483">
            <v>1049</v>
          </cell>
          <cell r="EJ483">
            <v>1049</v>
          </cell>
          <cell r="EK483">
            <v>13190</v>
          </cell>
          <cell r="EL483">
            <v>1049</v>
          </cell>
          <cell r="EM483">
            <v>1049</v>
          </cell>
          <cell r="EN483">
            <v>1049</v>
          </cell>
          <cell r="EO483">
            <v>1049</v>
          </cell>
          <cell r="EP483">
            <v>1049</v>
          </cell>
          <cell r="EQ483">
            <v>1049</v>
          </cell>
          <cell r="ER483">
            <v>1049</v>
          </cell>
          <cell r="ES483">
            <v>1049</v>
          </cell>
          <cell r="ET483">
            <v>1049</v>
          </cell>
          <cell r="EU483">
            <v>1049</v>
          </cell>
          <cell r="EV483">
            <v>1049</v>
          </cell>
          <cell r="EW483">
            <v>1049</v>
          </cell>
          <cell r="EX483">
            <v>1049</v>
          </cell>
          <cell r="EY483">
            <v>1049</v>
          </cell>
          <cell r="EZ483">
            <v>1049</v>
          </cell>
          <cell r="FA483">
            <v>1049</v>
          </cell>
          <cell r="FB483">
            <v>1049</v>
          </cell>
          <cell r="FC483">
            <v>1049</v>
          </cell>
          <cell r="FD483">
            <v>1049</v>
          </cell>
          <cell r="FE483">
            <v>1049</v>
          </cell>
          <cell r="FF483">
            <v>1049</v>
          </cell>
          <cell r="FG483">
            <v>1049</v>
          </cell>
          <cell r="FH483">
            <v>1049</v>
          </cell>
          <cell r="FI483">
            <v>1049</v>
          </cell>
          <cell r="FJ483">
            <v>1049</v>
          </cell>
          <cell r="FK483">
            <v>1049</v>
          </cell>
          <cell r="FL483">
            <v>1049</v>
          </cell>
          <cell r="FM483">
            <v>1049</v>
          </cell>
          <cell r="FN483">
            <v>1049</v>
          </cell>
          <cell r="FO483">
            <v>1049</v>
          </cell>
          <cell r="FP483">
            <v>1049</v>
          </cell>
          <cell r="FQ483">
            <v>1049</v>
          </cell>
          <cell r="FR483">
            <v>1049</v>
          </cell>
          <cell r="FS483">
            <v>1049</v>
          </cell>
          <cell r="FT483">
            <v>1049</v>
          </cell>
          <cell r="FU483">
            <v>1049</v>
          </cell>
          <cell r="FV483">
            <v>1049</v>
          </cell>
          <cell r="FW483">
            <v>1049</v>
          </cell>
          <cell r="FX483">
            <v>1049</v>
          </cell>
          <cell r="FY483">
            <v>1049</v>
          </cell>
          <cell r="FZ483">
            <v>1049</v>
          </cell>
          <cell r="GA483">
            <v>1049</v>
          </cell>
          <cell r="GB483">
            <v>1049</v>
          </cell>
          <cell r="GC483">
            <v>1049</v>
          </cell>
          <cell r="GD483">
            <v>1049</v>
          </cell>
          <cell r="GE483">
            <v>1049</v>
          </cell>
          <cell r="GF483">
            <v>1049</v>
          </cell>
          <cell r="GG483">
            <v>1049</v>
          </cell>
          <cell r="GH483">
            <v>1049</v>
          </cell>
          <cell r="GI483">
            <v>1049</v>
          </cell>
          <cell r="GJ483">
            <v>1049</v>
          </cell>
          <cell r="GK483">
            <v>1049</v>
          </cell>
          <cell r="GL483">
            <v>1049</v>
          </cell>
          <cell r="GM483">
            <v>1049</v>
          </cell>
          <cell r="GN483">
            <v>1049</v>
          </cell>
          <cell r="GO483">
            <v>1049</v>
          </cell>
          <cell r="GP483">
            <v>1049</v>
          </cell>
          <cell r="GQ483">
            <v>1049</v>
          </cell>
          <cell r="GR483">
            <v>1049</v>
          </cell>
          <cell r="GS483">
            <v>1049</v>
          </cell>
          <cell r="GW483">
            <v>904570</v>
          </cell>
          <cell r="GX483" t="e">
            <v>#DIV/0!</v>
          </cell>
          <cell r="GY483" t="e">
            <v>#DIV/0!</v>
          </cell>
          <cell r="GZ483" t="e">
            <v>#DIV/0!</v>
          </cell>
        </row>
        <row r="484">
          <cell r="A484">
            <v>904758</v>
          </cell>
          <cell r="B484">
            <v>33</v>
          </cell>
          <cell r="C484" t="str">
            <v>ANR @ WILL</v>
          </cell>
          <cell r="D484">
            <v>100000</v>
          </cell>
          <cell r="E484" t="str">
            <v>D</v>
          </cell>
          <cell r="F484">
            <v>35371</v>
          </cell>
          <cell r="G484">
            <v>63990</v>
          </cell>
          <cell r="H484">
            <v>44015</v>
          </cell>
          <cell r="I484">
            <v>29694</v>
          </cell>
          <cell r="J484">
            <v>32959</v>
          </cell>
          <cell r="K484">
            <v>35321</v>
          </cell>
          <cell r="L484">
            <v>35121</v>
          </cell>
          <cell r="M484">
            <v>34968</v>
          </cell>
          <cell r="N484">
            <v>45911</v>
          </cell>
          <cell r="O484">
            <v>36849</v>
          </cell>
          <cell r="P484">
            <v>70849</v>
          </cell>
          <cell r="Q484">
            <v>71219</v>
          </cell>
          <cell r="R484">
            <v>71424</v>
          </cell>
          <cell r="S484">
            <v>66231</v>
          </cell>
          <cell r="T484">
            <v>50667</v>
          </cell>
          <cell r="U484">
            <v>65393</v>
          </cell>
          <cell r="V484">
            <v>75489</v>
          </cell>
          <cell r="W484">
            <v>75488</v>
          </cell>
          <cell r="X484">
            <v>75489</v>
          </cell>
          <cell r="Y484">
            <v>75489</v>
          </cell>
          <cell r="Z484">
            <v>56935</v>
          </cell>
          <cell r="AA484">
            <v>68542</v>
          </cell>
          <cell r="AB484">
            <v>73699</v>
          </cell>
          <cell r="AC484">
            <v>80153</v>
          </cell>
          <cell r="AD484">
            <v>64685</v>
          </cell>
          <cell r="AE484">
            <v>64684</v>
          </cell>
          <cell r="AF484">
            <v>64999</v>
          </cell>
          <cell r="AG484">
            <v>84086</v>
          </cell>
          <cell r="AH484">
            <v>100000</v>
          </cell>
          <cell r="AI484">
            <v>66072</v>
          </cell>
          <cell r="AJ484">
            <v>85748</v>
          </cell>
          <cell r="AK484">
            <v>100000</v>
          </cell>
          <cell r="AL484">
            <v>100000</v>
          </cell>
          <cell r="AM484">
            <v>100000</v>
          </cell>
          <cell r="AN484">
            <v>81661</v>
          </cell>
          <cell r="AO484">
            <v>100000</v>
          </cell>
          <cell r="AP484">
            <v>100000</v>
          </cell>
          <cell r="AQ484">
            <v>88000</v>
          </cell>
          <cell r="AR484">
            <v>100000</v>
          </cell>
          <cell r="AS484">
            <v>100000</v>
          </cell>
          <cell r="AT484">
            <v>100000</v>
          </cell>
          <cell r="AU484">
            <v>100000</v>
          </cell>
          <cell r="AV484">
            <v>99182</v>
          </cell>
          <cell r="AW484">
            <v>100000</v>
          </cell>
          <cell r="AX484">
            <v>100000</v>
          </cell>
          <cell r="AY484">
            <v>100000</v>
          </cell>
          <cell r="AZ484">
            <v>100000</v>
          </cell>
          <cell r="BA484">
            <v>100000</v>
          </cell>
          <cell r="BB484">
            <v>100000</v>
          </cell>
          <cell r="BC484">
            <v>100000</v>
          </cell>
          <cell r="BD484">
            <v>100000</v>
          </cell>
          <cell r="BE484">
            <v>100000</v>
          </cell>
          <cell r="BF484">
            <v>100000</v>
          </cell>
          <cell r="BG484">
            <v>100000</v>
          </cell>
          <cell r="BH484">
            <v>100000</v>
          </cell>
          <cell r="BI484">
            <v>100000</v>
          </cell>
          <cell r="BJ484">
            <v>100000</v>
          </cell>
          <cell r="BK484">
            <v>100000</v>
          </cell>
          <cell r="BL484">
            <v>70361</v>
          </cell>
          <cell r="BM484">
            <v>68636</v>
          </cell>
          <cell r="BN484">
            <v>67837</v>
          </cell>
          <cell r="BO484">
            <v>81837</v>
          </cell>
          <cell r="BP484">
            <v>67837</v>
          </cell>
          <cell r="BQ484">
            <v>83019</v>
          </cell>
          <cell r="BR484">
            <v>76908</v>
          </cell>
          <cell r="BS484">
            <v>77557</v>
          </cell>
          <cell r="BT484">
            <v>70389</v>
          </cell>
          <cell r="BU484">
            <v>70689</v>
          </cell>
          <cell r="BV484">
            <v>72989</v>
          </cell>
          <cell r="BW484">
            <v>69988</v>
          </cell>
          <cell r="BX484">
            <v>43707</v>
          </cell>
          <cell r="BY484">
            <v>89927</v>
          </cell>
          <cell r="BZ484">
            <v>44890</v>
          </cell>
          <cell r="CA484">
            <v>42807</v>
          </cell>
          <cell r="CB484">
            <v>42807</v>
          </cell>
          <cell r="CC484">
            <v>100000</v>
          </cell>
          <cell r="CD484">
            <v>100000</v>
          </cell>
          <cell r="CE484">
            <v>100000</v>
          </cell>
          <cell r="CF484">
            <v>100000</v>
          </cell>
          <cell r="CG484">
            <v>100000</v>
          </cell>
          <cell r="CH484">
            <v>100000</v>
          </cell>
          <cell r="CI484">
            <v>100000</v>
          </cell>
          <cell r="CJ484">
            <v>100000</v>
          </cell>
          <cell r="CK484">
            <v>100000</v>
          </cell>
          <cell r="CL484">
            <v>100000</v>
          </cell>
          <cell r="CM484">
            <v>100000</v>
          </cell>
          <cell r="CN484">
            <v>100000</v>
          </cell>
          <cell r="CO484">
            <v>100000</v>
          </cell>
          <cell r="CP484">
            <v>100000</v>
          </cell>
          <cell r="CQ484">
            <v>100000</v>
          </cell>
          <cell r="CR484">
            <v>100000</v>
          </cell>
          <cell r="CS484">
            <v>100000</v>
          </cell>
          <cell r="CT484">
            <v>96939</v>
          </cell>
          <cell r="CU484">
            <v>100000</v>
          </cell>
          <cell r="CV484">
            <v>97810</v>
          </cell>
          <cell r="CW484">
            <v>97810</v>
          </cell>
          <cell r="CX484">
            <v>97810</v>
          </cell>
          <cell r="CY484">
            <v>100000</v>
          </cell>
          <cell r="CZ484">
            <v>100000</v>
          </cell>
          <cell r="DA484">
            <v>100000</v>
          </cell>
          <cell r="DB484">
            <v>100000</v>
          </cell>
          <cell r="DC484">
            <v>100000</v>
          </cell>
          <cell r="DD484">
            <v>100000</v>
          </cell>
          <cell r="DE484">
            <v>100000</v>
          </cell>
          <cell r="DF484">
            <v>82591</v>
          </cell>
          <cell r="DG484">
            <v>100000</v>
          </cell>
          <cell r="DH484">
            <v>91484</v>
          </cell>
          <cell r="DI484">
            <v>100000</v>
          </cell>
          <cell r="DJ484">
            <v>92128</v>
          </cell>
          <cell r="DK484">
            <v>92128</v>
          </cell>
          <cell r="DL484">
            <v>88545</v>
          </cell>
          <cell r="DM484">
            <v>68669</v>
          </cell>
          <cell r="DN484">
            <v>71307</v>
          </cell>
          <cell r="DO484">
            <v>74841</v>
          </cell>
          <cell r="DP484">
            <v>70111</v>
          </cell>
          <cell r="DQ484">
            <v>68812</v>
          </cell>
          <cell r="DR484">
            <v>68712</v>
          </cell>
          <cell r="DS484">
            <v>68612</v>
          </cell>
          <cell r="DT484">
            <v>87388</v>
          </cell>
          <cell r="DU484">
            <v>94380</v>
          </cell>
          <cell r="DV484">
            <v>76722</v>
          </cell>
          <cell r="DW484">
            <v>80551</v>
          </cell>
          <cell r="DX484">
            <v>76835</v>
          </cell>
          <cell r="DY484">
            <v>76835</v>
          </cell>
          <cell r="DZ484">
            <v>76835</v>
          </cell>
          <cell r="EA484">
            <v>78539</v>
          </cell>
          <cell r="EB484">
            <v>86190</v>
          </cell>
          <cell r="EC484">
            <v>92221</v>
          </cell>
          <cell r="ED484">
            <v>95190</v>
          </cell>
          <cell r="EE484">
            <v>79470</v>
          </cell>
          <cell r="EF484">
            <v>79470</v>
          </cell>
          <cell r="EG484">
            <v>79352</v>
          </cell>
          <cell r="EH484">
            <v>60462</v>
          </cell>
          <cell r="EI484">
            <v>65134</v>
          </cell>
          <cell r="EJ484">
            <v>92886</v>
          </cell>
          <cell r="EK484">
            <v>100000</v>
          </cell>
          <cell r="EL484">
            <v>92288</v>
          </cell>
          <cell r="EM484">
            <v>92288</v>
          </cell>
          <cell r="EN484">
            <v>90205</v>
          </cell>
          <cell r="EO484">
            <v>85530</v>
          </cell>
          <cell r="EP484">
            <v>87859</v>
          </cell>
          <cell r="EQ484">
            <v>85478</v>
          </cell>
          <cell r="ER484">
            <v>84928</v>
          </cell>
          <cell r="ES484">
            <v>85988</v>
          </cell>
          <cell r="ET484">
            <v>85988</v>
          </cell>
          <cell r="EU484">
            <v>85988</v>
          </cell>
          <cell r="EV484">
            <v>92742</v>
          </cell>
          <cell r="EW484">
            <v>92742</v>
          </cell>
          <cell r="EX484">
            <v>83660</v>
          </cell>
          <cell r="EY484">
            <v>83659</v>
          </cell>
          <cell r="EZ484">
            <v>83659</v>
          </cell>
          <cell r="FA484">
            <v>83659</v>
          </cell>
          <cell r="FB484">
            <v>83659</v>
          </cell>
          <cell r="FC484">
            <v>92304</v>
          </cell>
          <cell r="FD484">
            <v>100000</v>
          </cell>
          <cell r="FE484">
            <v>78880</v>
          </cell>
          <cell r="FF484">
            <v>81880</v>
          </cell>
          <cell r="FG484">
            <v>88444</v>
          </cell>
          <cell r="FH484">
            <v>88444</v>
          </cell>
          <cell r="FI484">
            <v>88444</v>
          </cell>
          <cell r="FJ484">
            <v>73562</v>
          </cell>
          <cell r="FK484">
            <v>74587</v>
          </cell>
          <cell r="FL484">
            <v>81621</v>
          </cell>
          <cell r="FM484">
            <v>84352</v>
          </cell>
          <cell r="FN484">
            <v>84685</v>
          </cell>
          <cell r="FO484">
            <v>56562</v>
          </cell>
          <cell r="FP484">
            <v>56562</v>
          </cell>
          <cell r="FQ484">
            <v>56077</v>
          </cell>
          <cell r="FR484">
            <v>61839</v>
          </cell>
          <cell r="FS484">
            <v>60946</v>
          </cell>
          <cell r="FT484">
            <v>55517</v>
          </cell>
          <cell r="FU484">
            <v>55488</v>
          </cell>
          <cell r="FV484">
            <v>55517</v>
          </cell>
          <cell r="FW484">
            <v>52731</v>
          </cell>
          <cell r="FX484">
            <v>52731</v>
          </cell>
          <cell r="FY484">
            <v>53276</v>
          </cell>
          <cell r="FZ484">
            <v>52590</v>
          </cell>
          <cell r="GA484">
            <v>46417</v>
          </cell>
          <cell r="GB484">
            <v>50901</v>
          </cell>
          <cell r="GC484">
            <v>50901</v>
          </cell>
          <cell r="GD484">
            <v>50901</v>
          </cell>
          <cell r="GE484">
            <v>69561</v>
          </cell>
          <cell r="GF484">
            <v>63663</v>
          </cell>
          <cell r="GG484">
            <v>49041</v>
          </cell>
          <cell r="GH484">
            <v>41129</v>
          </cell>
          <cell r="GI484">
            <v>51233</v>
          </cell>
          <cell r="GJ484">
            <v>51233</v>
          </cell>
          <cell r="GK484">
            <v>51233</v>
          </cell>
          <cell r="GL484">
            <v>47029</v>
          </cell>
          <cell r="GM484">
            <v>45896</v>
          </cell>
          <cell r="GN484">
            <v>51014</v>
          </cell>
          <cell r="GO484">
            <v>60150</v>
          </cell>
          <cell r="GP484">
            <v>50773</v>
          </cell>
          <cell r="GQ484">
            <v>42071</v>
          </cell>
          <cell r="GR484">
            <v>42071</v>
          </cell>
          <cell r="GS484">
            <v>55131</v>
          </cell>
          <cell r="GW484">
            <v>904758</v>
          </cell>
          <cell r="GX484" t="e">
            <v>#DIV/0!</v>
          </cell>
          <cell r="GY484" t="e">
            <v>#DIV/0!</v>
          </cell>
          <cell r="GZ484" t="e">
            <v>#DIV/0!</v>
          </cell>
        </row>
        <row r="485">
          <cell r="A485">
            <v>904952</v>
          </cell>
          <cell r="B485">
            <v>9</v>
          </cell>
          <cell r="C485" t="str">
            <v>TRNSWEST @ WINKLER</v>
          </cell>
          <cell r="D485">
            <v>80000</v>
          </cell>
          <cell r="E485" t="str">
            <v>D</v>
          </cell>
          <cell r="F485">
            <v>54228</v>
          </cell>
          <cell r="G485">
            <v>54228</v>
          </cell>
          <cell r="H485">
            <v>53228</v>
          </cell>
          <cell r="I485">
            <v>63228</v>
          </cell>
          <cell r="J485">
            <v>55798</v>
          </cell>
          <cell r="K485">
            <v>55798</v>
          </cell>
          <cell r="L485">
            <v>61228</v>
          </cell>
          <cell r="M485">
            <v>61228</v>
          </cell>
          <cell r="N485">
            <v>61228</v>
          </cell>
          <cell r="O485">
            <v>71228</v>
          </cell>
          <cell r="P485">
            <v>63916</v>
          </cell>
          <cell r="Q485">
            <v>63916</v>
          </cell>
          <cell r="R485">
            <v>64291</v>
          </cell>
          <cell r="S485">
            <v>64291</v>
          </cell>
          <cell r="T485">
            <v>37000</v>
          </cell>
          <cell r="U485">
            <v>37000</v>
          </cell>
          <cell r="V485">
            <v>37000</v>
          </cell>
          <cell r="W485">
            <v>34528</v>
          </cell>
          <cell r="X485">
            <v>37000</v>
          </cell>
          <cell r="Y485">
            <v>37000</v>
          </cell>
          <cell r="Z485">
            <v>37000</v>
          </cell>
          <cell r="AA485">
            <v>35949</v>
          </cell>
          <cell r="AB485">
            <v>36036</v>
          </cell>
          <cell r="AC485">
            <v>38155</v>
          </cell>
          <cell r="AD485">
            <v>38297</v>
          </cell>
          <cell r="AE485">
            <v>38545</v>
          </cell>
          <cell r="AF485">
            <v>38843</v>
          </cell>
          <cell r="AG485">
            <v>37672</v>
          </cell>
          <cell r="AH485">
            <v>37648</v>
          </cell>
          <cell r="AI485">
            <v>37398</v>
          </cell>
          <cell r="AJ485">
            <v>36505</v>
          </cell>
          <cell r="AK485">
            <v>36905</v>
          </cell>
          <cell r="AL485">
            <v>36469</v>
          </cell>
          <cell r="AM485">
            <v>35000</v>
          </cell>
          <cell r="AN485">
            <v>51000</v>
          </cell>
          <cell r="AO485">
            <v>33545</v>
          </cell>
          <cell r="AP485">
            <v>33342</v>
          </cell>
          <cell r="AQ485">
            <v>33834</v>
          </cell>
          <cell r="AR485">
            <v>37000</v>
          </cell>
          <cell r="AS485">
            <v>34153</v>
          </cell>
          <cell r="AT485">
            <v>33935</v>
          </cell>
          <cell r="AU485">
            <v>35808</v>
          </cell>
          <cell r="AV485">
            <v>35295</v>
          </cell>
          <cell r="AW485">
            <v>37000</v>
          </cell>
          <cell r="AX485">
            <v>40000</v>
          </cell>
          <cell r="AY485">
            <v>33000</v>
          </cell>
          <cell r="AZ485">
            <v>32426</v>
          </cell>
          <cell r="BA485">
            <v>32540</v>
          </cell>
          <cell r="BB485">
            <v>33000</v>
          </cell>
          <cell r="BC485">
            <v>34289</v>
          </cell>
          <cell r="BD485">
            <v>35000</v>
          </cell>
          <cell r="BE485">
            <v>36000</v>
          </cell>
          <cell r="BF485">
            <v>37000</v>
          </cell>
          <cell r="BG485">
            <v>37000</v>
          </cell>
          <cell r="BH485">
            <v>37000</v>
          </cell>
          <cell r="BI485">
            <v>35000</v>
          </cell>
          <cell r="BJ485">
            <v>35000</v>
          </cell>
          <cell r="BK485">
            <v>32955</v>
          </cell>
          <cell r="BL485">
            <v>36309</v>
          </cell>
          <cell r="BM485">
            <v>34000</v>
          </cell>
          <cell r="BN485">
            <v>34000</v>
          </cell>
          <cell r="BO485">
            <v>33288</v>
          </cell>
          <cell r="BP485">
            <v>34000</v>
          </cell>
          <cell r="BQ485">
            <v>34000</v>
          </cell>
          <cell r="BR485">
            <v>33333</v>
          </cell>
          <cell r="BS485">
            <v>34317</v>
          </cell>
          <cell r="BT485">
            <v>42531</v>
          </cell>
          <cell r="BU485">
            <v>42524</v>
          </cell>
          <cell r="BV485">
            <v>43333</v>
          </cell>
          <cell r="BW485">
            <v>47000</v>
          </cell>
          <cell r="BX485">
            <v>45000</v>
          </cell>
          <cell r="BY485">
            <v>45000</v>
          </cell>
          <cell r="BZ485">
            <v>40000</v>
          </cell>
          <cell r="CA485">
            <v>23759</v>
          </cell>
          <cell r="CB485">
            <v>20333</v>
          </cell>
          <cell r="CC485">
            <v>35000</v>
          </cell>
          <cell r="CD485">
            <v>45000</v>
          </cell>
          <cell r="CE485">
            <v>35000</v>
          </cell>
          <cell r="CF485">
            <v>15329</v>
          </cell>
          <cell r="CG485">
            <v>16780</v>
          </cell>
          <cell r="CH485">
            <v>25000</v>
          </cell>
          <cell r="CI485">
            <v>25000</v>
          </cell>
          <cell r="CJ485">
            <v>25000</v>
          </cell>
          <cell r="CK485">
            <v>25000</v>
          </cell>
          <cell r="CL485">
            <v>25000</v>
          </cell>
          <cell r="CM485">
            <v>20000</v>
          </cell>
          <cell r="CN485">
            <v>25000</v>
          </cell>
          <cell r="CO485">
            <v>15000</v>
          </cell>
          <cell r="CP485">
            <v>15000</v>
          </cell>
          <cell r="CQ485">
            <v>15000</v>
          </cell>
          <cell r="CR485">
            <v>18724</v>
          </cell>
          <cell r="CS485">
            <v>15000</v>
          </cell>
          <cell r="CT485">
            <v>19379</v>
          </cell>
          <cell r="CU485">
            <v>15000</v>
          </cell>
          <cell r="CV485">
            <v>22000</v>
          </cell>
          <cell r="CW485">
            <v>26100</v>
          </cell>
          <cell r="CX485">
            <v>22000</v>
          </cell>
          <cell r="CY485">
            <v>23000</v>
          </cell>
          <cell r="CZ485">
            <v>19000</v>
          </cell>
          <cell r="DA485">
            <v>10000</v>
          </cell>
          <cell r="DB485">
            <v>36841</v>
          </cell>
          <cell r="DC485">
            <v>19000</v>
          </cell>
          <cell r="DD485">
            <v>15991</v>
          </cell>
          <cell r="DE485">
            <v>17686</v>
          </cell>
          <cell r="DF485">
            <v>22421</v>
          </cell>
          <cell r="DG485">
            <v>22421</v>
          </cell>
          <cell r="DH485">
            <v>35894</v>
          </cell>
          <cell r="DI485">
            <v>42526</v>
          </cell>
          <cell r="DJ485">
            <v>42526</v>
          </cell>
          <cell r="DK485">
            <v>42526</v>
          </cell>
          <cell r="DL485">
            <v>42526</v>
          </cell>
          <cell r="DM485">
            <v>36526</v>
          </cell>
          <cell r="DN485">
            <v>44762</v>
          </cell>
          <cell r="DO485">
            <v>44762</v>
          </cell>
          <cell r="DP485">
            <v>55337</v>
          </cell>
          <cell r="DQ485">
            <v>55337</v>
          </cell>
          <cell r="DR485">
            <v>55337</v>
          </cell>
          <cell r="DS485">
            <v>55337</v>
          </cell>
          <cell r="DT485">
            <v>54762</v>
          </cell>
          <cell r="DU485">
            <v>54762</v>
          </cell>
          <cell r="DV485">
            <v>44762</v>
          </cell>
          <cell r="DW485">
            <v>44762</v>
          </cell>
          <cell r="DX485">
            <v>44762</v>
          </cell>
          <cell r="DY485">
            <v>44762</v>
          </cell>
          <cell r="DZ485">
            <v>44762</v>
          </cell>
          <cell r="EA485">
            <v>44762</v>
          </cell>
          <cell r="EB485">
            <v>44762</v>
          </cell>
          <cell r="EC485">
            <v>33736</v>
          </cell>
          <cell r="ED485">
            <v>48015</v>
          </cell>
          <cell r="EE485">
            <v>42515</v>
          </cell>
          <cell r="EF485">
            <v>42762</v>
          </cell>
          <cell r="EG485">
            <v>42762</v>
          </cell>
          <cell r="EH485">
            <v>44762</v>
          </cell>
          <cell r="EI485">
            <v>37236</v>
          </cell>
          <cell r="EJ485">
            <v>7000</v>
          </cell>
          <cell r="EK485">
            <v>7000</v>
          </cell>
          <cell r="EL485">
            <v>7000</v>
          </cell>
          <cell r="EM485">
            <v>7000</v>
          </cell>
          <cell r="EN485">
            <v>7000</v>
          </cell>
          <cell r="EO485">
            <v>28053</v>
          </cell>
          <cell r="EP485">
            <v>7000</v>
          </cell>
          <cell r="EQ485">
            <v>17000</v>
          </cell>
          <cell r="ER485">
            <v>17000</v>
          </cell>
          <cell r="ES485">
            <v>0</v>
          </cell>
          <cell r="ET485">
            <v>0</v>
          </cell>
          <cell r="EU485">
            <v>0</v>
          </cell>
          <cell r="EV485">
            <v>0</v>
          </cell>
          <cell r="EW485">
            <v>7883</v>
          </cell>
          <cell r="EX485">
            <v>7000</v>
          </cell>
          <cell r="EY485">
            <v>17000</v>
          </cell>
          <cell r="EZ485">
            <v>17000</v>
          </cell>
          <cell r="FA485">
            <v>17000</v>
          </cell>
          <cell r="FB485">
            <v>17000</v>
          </cell>
          <cell r="FC485">
            <v>17000</v>
          </cell>
          <cell r="FD485">
            <v>17000</v>
          </cell>
          <cell r="FE485">
            <v>17000</v>
          </cell>
          <cell r="FF485">
            <v>7000</v>
          </cell>
          <cell r="FG485">
            <v>17000</v>
          </cell>
          <cell r="FH485">
            <v>17000</v>
          </cell>
          <cell r="FI485">
            <v>17000</v>
          </cell>
          <cell r="FJ485">
            <v>17000</v>
          </cell>
          <cell r="FK485">
            <v>17000</v>
          </cell>
          <cell r="FL485">
            <v>56152</v>
          </cell>
          <cell r="FM485">
            <v>7000</v>
          </cell>
          <cell r="FN485">
            <v>7000</v>
          </cell>
          <cell r="FO485">
            <v>10000</v>
          </cell>
          <cell r="FP485">
            <v>7886</v>
          </cell>
          <cell r="FQ485">
            <v>10000</v>
          </cell>
          <cell r="FR485">
            <v>10000</v>
          </cell>
          <cell r="FS485">
            <v>10000</v>
          </cell>
          <cell r="FT485">
            <v>10000</v>
          </cell>
          <cell r="FU485">
            <v>10000</v>
          </cell>
          <cell r="FV485">
            <v>10000</v>
          </cell>
          <cell r="FW485">
            <v>10000</v>
          </cell>
          <cell r="FX485">
            <v>10000</v>
          </cell>
          <cell r="FY485">
            <v>10000</v>
          </cell>
          <cell r="FZ485">
            <v>10000</v>
          </cell>
          <cell r="GA485">
            <v>20000</v>
          </cell>
          <cell r="GB485">
            <v>20000</v>
          </cell>
          <cell r="GC485">
            <v>20000</v>
          </cell>
          <cell r="GD485">
            <v>20000</v>
          </cell>
          <cell r="GE485">
            <v>20000</v>
          </cell>
          <cell r="GF485">
            <v>20000</v>
          </cell>
          <cell r="GG485">
            <v>37822</v>
          </cell>
          <cell r="GH485">
            <v>20000</v>
          </cell>
          <cell r="GI485">
            <v>15000</v>
          </cell>
          <cell r="GJ485">
            <v>15000</v>
          </cell>
          <cell r="GK485">
            <v>15000</v>
          </cell>
          <cell r="GL485">
            <v>13657</v>
          </cell>
          <cell r="GM485">
            <v>11057</v>
          </cell>
          <cell r="GN485">
            <v>17000</v>
          </cell>
          <cell r="GO485">
            <v>22000</v>
          </cell>
          <cell r="GP485">
            <v>22000</v>
          </cell>
          <cell r="GQ485">
            <v>22000</v>
          </cell>
          <cell r="GR485">
            <v>22000</v>
          </cell>
          <cell r="GS485">
            <v>22000</v>
          </cell>
          <cell r="GW485">
            <v>904952</v>
          </cell>
          <cell r="GX485" t="e">
            <v>#DIV/0!</v>
          </cell>
          <cell r="GY485" t="e">
            <v>#DIV/0!</v>
          </cell>
          <cell r="GZ485" t="e">
            <v>#DIV/0!</v>
          </cell>
        </row>
        <row r="486">
          <cell r="A486">
            <v>904976</v>
          </cell>
          <cell r="B486">
            <v>8</v>
          </cell>
          <cell r="C486" t="str">
            <v>WESTAR @ PARMER</v>
          </cell>
          <cell r="D486">
            <v>15335</v>
          </cell>
          <cell r="E486" t="str">
            <v>D</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cell r="AN486">
            <v>0</v>
          </cell>
          <cell r="AO486">
            <v>0</v>
          </cell>
          <cell r="AP486">
            <v>0</v>
          </cell>
          <cell r="AQ486">
            <v>0</v>
          </cell>
          <cell r="AR486">
            <v>0</v>
          </cell>
          <cell r="AS486">
            <v>0</v>
          </cell>
          <cell r="AT486">
            <v>0</v>
          </cell>
          <cell r="AU486">
            <v>0</v>
          </cell>
          <cell r="AV486">
            <v>0</v>
          </cell>
          <cell r="AW486">
            <v>0</v>
          </cell>
          <cell r="AX486">
            <v>0</v>
          </cell>
          <cell r="AY486">
            <v>0</v>
          </cell>
          <cell r="AZ486">
            <v>0</v>
          </cell>
          <cell r="BA486">
            <v>0</v>
          </cell>
          <cell r="BB486">
            <v>0</v>
          </cell>
          <cell r="BC486">
            <v>0</v>
          </cell>
          <cell r="BD486">
            <v>0</v>
          </cell>
          <cell r="BE486">
            <v>0</v>
          </cell>
          <cell r="BF486">
            <v>0</v>
          </cell>
          <cell r="BG486">
            <v>0</v>
          </cell>
          <cell r="BH486">
            <v>0</v>
          </cell>
          <cell r="BI486">
            <v>0</v>
          </cell>
          <cell r="BJ486">
            <v>0</v>
          </cell>
          <cell r="BK486">
            <v>0</v>
          </cell>
          <cell r="BL486">
            <v>0</v>
          </cell>
          <cell r="BM486">
            <v>0</v>
          </cell>
          <cell r="BN486">
            <v>0</v>
          </cell>
          <cell r="BO486">
            <v>0</v>
          </cell>
          <cell r="BP486">
            <v>0</v>
          </cell>
          <cell r="BQ486">
            <v>0</v>
          </cell>
          <cell r="BR486">
            <v>0</v>
          </cell>
          <cell r="BS486">
            <v>0</v>
          </cell>
          <cell r="BT486">
            <v>0</v>
          </cell>
          <cell r="BU486">
            <v>0</v>
          </cell>
          <cell r="BV486">
            <v>0</v>
          </cell>
          <cell r="BW486">
            <v>0</v>
          </cell>
          <cell r="BX486">
            <v>0</v>
          </cell>
          <cell r="BY486">
            <v>0</v>
          </cell>
          <cell r="BZ486">
            <v>0</v>
          </cell>
          <cell r="CA486">
            <v>0</v>
          </cell>
          <cell r="CB486">
            <v>0</v>
          </cell>
          <cell r="CC486">
            <v>0</v>
          </cell>
          <cell r="CD486">
            <v>0</v>
          </cell>
          <cell r="CE486">
            <v>0</v>
          </cell>
          <cell r="CF486">
            <v>0</v>
          </cell>
          <cell r="CG486">
            <v>0</v>
          </cell>
          <cell r="CH486">
            <v>0</v>
          </cell>
          <cell r="CI486">
            <v>0</v>
          </cell>
          <cell r="CJ486">
            <v>0</v>
          </cell>
          <cell r="CK486">
            <v>0</v>
          </cell>
          <cell r="CL486">
            <v>0</v>
          </cell>
          <cell r="CM486">
            <v>0</v>
          </cell>
          <cell r="CN486">
            <v>0</v>
          </cell>
          <cell r="CO486">
            <v>0</v>
          </cell>
          <cell r="CP486">
            <v>0</v>
          </cell>
          <cell r="CQ486">
            <v>0</v>
          </cell>
          <cell r="CR486">
            <v>0</v>
          </cell>
          <cell r="CS486">
            <v>0</v>
          </cell>
          <cell r="CT486">
            <v>0</v>
          </cell>
          <cell r="CU486">
            <v>0</v>
          </cell>
          <cell r="CV486">
            <v>0</v>
          </cell>
          <cell r="CW486">
            <v>0</v>
          </cell>
          <cell r="CX486">
            <v>0</v>
          </cell>
          <cell r="CY486">
            <v>0</v>
          </cell>
          <cell r="CZ486">
            <v>0</v>
          </cell>
          <cell r="DA486">
            <v>0</v>
          </cell>
          <cell r="DB486">
            <v>0</v>
          </cell>
          <cell r="DC486">
            <v>0</v>
          </cell>
          <cell r="DD486">
            <v>0</v>
          </cell>
          <cell r="DE486">
            <v>0</v>
          </cell>
          <cell r="DF486">
            <v>0</v>
          </cell>
          <cell r="DG486">
            <v>0</v>
          </cell>
          <cell r="DH486">
            <v>0</v>
          </cell>
          <cell r="DI486">
            <v>0</v>
          </cell>
          <cell r="DJ486">
            <v>0</v>
          </cell>
          <cell r="DK486">
            <v>0</v>
          </cell>
          <cell r="DL486">
            <v>0</v>
          </cell>
          <cell r="DM486">
            <v>0</v>
          </cell>
          <cell r="DN486">
            <v>0</v>
          </cell>
          <cell r="DO486">
            <v>0</v>
          </cell>
          <cell r="DP486">
            <v>0</v>
          </cell>
          <cell r="DQ486">
            <v>0</v>
          </cell>
          <cell r="DR486">
            <v>0</v>
          </cell>
          <cell r="DS486">
            <v>0</v>
          </cell>
          <cell r="DT486">
            <v>0</v>
          </cell>
          <cell r="DU486">
            <v>0</v>
          </cell>
          <cell r="DV486">
            <v>0</v>
          </cell>
          <cell r="DW486">
            <v>0</v>
          </cell>
          <cell r="DX486">
            <v>0</v>
          </cell>
          <cell r="DY486">
            <v>0</v>
          </cell>
          <cell r="DZ486">
            <v>0</v>
          </cell>
          <cell r="EA486">
            <v>0</v>
          </cell>
          <cell r="EB486">
            <v>0</v>
          </cell>
          <cell r="EC486">
            <v>0</v>
          </cell>
          <cell r="ED486">
            <v>0</v>
          </cell>
          <cell r="EE486">
            <v>0</v>
          </cell>
          <cell r="EF486">
            <v>0</v>
          </cell>
          <cell r="EG486">
            <v>0</v>
          </cell>
          <cell r="EH486">
            <v>0</v>
          </cell>
          <cell r="EI486">
            <v>0</v>
          </cell>
          <cell r="EJ486">
            <v>0</v>
          </cell>
          <cell r="EK486">
            <v>0</v>
          </cell>
          <cell r="EL486">
            <v>0</v>
          </cell>
          <cell r="EM486">
            <v>0</v>
          </cell>
          <cell r="EN486">
            <v>0</v>
          </cell>
          <cell r="EO486">
            <v>0</v>
          </cell>
          <cell r="EP486">
            <v>0</v>
          </cell>
          <cell r="EQ486">
            <v>0</v>
          </cell>
          <cell r="ER486">
            <v>0</v>
          </cell>
          <cell r="ES486">
            <v>0</v>
          </cell>
          <cell r="ET486">
            <v>0</v>
          </cell>
          <cell r="EU486">
            <v>0</v>
          </cell>
          <cell r="EV486">
            <v>0</v>
          </cell>
          <cell r="EW486">
            <v>0</v>
          </cell>
          <cell r="EX486">
            <v>0</v>
          </cell>
          <cell r="EY486">
            <v>0</v>
          </cell>
          <cell r="EZ486">
            <v>0</v>
          </cell>
          <cell r="FA486">
            <v>0</v>
          </cell>
          <cell r="FB486">
            <v>0</v>
          </cell>
          <cell r="FC486">
            <v>0</v>
          </cell>
          <cell r="FD486">
            <v>0</v>
          </cell>
          <cell r="FE486">
            <v>0</v>
          </cell>
          <cell r="FF486">
            <v>0</v>
          </cell>
          <cell r="FG486">
            <v>0</v>
          </cell>
          <cell r="FH486">
            <v>0</v>
          </cell>
          <cell r="FI486">
            <v>0</v>
          </cell>
          <cell r="FJ486">
            <v>0</v>
          </cell>
          <cell r="FK486">
            <v>0</v>
          </cell>
          <cell r="FL486">
            <v>0</v>
          </cell>
          <cell r="FM486">
            <v>0</v>
          </cell>
          <cell r="FN486">
            <v>0</v>
          </cell>
          <cell r="FO486">
            <v>0</v>
          </cell>
          <cell r="FP486">
            <v>0</v>
          </cell>
          <cell r="FQ486">
            <v>0</v>
          </cell>
          <cell r="FR486">
            <v>0</v>
          </cell>
          <cell r="FS486">
            <v>0</v>
          </cell>
          <cell r="FT486">
            <v>0</v>
          </cell>
          <cell r="FU486">
            <v>0</v>
          </cell>
          <cell r="FV486">
            <v>0</v>
          </cell>
          <cell r="FW486">
            <v>0</v>
          </cell>
          <cell r="FX486">
            <v>0</v>
          </cell>
          <cell r="FY486">
            <v>0</v>
          </cell>
          <cell r="FZ486">
            <v>0</v>
          </cell>
          <cell r="GA486">
            <v>0</v>
          </cell>
          <cell r="GB486">
            <v>0</v>
          </cell>
          <cell r="GC486">
            <v>0</v>
          </cell>
          <cell r="GD486">
            <v>0</v>
          </cell>
          <cell r="GE486">
            <v>0</v>
          </cell>
          <cell r="GF486">
            <v>0</v>
          </cell>
          <cell r="GG486">
            <v>0</v>
          </cell>
          <cell r="GH486">
            <v>0</v>
          </cell>
          <cell r="GI486">
            <v>0</v>
          </cell>
          <cell r="GJ486">
            <v>0</v>
          </cell>
          <cell r="GK486">
            <v>0</v>
          </cell>
          <cell r="GL486">
            <v>0</v>
          </cell>
          <cell r="GM486">
            <v>0</v>
          </cell>
          <cell r="GN486">
            <v>0</v>
          </cell>
          <cell r="GO486">
            <v>0</v>
          </cell>
          <cell r="GP486">
            <v>0</v>
          </cell>
          <cell r="GQ486">
            <v>0</v>
          </cell>
          <cell r="GR486">
            <v>0</v>
          </cell>
          <cell r="GS486">
            <v>0</v>
          </cell>
          <cell r="GW486">
            <v>904976</v>
          </cell>
          <cell r="GX486" t="e">
            <v>#DIV/0!</v>
          </cell>
          <cell r="GY486" t="e">
            <v>#DIV/0!</v>
          </cell>
          <cell r="GZ486" t="e">
            <v>#DIV/0!</v>
          </cell>
        </row>
        <row r="487">
          <cell r="A487">
            <v>904978</v>
          </cell>
          <cell r="B487">
            <v>22</v>
          </cell>
          <cell r="C487" t="str">
            <v>TAP @ BRAZORIA</v>
          </cell>
          <cell r="D487">
            <v>34206</v>
          </cell>
          <cell r="E487" t="str">
            <v>D</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cell r="AF487">
            <v>0</v>
          </cell>
          <cell r="AG487">
            <v>0</v>
          </cell>
          <cell r="AH487">
            <v>0</v>
          </cell>
          <cell r="AI487">
            <v>0</v>
          </cell>
          <cell r="AJ487">
            <v>0</v>
          </cell>
          <cell r="AK487">
            <v>0</v>
          </cell>
          <cell r="AL487">
            <v>0</v>
          </cell>
          <cell r="AM487">
            <v>0</v>
          </cell>
          <cell r="AN487">
            <v>0</v>
          </cell>
          <cell r="AO487">
            <v>0</v>
          </cell>
          <cell r="AP487">
            <v>0</v>
          </cell>
          <cell r="AQ487">
            <v>0</v>
          </cell>
          <cell r="AR487">
            <v>0</v>
          </cell>
          <cell r="AS487">
            <v>0</v>
          </cell>
          <cell r="AT487">
            <v>0</v>
          </cell>
          <cell r="AU487">
            <v>0</v>
          </cell>
          <cell r="AV487">
            <v>0</v>
          </cell>
          <cell r="AW487">
            <v>0</v>
          </cell>
          <cell r="AX487">
            <v>0</v>
          </cell>
          <cell r="AY487">
            <v>0</v>
          </cell>
          <cell r="AZ487">
            <v>0</v>
          </cell>
          <cell r="BA487">
            <v>0</v>
          </cell>
          <cell r="BB487">
            <v>0</v>
          </cell>
          <cell r="BC487">
            <v>0</v>
          </cell>
          <cell r="BD487">
            <v>0</v>
          </cell>
          <cell r="BE487">
            <v>0</v>
          </cell>
          <cell r="BF487">
            <v>0</v>
          </cell>
          <cell r="BG487">
            <v>0</v>
          </cell>
          <cell r="BH487">
            <v>0</v>
          </cell>
          <cell r="BI487">
            <v>0</v>
          </cell>
          <cell r="BJ487">
            <v>0</v>
          </cell>
          <cell r="BK487">
            <v>0</v>
          </cell>
          <cell r="BL487">
            <v>0</v>
          </cell>
          <cell r="BM487">
            <v>0</v>
          </cell>
          <cell r="BN487">
            <v>0</v>
          </cell>
          <cell r="BO487">
            <v>0</v>
          </cell>
          <cell r="BP487">
            <v>0</v>
          </cell>
          <cell r="BQ487">
            <v>0</v>
          </cell>
          <cell r="BR487">
            <v>0</v>
          </cell>
          <cell r="BS487">
            <v>0</v>
          </cell>
          <cell r="BT487">
            <v>0</v>
          </cell>
          <cell r="BU487">
            <v>0</v>
          </cell>
          <cell r="BV487">
            <v>0</v>
          </cell>
          <cell r="BW487">
            <v>0</v>
          </cell>
          <cell r="BX487">
            <v>0</v>
          </cell>
          <cell r="BY487">
            <v>0</v>
          </cell>
          <cell r="BZ487">
            <v>0</v>
          </cell>
          <cell r="CA487">
            <v>0</v>
          </cell>
          <cell r="CB487">
            <v>0</v>
          </cell>
          <cell r="CC487">
            <v>0</v>
          </cell>
          <cell r="CD487">
            <v>0</v>
          </cell>
          <cell r="CE487">
            <v>0</v>
          </cell>
          <cell r="CF487">
            <v>0</v>
          </cell>
          <cell r="CG487">
            <v>0</v>
          </cell>
          <cell r="CH487">
            <v>0</v>
          </cell>
          <cell r="CI487">
            <v>0</v>
          </cell>
          <cell r="CJ487">
            <v>0</v>
          </cell>
          <cell r="CK487">
            <v>0</v>
          </cell>
          <cell r="CL487">
            <v>0</v>
          </cell>
          <cell r="CM487">
            <v>0</v>
          </cell>
          <cell r="CN487">
            <v>0</v>
          </cell>
          <cell r="CO487">
            <v>0</v>
          </cell>
          <cell r="CP487">
            <v>0</v>
          </cell>
          <cell r="CQ487">
            <v>0</v>
          </cell>
          <cell r="CR487">
            <v>0</v>
          </cell>
          <cell r="CS487">
            <v>0</v>
          </cell>
          <cell r="CT487">
            <v>0</v>
          </cell>
          <cell r="CU487">
            <v>0</v>
          </cell>
          <cell r="CV487">
            <v>0</v>
          </cell>
          <cell r="CW487">
            <v>0</v>
          </cell>
          <cell r="CX487">
            <v>0</v>
          </cell>
          <cell r="CY487">
            <v>0</v>
          </cell>
          <cell r="CZ487">
            <v>0</v>
          </cell>
          <cell r="DA487">
            <v>0</v>
          </cell>
          <cell r="DB487">
            <v>0</v>
          </cell>
          <cell r="DC487">
            <v>0</v>
          </cell>
          <cell r="DD487">
            <v>0</v>
          </cell>
          <cell r="DE487">
            <v>0</v>
          </cell>
          <cell r="DF487">
            <v>0</v>
          </cell>
          <cell r="DG487">
            <v>0</v>
          </cell>
          <cell r="DH487">
            <v>0</v>
          </cell>
          <cell r="DI487">
            <v>0</v>
          </cell>
          <cell r="DJ487">
            <v>0</v>
          </cell>
          <cell r="DK487">
            <v>0</v>
          </cell>
          <cell r="DL487">
            <v>0</v>
          </cell>
          <cell r="DM487">
            <v>0</v>
          </cell>
          <cell r="DN487">
            <v>0</v>
          </cell>
          <cell r="DO487">
            <v>0</v>
          </cell>
          <cell r="DP487">
            <v>0</v>
          </cell>
          <cell r="DQ487">
            <v>0</v>
          </cell>
          <cell r="DR487">
            <v>0</v>
          </cell>
          <cell r="DS487">
            <v>0</v>
          </cell>
          <cell r="DT487">
            <v>0</v>
          </cell>
          <cell r="DU487">
            <v>0</v>
          </cell>
          <cell r="DV487">
            <v>0</v>
          </cell>
          <cell r="DW487">
            <v>0</v>
          </cell>
          <cell r="DX487">
            <v>0</v>
          </cell>
          <cell r="DY487">
            <v>0</v>
          </cell>
          <cell r="DZ487">
            <v>0</v>
          </cell>
          <cell r="EA487">
            <v>0</v>
          </cell>
          <cell r="EB487">
            <v>0</v>
          </cell>
          <cell r="EC487">
            <v>0</v>
          </cell>
          <cell r="ED487">
            <v>0</v>
          </cell>
          <cell r="EE487">
            <v>0</v>
          </cell>
          <cell r="EF487">
            <v>0</v>
          </cell>
          <cell r="EG487">
            <v>0</v>
          </cell>
          <cell r="EH487">
            <v>0</v>
          </cell>
          <cell r="EI487">
            <v>0</v>
          </cell>
          <cell r="EJ487">
            <v>0</v>
          </cell>
          <cell r="EK487">
            <v>0</v>
          </cell>
          <cell r="EL487">
            <v>0</v>
          </cell>
          <cell r="EM487">
            <v>0</v>
          </cell>
          <cell r="EN487">
            <v>0</v>
          </cell>
          <cell r="EO487">
            <v>0</v>
          </cell>
          <cell r="EP487">
            <v>0</v>
          </cell>
          <cell r="EQ487">
            <v>0</v>
          </cell>
          <cell r="ER487">
            <v>0</v>
          </cell>
          <cell r="ES487">
            <v>0</v>
          </cell>
          <cell r="ET487">
            <v>0</v>
          </cell>
          <cell r="EU487">
            <v>0</v>
          </cell>
          <cell r="EV487">
            <v>0</v>
          </cell>
          <cell r="EW487">
            <v>0</v>
          </cell>
          <cell r="EX487">
            <v>0</v>
          </cell>
          <cell r="EY487">
            <v>0</v>
          </cell>
          <cell r="EZ487">
            <v>0</v>
          </cell>
          <cell r="FA487">
            <v>0</v>
          </cell>
          <cell r="FB487">
            <v>0</v>
          </cell>
          <cell r="FC487">
            <v>0</v>
          </cell>
          <cell r="FD487">
            <v>0</v>
          </cell>
          <cell r="FE487">
            <v>0</v>
          </cell>
          <cell r="FF487">
            <v>0</v>
          </cell>
          <cell r="FG487">
            <v>0</v>
          </cell>
          <cell r="FH487">
            <v>0</v>
          </cell>
          <cell r="FI487">
            <v>0</v>
          </cell>
          <cell r="FJ487">
            <v>0</v>
          </cell>
          <cell r="FK487">
            <v>0</v>
          </cell>
          <cell r="FL487">
            <v>0</v>
          </cell>
          <cell r="FM487">
            <v>0</v>
          </cell>
          <cell r="FN487">
            <v>0</v>
          </cell>
          <cell r="FO487">
            <v>0</v>
          </cell>
          <cell r="FP487">
            <v>0</v>
          </cell>
          <cell r="FQ487">
            <v>0</v>
          </cell>
          <cell r="FR487">
            <v>0</v>
          </cell>
          <cell r="FS487">
            <v>0</v>
          </cell>
          <cell r="FT487">
            <v>0</v>
          </cell>
          <cell r="FU487">
            <v>0</v>
          </cell>
          <cell r="FV487">
            <v>0</v>
          </cell>
          <cell r="FW487">
            <v>0</v>
          </cell>
          <cell r="FX487">
            <v>0</v>
          </cell>
          <cell r="FY487">
            <v>0</v>
          </cell>
          <cell r="FZ487">
            <v>0</v>
          </cell>
          <cell r="GA487">
            <v>0</v>
          </cell>
          <cell r="GB487">
            <v>0</v>
          </cell>
          <cell r="GC487">
            <v>0</v>
          </cell>
          <cell r="GD487">
            <v>0</v>
          </cell>
          <cell r="GE487">
            <v>0</v>
          </cell>
          <cell r="GF487">
            <v>0</v>
          </cell>
          <cell r="GG487">
            <v>0</v>
          </cell>
          <cell r="GH487">
            <v>0</v>
          </cell>
          <cell r="GI487">
            <v>0</v>
          </cell>
          <cell r="GJ487">
            <v>0</v>
          </cell>
          <cell r="GK487">
            <v>0</v>
          </cell>
          <cell r="GL487">
            <v>0</v>
          </cell>
          <cell r="GM487">
            <v>0</v>
          </cell>
          <cell r="GN487">
            <v>0</v>
          </cell>
          <cell r="GO487">
            <v>0</v>
          </cell>
          <cell r="GP487">
            <v>0</v>
          </cell>
          <cell r="GQ487">
            <v>0</v>
          </cell>
          <cell r="GR487">
            <v>0</v>
          </cell>
          <cell r="GS487">
            <v>0</v>
          </cell>
          <cell r="GW487">
            <v>904978</v>
          </cell>
          <cell r="GX487" t="e">
            <v>#DIV/0!</v>
          </cell>
          <cell r="GY487" t="e">
            <v>#DIV/0!</v>
          </cell>
          <cell r="GZ487" t="e">
            <v>#DIV/0!</v>
          </cell>
        </row>
        <row r="488">
          <cell r="A488">
            <v>904992</v>
          </cell>
          <cell r="B488">
            <v>25</v>
          </cell>
          <cell r="C488" t="str">
            <v>HI 157</v>
          </cell>
          <cell r="D488">
            <v>188916</v>
          </cell>
          <cell r="E488" t="str">
            <v>R</v>
          </cell>
          <cell r="F488">
            <v>0</v>
          </cell>
          <cell r="G488">
            <v>0</v>
          </cell>
          <cell r="H488">
            <v>0</v>
          </cell>
          <cell r="I488">
            <v>0</v>
          </cell>
          <cell r="J488">
            <v>0</v>
          </cell>
          <cell r="K488">
            <v>0</v>
          </cell>
          <cell r="L488">
            <v>0</v>
          </cell>
          <cell r="M488">
            <v>0</v>
          </cell>
          <cell r="N488">
            <v>0</v>
          </cell>
          <cell r="O488">
            <v>0</v>
          </cell>
          <cell r="P488">
            <v>0</v>
          </cell>
          <cell r="Q488">
            <v>0</v>
          </cell>
          <cell r="R488">
            <v>0</v>
          </cell>
          <cell r="S488">
            <v>0</v>
          </cell>
          <cell r="T488">
            <v>0</v>
          </cell>
          <cell r="U488">
            <v>0</v>
          </cell>
          <cell r="V488">
            <v>0</v>
          </cell>
          <cell r="W488">
            <v>0</v>
          </cell>
          <cell r="X488">
            <v>0</v>
          </cell>
          <cell r="Y488">
            <v>0</v>
          </cell>
          <cell r="Z488">
            <v>0</v>
          </cell>
          <cell r="AA488">
            <v>0</v>
          </cell>
          <cell r="AB488">
            <v>0</v>
          </cell>
          <cell r="AC488">
            <v>0</v>
          </cell>
          <cell r="AD488">
            <v>0</v>
          </cell>
          <cell r="AE488">
            <v>0</v>
          </cell>
          <cell r="AF488">
            <v>0</v>
          </cell>
          <cell r="AG488">
            <v>0</v>
          </cell>
          <cell r="AH488">
            <v>0</v>
          </cell>
          <cell r="AI488">
            <v>0</v>
          </cell>
          <cell r="AJ488">
            <v>0</v>
          </cell>
          <cell r="AK488">
            <v>0</v>
          </cell>
          <cell r="AL488">
            <v>0</v>
          </cell>
          <cell r="AM488">
            <v>0</v>
          </cell>
          <cell r="AN488">
            <v>0</v>
          </cell>
          <cell r="AO488">
            <v>0</v>
          </cell>
          <cell r="AP488">
            <v>0</v>
          </cell>
          <cell r="AQ488">
            <v>0</v>
          </cell>
          <cell r="AR488">
            <v>0</v>
          </cell>
          <cell r="AS488">
            <v>0</v>
          </cell>
          <cell r="AT488">
            <v>0</v>
          </cell>
          <cell r="AU488">
            <v>0</v>
          </cell>
          <cell r="AV488">
            <v>0</v>
          </cell>
          <cell r="AW488">
            <v>0</v>
          </cell>
          <cell r="AX488">
            <v>0</v>
          </cell>
          <cell r="AY488">
            <v>0</v>
          </cell>
          <cell r="AZ488">
            <v>0</v>
          </cell>
          <cell r="BA488">
            <v>0</v>
          </cell>
          <cell r="BB488">
            <v>0</v>
          </cell>
          <cell r="BC488">
            <v>0</v>
          </cell>
          <cell r="BD488">
            <v>0</v>
          </cell>
          <cell r="BE488">
            <v>0</v>
          </cell>
          <cell r="BF488">
            <v>0</v>
          </cell>
          <cell r="BG488">
            <v>0</v>
          </cell>
          <cell r="BH488">
            <v>0</v>
          </cell>
          <cell r="BI488">
            <v>0</v>
          </cell>
          <cell r="BJ488">
            <v>0</v>
          </cell>
          <cell r="BK488">
            <v>0</v>
          </cell>
          <cell r="BL488">
            <v>0</v>
          </cell>
          <cell r="BM488">
            <v>0</v>
          </cell>
          <cell r="BN488">
            <v>0</v>
          </cell>
          <cell r="BO488">
            <v>0</v>
          </cell>
          <cell r="BP488">
            <v>0</v>
          </cell>
          <cell r="BQ488">
            <v>0</v>
          </cell>
          <cell r="BR488">
            <v>0</v>
          </cell>
          <cell r="BS488">
            <v>0</v>
          </cell>
          <cell r="BT488">
            <v>0</v>
          </cell>
          <cell r="BU488">
            <v>0</v>
          </cell>
          <cell r="BV488">
            <v>0</v>
          </cell>
          <cell r="BW488">
            <v>0</v>
          </cell>
          <cell r="BX488">
            <v>0</v>
          </cell>
          <cell r="BY488">
            <v>0</v>
          </cell>
          <cell r="BZ488">
            <v>0</v>
          </cell>
          <cell r="CA488">
            <v>0</v>
          </cell>
          <cell r="CB488">
            <v>0</v>
          </cell>
          <cell r="CC488">
            <v>0</v>
          </cell>
          <cell r="CD488">
            <v>0</v>
          </cell>
          <cell r="CE488">
            <v>0</v>
          </cell>
          <cell r="CF488">
            <v>0</v>
          </cell>
          <cell r="CG488">
            <v>0</v>
          </cell>
          <cell r="CH488">
            <v>0</v>
          </cell>
          <cell r="CI488">
            <v>0</v>
          </cell>
          <cell r="CJ488">
            <v>0</v>
          </cell>
          <cell r="CK488">
            <v>0</v>
          </cell>
          <cell r="CL488">
            <v>0</v>
          </cell>
          <cell r="CM488">
            <v>0</v>
          </cell>
          <cell r="CN488">
            <v>0</v>
          </cell>
          <cell r="CO488">
            <v>0</v>
          </cell>
          <cell r="CP488">
            <v>0</v>
          </cell>
          <cell r="CQ488">
            <v>0</v>
          </cell>
          <cell r="CR488">
            <v>0</v>
          </cell>
          <cell r="CS488">
            <v>0</v>
          </cell>
          <cell r="CT488">
            <v>0</v>
          </cell>
          <cell r="CU488">
            <v>0</v>
          </cell>
          <cell r="CV488">
            <v>0</v>
          </cell>
          <cell r="CW488">
            <v>0</v>
          </cell>
          <cell r="CX488">
            <v>0</v>
          </cell>
          <cell r="CY488">
            <v>0</v>
          </cell>
          <cell r="CZ488">
            <v>0</v>
          </cell>
          <cell r="DA488">
            <v>0</v>
          </cell>
          <cell r="DB488">
            <v>0</v>
          </cell>
          <cell r="DC488">
            <v>0</v>
          </cell>
          <cell r="DD488">
            <v>0</v>
          </cell>
          <cell r="DE488">
            <v>0</v>
          </cell>
          <cell r="DF488">
            <v>0</v>
          </cell>
          <cell r="DG488">
            <v>0</v>
          </cell>
          <cell r="DH488">
            <v>0</v>
          </cell>
          <cell r="DI488">
            <v>0</v>
          </cell>
          <cell r="DJ488">
            <v>0</v>
          </cell>
          <cell r="DK488">
            <v>0</v>
          </cell>
          <cell r="DL488">
            <v>0</v>
          </cell>
          <cell r="DM488">
            <v>0</v>
          </cell>
          <cell r="DN488">
            <v>0</v>
          </cell>
          <cell r="DO488">
            <v>0</v>
          </cell>
          <cell r="DP488">
            <v>0</v>
          </cell>
          <cell r="DQ488">
            <v>0</v>
          </cell>
          <cell r="DR488">
            <v>0</v>
          </cell>
          <cell r="DS488">
            <v>0</v>
          </cell>
          <cell r="DT488">
            <v>0</v>
          </cell>
          <cell r="DU488">
            <v>0</v>
          </cell>
          <cell r="DV488">
            <v>0</v>
          </cell>
          <cell r="DW488">
            <v>0</v>
          </cell>
          <cell r="DX488">
            <v>0</v>
          </cell>
          <cell r="DY488">
            <v>0</v>
          </cell>
          <cell r="DZ488">
            <v>0</v>
          </cell>
          <cell r="EA488">
            <v>0</v>
          </cell>
          <cell r="EB488">
            <v>0</v>
          </cell>
          <cell r="EC488">
            <v>0</v>
          </cell>
          <cell r="ED488">
            <v>0</v>
          </cell>
          <cell r="EE488">
            <v>0</v>
          </cell>
          <cell r="EF488">
            <v>0</v>
          </cell>
          <cell r="EG488">
            <v>0</v>
          </cell>
          <cell r="EH488">
            <v>0</v>
          </cell>
          <cell r="EI488">
            <v>0</v>
          </cell>
          <cell r="EJ488">
            <v>0</v>
          </cell>
          <cell r="EK488">
            <v>0</v>
          </cell>
          <cell r="EL488">
            <v>0</v>
          </cell>
          <cell r="EM488">
            <v>0</v>
          </cell>
          <cell r="EN488">
            <v>0</v>
          </cell>
          <cell r="EO488">
            <v>0</v>
          </cell>
          <cell r="EP488">
            <v>0</v>
          </cell>
          <cell r="EQ488">
            <v>0</v>
          </cell>
          <cell r="ER488">
            <v>0</v>
          </cell>
          <cell r="ES488">
            <v>0</v>
          </cell>
          <cell r="ET488">
            <v>0</v>
          </cell>
          <cell r="EU488">
            <v>0</v>
          </cell>
          <cell r="EV488">
            <v>0</v>
          </cell>
          <cell r="EW488">
            <v>0</v>
          </cell>
          <cell r="EX488">
            <v>0</v>
          </cell>
          <cell r="EY488">
            <v>0</v>
          </cell>
          <cell r="EZ488">
            <v>0</v>
          </cell>
          <cell r="FA488">
            <v>0</v>
          </cell>
          <cell r="FB488">
            <v>0</v>
          </cell>
          <cell r="FC488">
            <v>0</v>
          </cell>
          <cell r="FD488">
            <v>0</v>
          </cell>
          <cell r="FE488">
            <v>0</v>
          </cell>
          <cell r="FF488">
            <v>0</v>
          </cell>
          <cell r="FG488">
            <v>0</v>
          </cell>
          <cell r="FH488">
            <v>0</v>
          </cell>
          <cell r="FI488">
            <v>0</v>
          </cell>
          <cell r="FJ488">
            <v>0</v>
          </cell>
          <cell r="FK488">
            <v>0</v>
          </cell>
          <cell r="FL488">
            <v>0</v>
          </cell>
          <cell r="FM488">
            <v>0</v>
          </cell>
          <cell r="FN488">
            <v>0</v>
          </cell>
          <cell r="FO488">
            <v>0</v>
          </cell>
          <cell r="FP488">
            <v>0</v>
          </cell>
          <cell r="FQ488">
            <v>0</v>
          </cell>
          <cell r="FR488">
            <v>0</v>
          </cell>
          <cell r="FS488">
            <v>0</v>
          </cell>
          <cell r="FT488">
            <v>0</v>
          </cell>
          <cell r="FU488">
            <v>0</v>
          </cell>
          <cell r="FV488">
            <v>0</v>
          </cell>
          <cell r="FW488">
            <v>0</v>
          </cell>
          <cell r="FX488">
            <v>0</v>
          </cell>
          <cell r="FY488">
            <v>0</v>
          </cell>
          <cell r="FZ488">
            <v>0</v>
          </cell>
          <cell r="GA488">
            <v>0</v>
          </cell>
          <cell r="GB488">
            <v>0</v>
          </cell>
          <cell r="GC488">
            <v>0</v>
          </cell>
          <cell r="GD488">
            <v>0</v>
          </cell>
          <cell r="GE488">
            <v>0</v>
          </cell>
          <cell r="GF488">
            <v>0</v>
          </cell>
          <cell r="GG488">
            <v>0</v>
          </cell>
          <cell r="GH488">
            <v>0</v>
          </cell>
          <cell r="GI488">
            <v>0</v>
          </cell>
          <cell r="GJ488">
            <v>0</v>
          </cell>
          <cell r="GK488">
            <v>0</v>
          </cell>
          <cell r="GL488">
            <v>0</v>
          </cell>
          <cell r="GM488">
            <v>0</v>
          </cell>
          <cell r="GN488">
            <v>0</v>
          </cell>
          <cell r="GO488">
            <v>0</v>
          </cell>
          <cell r="GP488">
            <v>0</v>
          </cell>
          <cell r="GQ488">
            <v>0</v>
          </cell>
          <cell r="GR488">
            <v>0</v>
          </cell>
          <cell r="GS488">
            <v>0</v>
          </cell>
          <cell r="GW488">
            <v>904992</v>
          </cell>
          <cell r="GX488" t="e">
            <v>#DIV/0!</v>
          </cell>
          <cell r="GY488" t="e">
            <v>#DIV/0!</v>
          </cell>
          <cell r="GZ488" t="e">
            <v>#DIV/0!</v>
          </cell>
        </row>
        <row r="489">
          <cell r="A489">
            <v>905160</v>
          </cell>
          <cell r="B489">
            <v>10</v>
          </cell>
          <cell r="C489" t="str">
            <v>C.P. 170 @ MOORE</v>
          </cell>
          <cell r="D489">
            <v>60510</v>
          </cell>
          <cell r="E489" t="str">
            <v>R</v>
          </cell>
          <cell r="F489">
            <v>0</v>
          </cell>
          <cell r="G489">
            <v>0</v>
          </cell>
          <cell r="H489">
            <v>0</v>
          </cell>
          <cell r="I489">
            <v>0</v>
          </cell>
          <cell r="J489">
            <v>0</v>
          </cell>
          <cell r="K489">
            <v>0</v>
          </cell>
          <cell r="L489">
            <v>0</v>
          </cell>
          <cell r="M489">
            <v>0</v>
          </cell>
          <cell r="N489">
            <v>0</v>
          </cell>
          <cell r="O489">
            <v>0</v>
          </cell>
          <cell r="P489">
            <v>0</v>
          </cell>
          <cell r="Q489">
            <v>0</v>
          </cell>
          <cell r="R489">
            <v>0</v>
          </cell>
          <cell r="S489">
            <v>0</v>
          </cell>
          <cell r="T489">
            <v>0</v>
          </cell>
          <cell r="U489">
            <v>0</v>
          </cell>
          <cell r="V489">
            <v>0</v>
          </cell>
          <cell r="W489">
            <v>0</v>
          </cell>
          <cell r="X489">
            <v>0</v>
          </cell>
          <cell r="Y489">
            <v>0</v>
          </cell>
          <cell r="Z489">
            <v>0</v>
          </cell>
          <cell r="AA489">
            <v>0</v>
          </cell>
          <cell r="AB489">
            <v>0</v>
          </cell>
          <cell r="AC489">
            <v>0</v>
          </cell>
          <cell r="AD489">
            <v>0</v>
          </cell>
          <cell r="AE489">
            <v>0</v>
          </cell>
          <cell r="AF489">
            <v>0</v>
          </cell>
          <cell r="AG489">
            <v>0</v>
          </cell>
          <cell r="AH489">
            <v>0</v>
          </cell>
          <cell r="AI489">
            <v>0</v>
          </cell>
          <cell r="AJ489">
            <v>0</v>
          </cell>
          <cell r="AK489">
            <v>0</v>
          </cell>
          <cell r="AL489">
            <v>0</v>
          </cell>
          <cell r="AM489">
            <v>0</v>
          </cell>
          <cell r="AN489">
            <v>0</v>
          </cell>
          <cell r="AO489">
            <v>0</v>
          </cell>
          <cell r="AP489">
            <v>0</v>
          </cell>
          <cell r="AQ489">
            <v>0</v>
          </cell>
          <cell r="AR489">
            <v>0</v>
          </cell>
          <cell r="AS489">
            <v>0</v>
          </cell>
          <cell r="AT489">
            <v>0</v>
          </cell>
          <cell r="AU489">
            <v>0</v>
          </cell>
          <cell r="AV489">
            <v>0</v>
          </cell>
          <cell r="AW489">
            <v>0</v>
          </cell>
          <cell r="AX489">
            <v>0</v>
          </cell>
          <cell r="AY489">
            <v>0</v>
          </cell>
          <cell r="AZ489">
            <v>0</v>
          </cell>
          <cell r="BA489">
            <v>0</v>
          </cell>
          <cell r="BB489">
            <v>0</v>
          </cell>
          <cell r="BC489">
            <v>0</v>
          </cell>
          <cell r="BD489">
            <v>0</v>
          </cell>
          <cell r="BE489">
            <v>0</v>
          </cell>
          <cell r="BF489">
            <v>0</v>
          </cell>
          <cell r="BG489">
            <v>0</v>
          </cell>
          <cell r="BH489">
            <v>0</v>
          </cell>
          <cell r="BI489">
            <v>0</v>
          </cell>
          <cell r="BJ489">
            <v>0</v>
          </cell>
          <cell r="BK489">
            <v>0</v>
          </cell>
          <cell r="BL489">
            <v>0</v>
          </cell>
          <cell r="BM489">
            <v>0</v>
          </cell>
          <cell r="BN489">
            <v>0</v>
          </cell>
          <cell r="BO489">
            <v>0</v>
          </cell>
          <cell r="BP489">
            <v>0</v>
          </cell>
          <cell r="BQ489">
            <v>0</v>
          </cell>
          <cell r="BR489">
            <v>0</v>
          </cell>
          <cell r="BS489">
            <v>0</v>
          </cell>
          <cell r="BT489">
            <v>0</v>
          </cell>
          <cell r="BU489">
            <v>0</v>
          </cell>
          <cell r="BV489">
            <v>0</v>
          </cell>
          <cell r="BW489">
            <v>0</v>
          </cell>
          <cell r="BX489">
            <v>0</v>
          </cell>
          <cell r="BY489">
            <v>0</v>
          </cell>
          <cell r="BZ489">
            <v>0</v>
          </cell>
          <cell r="CA489">
            <v>0</v>
          </cell>
          <cell r="CB489">
            <v>0</v>
          </cell>
          <cell r="CC489">
            <v>0</v>
          </cell>
          <cell r="CD489">
            <v>0</v>
          </cell>
          <cell r="CE489">
            <v>0</v>
          </cell>
          <cell r="CF489">
            <v>0</v>
          </cell>
          <cell r="CG489">
            <v>0</v>
          </cell>
          <cell r="CH489">
            <v>0</v>
          </cell>
          <cell r="CI489">
            <v>0</v>
          </cell>
          <cell r="CJ489">
            <v>0</v>
          </cell>
          <cell r="CK489">
            <v>0</v>
          </cell>
          <cell r="CL489">
            <v>0</v>
          </cell>
          <cell r="CM489">
            <v>0</v>
          </cell>
          <cell r="CN489">
            <v>0</v>
          </cell>
          <cell r="CO489">
            <v>0</v>
          </cell>
          <cell r="CP489">
            <v>0</v>
          </cell>
          <cell r="CQ489">
            <v>0</v>
          </cell>
          <cell r="CR489">
            <v>0</v>
          </cell>
          <cell r="CS489">
            <v>0</v>
          </cell>
          <cell r="CT489">
            <v>0</v>
          </cell>
          <cell r="CU489">
            <v>0</v>
          </cell>
          <cell r="CV489">
            <v>0</v>
          </cell>
          <cell r="CW489">
            <v>0</v>
          </cell>
          <cell r="CX489">
            <v>0</v>
          </cell>
          <cell r="CY489">
            <v>0</v>
          </cell>
          <cell r="CZ489">
            <v>0</v>
          </cell>
          <cell r="DA489">
            <v>0</v>
          </cell>
          <cell r="DB489">
            <v>0</v>
          </cell>
          <cell r="DC489">
            <v>0</v>
          </cell>
          <cell r="DD489">
            <v>0</v>
          </cell>
          <cell r="DE489">
            <v>0</v>
          </cell>
          <cell r="DF489">
            <v>0</v>
          </cell>
          <cell r="DG489">
            <v>0</v>
          </cell>
          <cell r="DH489">
            <v>0</v>
          </cell>
          <cell r="DI489">
            <v>0</v>
          </cell>
          <cell r="DJ489">
            <v>0</v>
          </cell>
          <cell r="DK489">
            <v>0</v>
          </cell>
          <cell r="DL489">
            <v>0</v>
          </cell>
          <cell r="DM489">
            <v>0</v>
          </cell>
          <cell r="DN489">
            <v>0</v>
          </cell>
          <cell r="DO489">
            <v>0</v>
          </cell>
          <cell r="DP489">
            <v>0</v>
          </cell>
          <cell r="DQ489">
            <v>0</v>
          </cell>
          <cell r="DR489">
            <v>0</v>
          </cell>
          <cell r="DS489">
            <v>0</v>
          </cell>
          <cell r="DT489">
            <v>0</v>
          </cell>
          <cell r="DU489">
            <v>0</v>
          </cell>
          <cell r="DV489">
            <v>0</v>
          </cell>
          <cell r="DW489">
            <v>0</v>
          </cell>
          <cell r="DX489">
            <v>0</v>
          </cell>
          <cell r="DY489">
            <v>0</v>
          </cell>
          <cell r="DZ489">
            <v>0</v>
          </cell>
          <cell r="EA489">
            <v>0</v>
          </cell>
          <cell r="EB489">
            <v>0</v>
          </cell>
          <cell r="EC489">
            <v>0</v>
          </cell>
          <cell r="ED489">
            <v>0</v>
          </cell>
          <cell r="EE489">
            <v>0</v>
          </cell>
          <cell r="EF489">
            <v>0</v>
          </cell>
          <cell r="EG489">
            <v>0</v>
          </cell>
          <cell r="EH489">
            <v>0</v>
          </cell>
          <cell r="EI489">
            <v>0</v>
          </cell>
          <cell r="EJ489">
            <v>0</v>
          </cell>
          <cell r="EK489">
            <v>0</v>
          </cell>
          <cell r="EL489">
            <v>0</v>
          </cell>
          <cell r="EM489">
            <v>0</v>
          </cell>
          <cell r="EN489">
            <v>0</v>
          </cell>
          <cell r="EO489">
            <v>0</v>
          </cell>
          <cell r="EP489">
            <v>0</v>
          </cell>
          <cell r="EQ489">
            <v>0</v>
          </cell>
          <cell r="ER489">
            <v>0</v>
          </cell>
          <cell r="ES489">
            <v>0</v>
          </cell>
          <cell r="ET489">
            <v>0</v>
          </cell>
          <cell r="EU489">
            <v>0</v>
          </cell>
          <cell r="EV489">
            <v>0</v>
          </cell>
          <cell r="EW489">
            <v>0</v>
          </cell>
          <cell r="EX489">
            <v>0</v>
          </cell>
          <cell r="EY489">
            <v>0</v>
          </cell>
          <cell r="EZ489">
            <v>0</v>
          </cell>
          <cell r="FA489">
            <v>0</v>
          </cell>
          <cell r="FB489">
            <v>0</v>
          </cell>
          <cell r="FC489">
            <v>0</v>
          </cell>
          <cell r="FD489">
            <v>0</v>
          </cell>
          <cell r="FE489">
            <v>0</v>
          </cell>
          <cell r="FF489">
            <v>0</v>
          </cell>
          <cell r="FG489">
            <v>0</v>
          </cell>
          <cell r="FH489">
            <v>0</v>
          </cell>
          <cell r="FI489">
            <v>0</v>
          </cell>
          <cell r="FJ489">
            <v>0</v>
          </cell>
          <cell r="FK489">
            <v>0</v>
          </cell>
          <cell r="FL489">
            <v>0</v>
          </cell>
          <cell r="FM489">
            <v>0</v>
          </cell>
          <cell r="FN489">
            <v>0</v>
          </cell>
          <cell r="FO489">
            <v>0</v>
          </cell>
          <cell r="FP489">
            <v>0</v>
          </cell>
          <cell r="FQ489">
            <v>0</v>
          </cell>
          <cell r="FR489">
            <v>0</v>
          </cell>
          <cell r="FS489">
            <v>0</v>
          </cell>
          <cell r="FT489">
            <v>0</v>
          </cell>
          <cell r="FU489">
            <v>0</v>
          </cell>
          <cell r="FV489">
            <v>0</v>
          </cell>
          <cell r="FW489">
            <v>0</v>
          </cell>
          <cell r="FX489">
            <v>0</v>
          </cell>
          <cell r="FY489">
            <v>0</v>
          </cell>
          <cell r="FZ489">
            <v>0</v>
          </cell>
          <cell r="GA489">
            <v>0</v>
          </cell>
          <cell r="GB489">
            <v>0</v>
          </cell>
          <cell r="GC489">
            <v>0</v>
          </cell>
          <cell r="GD489">
            <v>0</v>
          </cell>
          <cell r="GE489">
            <v>0</v>
          </cell>
          <cell r="GF489">
            <v>0</v>
          </cell>
          <cell r="GG489">
            <v>0</v>
          </cell>
          <cell r="GH489">
            <v>0</v>
          </cell>
          <cell r="GI489">
            <v>0</v>
          </cell>
          <cell r="GJ489">
            <v>0</v>
          </cell>
          <cell r="GK489">
            <v>0</v>
          </cell>
          <cell r="GL489">
            <v>0</v>
          </cell>
          <cell r="GM489">
            <v>0</v>
          </cell>
          <cell r="GN489">
            <v>0</v>
          </cell>
          <cell r="GO489">
            <v>0</v>
          </cell>
          <cell r="GP489">
            <v>0</v>
          </cell>
          <cell r="GQ489">
            <v>0</v>
          </cell>
          <cell r="GR489">
            <v>0</v>
          </cell>
          <cell r="GS489">
            <v>0</v>
          </cell>
          <cell r="GW489">
            <v>905160</v>
          </cell>
          <cell r="GX489" t="e">
            <v>#DIV/0!</v>
          </cell>
          <cell r="GY489" t="e">
            <v>#DIV/0!</v>
          </cell>
          <cell r="GZ489" t="e">
            <v>#DIV/0!</v>
          </cell>
        </row>
        <row r="490">
          <cell r="A490">
            <v>905207</v>
          </cell>
          <cell r="B490">
            <v>10</v>
          </cell>
          <cell r="C490" t="str">
            <v>CIG @ BEAVER</v>
          </cell>
          <cell r="D490">
            <v>357129</v>
          </cell>
          <cell r="E490" t="str">
            <v>R</v>
          </cell>
          <cell r="F490">
            <v>47529</v>
          </cell>
          <cell r="G490">
            <v>61845</v>
          </cell>
          <cell r="H490">
            <v>61800</v>
          </cell>
          <cell r="I490">
            <v>48759</v>
          </cell>
          <cell r="J490">
            <v>48759</v>
          </cell>
          <cell r="K490">
            <v>48759</v>
          </cell>
          <cell r="L490">
            <v>43942</v>
          </cell>
          <cell r="M490">
            <v>60907</v>
          </cell>
          <cell r="N490">
            <v>79056</v>
          </cell>
          <cell r="O490">
            <v>73641</v>
          </cell>
          <cell r="P490">
            <v>59085</v>
          </cell>
          <cell r="Q490">
            <v>59085</v>
          </cell>
          <cell r="R490">
            <v>59085</v>
          </cell>
          <cell r="S490">
            <v>58259</v>
          </cell>
          <cell r="T490">
            <v>46541</v>
          </cell>
          <cell r="U490">
            <v>46541</v>
          </cell>
          <cell r="V490">
            <v>46140</v>
          </cell>
          <cell r="W490">
            <v>46541</v>
          </cell>
          <cell r="X490">
            <v>46541</v>
          </cell>
          <cell r="Y490">
            <v>46541</v>
          </cell>
          <cell r="Z490">
            <v>47310</v>
          </cell>
          <cell r="AA490">
            <v>48969</v>
          </cell>
          <cell r="AB490">
            <v>45541</v>
          </cell>
          <cell r="AC490">
            <v>49308</v>
          </cell>
          <cell r="AD490">
            <v>45541</v>
          </cell>
          <cell r="AE490">
            <v>45541</v>
          </cell>
          <cell r="AF490">
            <v>45541</v>
          </cell>
          <cell r="AG490">
            <v>45541</v>
          </cell>
          <cell r="AH490">
            <v>53941</v>
          </cell>
          <cell r="AI490">
            <v>53341</v>
          </cell>
          <cell r="AJ490">
            <v>47341</v>
          </cell>
          <cell r="AK490">
            <v>47341</v>
          </cell>
          <cell r="AL490">
            <v>47341</v>
          </cell>
          <cell r="AM490">
            <v>47341</v>
          </cell>
          <cell r="AN490">
            <v>49741</v>
          </cell>
          <cell r="AO490">
            <v>50429</v>
          </cell>
          <cell r="AP490">
            <v>60645</v>
          </cell>
          <cell r="AQ490">
            <v>56084</v>
          </cell>
          <cell r="AR490">
            <v>60856</v>
          </cell>
          <cell r="AS490">
            <v>60846</v>
          </cell>
          <cell r="AT490">
            <v>58488</v>
          </cell>
          <cell r="AU490">
            <v>61212</v>
          </cell>
          <cell r="AV490">
            <v>72277</v>
          </cell>
          <cell r="AW490">
            <v>89296</v>
          </cell>
          <cell r="AX490">
            <v>52417</v>
          </cell>
          <cell r="AY490">
            <v>66017</v>
          </cell>
          <cell r="AZ490">
            <v>66017</v>
          </cell>
          <cell r="BA490">
            <v>61069</v>
          </cell>
          <cell r="BB490">
            <v>69162</v>
          </cell>
          <cell r="BC490">
            <v>69162</v>
          </cell>
          <cell r="BD490">
            <v>58931</v>
          </cell>
          <cell r="BE490">
            <v>54862</v>
          </cell>
          <cell r="BF490">
            <v>53005</v>
          </cell>
          <cell r="BG490">
            <v>53005</v>
          </cell>
          <cell r="BH490">
            <v>53005</v>
          </cell>
          <cell r="BI490">
            <v>66160</v>
          </cell>
          <cell r="BJ490">
            <v>62461</v>
          </cell>
          <cell r="BK490">
            <v>68345</v>
          </cell>
          <cell r="BL490">
            <v>66206</v>
          </cell>
          <cell r="BM490">
            <v>56307</v>
          </cell>
          <cell r="BN490">
            <v>56307</v>
          </cell>
          <cell r="BO490">
            <v>75099</v>
          </cell>
          <cell r="BP490">
            <v>56307</v>
          </cell>
          <cell r="BQ490">
            <v>30922</v>
          </cell>
          <cell r="BR490">
            <v>66345</v>
          </cell>
          <cell r="BS490">
            <v>63468</v>
          </cell>
          <cell r="BT490">
            <v>48895</v>
          </cell>
          <cell r="BU490">
            <v>48895</v>
          </cell>
          <cell r="BV490">
            <v>49045</v>
          </cell>
          <cell r="BW490">
            <v>50505</v>
          </cell>
          <cell r="BX490">
            <v>51764</v>
          </cell>
          <cell r="BY490">
            <v>59713</v>
          </cell>
          <cell r="BZ490">
            <v>44247</v>
          </cell>
          <cell r="CA490">
            <v>52692</v>
          </cell>
          <cell r="CB490">
            <v>41894</v>
          </cell>
          <cell r="CC490">
            <v>32521</v>
          </cell>
          <cell r="CD490">
            <v>20585</v>
          </cell>
          <cell r="CE490">
            <v>20585</v>
          </cell>
          <cell r="CF490">
            <v>28785</v>
          </cell>
          <cell r="CG490">
            <v>22550</v>
          </cell>
          <cell r="CH490">
            <v>16613</v>
          </cell>
          <cell r="CI490">
            <v>16613</v>
          </cell>
          <cell r="CJ490">
            <v>16613</v>
          </cell>
          <cell r="CK490">
            <v>20822</v>
          </cell>
          <cell r="CL490">
            <v>37052</v>
          </cell>
          <cell r="CM490">
            <v>14648</v>
          </cell>
          <cell r="CN490">
            <v>22477</v>
          </cell>
          <cell r="CO490">
            <v>8236</v>
          </cell>
          <cell r="CP490">
            <v>8236</v>
          </cell>
          <cell r="CQ490">
            <v>8236</v>
          </cell>
          <cell r="CR490">
            <v>3304</v>
          </cell>
          <cell r="CS490">
            <v>0</v>
          </cell>
          <cell r="CT490">
            <v>16301</v>
          </cell>
          <cell r="CU490">
            <v>5140</v>
          </cell>
          <cell r="CV490">
            <v>28422</v>
          </cell>
          <cell r="CW490">
            <v>28422</v>
          </cell>
          <cell r="CX490">
            <v>28422</v>
          </cell>
          <cell r="CY490">
            <v>11332</v>
          </cell>
          <cell r="CZ490">
            <v>9417</v>
          </cell>
          <cell r="DA490">
            <v>2236</v>
          </cell>
          <cell r="DB490">
            <v>8076</v>
          </cell>
          <cell r="DC490">
            <v>8340</v>
          </cell>
          <cell r="DD490">
            <v>8340</v>
          </cell>
          <cell r="DE490">
            <v>8340</v>
          </cell>
          <cell r="DF490">
            <v>8840</v>
          </cell>
          <cell r="DG490">
            <v>0</v>
          </cell>
          <cell r="DH490">
            <v>25954</v>
          </cell>
          <cell r="DI490">
            <v>16704</v>
          </cell>
          <cell r="DJ490">
            <v>16342</v>
          </cell>
          <cell r="DK490">
            <v>16342</v>
          </cell>
          <cell r="DL490">
            <v>16342</v>
          </cell>
          <cell r="DM490">
            <v>22083</v>
          </cell>
          <cell r="DN490">
            <v>17070</v>
          </cell>
          <cell r="DO490">
            <v>5629</v>
          </cell>
          <cell r="DP490">
            <v>11129</v>
          </cell>
          <cell r="DQ490">
            <v>11128</v>
          </cell>
          <cell r="DR490">
            <v>11129</v>
          </cell>
          <cell r="DS490">
            <v>11129</v>
          </cell>
          <cell r="DT490">
            <v>0</v>
          </cell>
          <cell r="DU490">
            <v>1500</v>
          </cell>
          <cell r="DV490">
            <v>6649</v>
          </cell>
          <cell r="DW490">
            <v>15337</v>
          </cell>
          <cell r="DX490">
            <v>12000</v>
          </cell>
          <cell r="DY490">
            <v>12000</v>
          </cell>
          <cell r="DZ490">
            <v>12000</v>
          </cell>
          <cell r="EA490">
            <v>10669</v>
          </cell>
          <cell r="EB490">
            <v>16350</v>
          </cell>
          <cell r="EC490">
            <v>18936</v>
          </cell>
          <cell r="ED490">
            <v>19492</v>
          </cell>
          <cell r="EE490">
            <v>19100</v>
          </cell>
          <cell r="EF490">
            <v>21400</v>
          </cell>
          <cell r="EG490">
            <v>19100</v>
          </cell>
          <cell r="EH490">
            <v>25263</v>
          </cell>
          <cell r="EI490">
            <v>22727</v>
          </cell>
          <cell r="EJ490">
            <v>11573</v>
          </cell>
          <cell r="EK490">
            <v>5481</v>
          </cell>
          <cell r="EL490">
            <v>11538</v>
          </cell>
          <cell r="EM490">
            <v>11538</v>
          </cell>
          <cell r="EN490">
            <v>11538</v>
          </cell>
          <cell r="EO490">
            <v>1538</v>
          </cell>
          <cell r="EP490">
            <v>1538</v>
          </cell>
          <cell r="EQ490">
            <v>9297</v>
          </cell>
          <cell r="ER490">
            <v>12058</v>
          </cell>
          <cell r="ES490">
            <v>7515</v>
          </cell>
          <cell r="ET490">
            <v>7367</v>
          </cell>
          <cell r="EU490">
            <v>9058</v>
          </cell>
          <cell r="EV490">
            <v>1084</v>
          </cell>
          <cell r="EW490">
            <v>26264</v>
          </cell>
          <cell r="EX490">
            <v>18428</v>
          </cell>
          <cell r="EY490">
            <v>32517</v>
          </cell>
          <cell r="EZ490">
            <v>30681</v>
          </cell>
          <cell r="FA490">
            <v>32981</v>
          </cell>
          <cell r="FB490">
            <v>30681</v>
          </cell>
          <cell r="FC490">
            <v>5266</v>
          </cell>
          <cell r="FD490">
            <v>4499</v>
          </cell>
          <cell r="FE490">
            <v>10452</v>
          </cell>
          <cell r="FF490">
            <v>4419</v>
          </cell>
          <cell r="FG490">
            <v>8523</v>
          </cell>
          <cell r="FH490">
            <v>10824</v>
          </cell>
          <cell r="FI490">
            <v>8524</v>
          </cell>
          <cell r="FJ490">
            <v>12300</v>
          </cell>
          <cell r="FK490">
            <v>6100</v>
          </cell>
          <cell r="FL490">
            <v>5008</v>
          </cell>
          <cell r="FM490">
            <v>3066</v>
          </cell>
          <cell r="FN490">
            <v>3066</v>
          </cell>
          <cell r="FO490">
            <v>13500</v>
          </cell>
          <cell r="FP490">
            <v>13500</v>
          </cell>
          <cell r="FQ490">
            <v>8602</v>
          </cell>
          <cell r="FR490">
            <v>8766</v>
          </cell>
          <cell r="FS490">
            <v>2500</v>
          </cell>
          <cell r="FT490">
            <v>7335</v>
          </cell>
          <cell r="FU490">
            <v>6907</v>
          </cell>
          <cell r="FV490">
            <v>7176</v>
          </cell>
          <cell r="FW490">
            <v>7500</v>
          </cell>
          <cell r="FX490">
            <v>7500</v>
          </cell>
          <cell r="FY490">
            <v>5611</v>
          </cell>
          <cell r="FZ490">
            <v>0</v>
          </cell>
          <cell r="GA490">
            <v>12072</v>
          </cell>
          <cell r="GB490">
            <v>7072</v>
          </cell>
          <cell r="GC490">
            <v>7880</v>
          </cell>
          <cell r="GD490">
            <v>6264</v>
          </cell>
          <cell r="GE490">
            <v>20055</v>
          </cell>
          <cell r="GF490">
            <v>5261</v>
          </cell>
          <cell r="GG490">
            <v>21661</v>
          </cell>
          <cell r="GH490">
            <v>10106</v>
          </cell>
          <cell r="GI490">
            <v>10523</v>
          </cell>
          <cell r="GJ490">
            <v>10523</v>
          </cell>
          <cell r="GK490">
            <v>10523</v>
          </cell>
          <cell r="GL490">
            <v>31440</v>
          </cell>
          <cell r="GM490">
            <v>20349</v>
          </cell>
          <cell r="GN490">
            <v>9943</v>
          </cell>
          <cell r="GO490">
            <v>3508</v>
          </cell>
          <cell r="GP490">
            <v>8095</v>
          </cell>
          <cell r="GQ490">
            <v>8095</v>
          </cell>
          <cell r="GR490">
            <v>8095</v>
          </cell>
          <cell r="GS490">
            <v>25818</v>
          </cell>
          <cell r="GW490">
            <v>905207</v>
          </cell>
          <cell r="GX490" t="e">
            <v>#DIV/0!</v>
          </cell>
          <cell r="GY490" t="e">
            <v>#DIV/0!</v>
          </cell>
          <cell r="GZ490" t="e">
            <v>#DIV/0!</v>
          </cell>
        </row>
        <row r="491">
          <cell r="A491">
            <v>905231</v>
          </cell>
          <cell r="B491">
            <v>22</v>
          </cell>
          <cell r="C491" t="str">
            <v>KMTP @ HARRIS</v>
          </cell>
          <cell r="D491">
            <v>553876</v>
          </cell>
          <cell r="E491" t="str">
            <v>R</v>
          </cell>
          <cell r="F491">
            <v>10000</v>
          </cell>
          <cell r="G491">
            <v>10000</v>
          </cell>
          <cell r="H491">
            <v>10000</v>
          </cell>
          <cell r="I491">
            <v>0</v>
          </cell>
          <cell r="J491">
            <v>0</v>
          </cell>
          <cell r="K491">
            <v>0</v>
          </cell>
          <cell r="L491">
            <v>0</v>
          </cell>
          <cell r="M491">
            <v>10000</v>
          </cell>
          <cell r="N491">
            <v>10000</v>
          </cell>
          <cell r="O491">
            <v>10000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cell r="AF491">
            <v>0</v>
          </cell>
          <cell r="AG491">
            <v>0</v>
          </cell>
          <cell r="AH491">
            <v>0</v>
          </cell>
          <cell r="AI491">
            <v>0</v>
          </cell>
          <cell r="AJ491">
            <v>0</v>
          </cell>
          <cell r="AK491">
            <v>0</v>
          </cell>
          <cell r="AL491">
            <v>0</v>
          </cell>
          <cell r="AM491">
            <v>0</v>
          </cell>
          <cell r="AN491">
            <v>0</v>
          </cell>
          <cell r="AO491">
            <v>0</v>
          </cell>
          <cell r="AP491">
            <v>0</v>
          </cell>
          <cell r="AQ491">
            <v>0</v>
          </cell>
          <cell r="AR491">
            <v>0</v>
          </cell>
          <cell r="AS491">
            <v>0</v>
          </cell>
          <cell r="AT491">
            <v>0</v>
          </cell>
          <cell r="AU491">
            <v>0</v>
          </cell>
          <cell r="AV491">
            <v>0</v>
          </cell>
          <cell r="AW491">
            <v>0</v>
          </cell>
          <cell r="AX491">
            <v>0</v>
          </cell>
          <cell r="AY491">
            <v>0</v>
          </cell>
          <cell r="AZ491">
            <v>0</v>
          </cell>
          <cell r="BA491">
            <v>0</v>
          </cell>
          <cell r="BB491">
            <v>0</v>
          </cell>
          <cell r="BC491">
            <v>0</v>
          </cell>
          <cell r="BD491">
            <v>0</v>
          </cell>
          <cell r="BE491">
            <v>0</v>
          </cell>
          <cell r="BF491">
            <v>0</v>
          </cell>
          <cell r="BG491">
            <v>0</v>
          </cell>
          <cell r="BH491">
            <v>0</v>
          </cell>
          <cell r="BI491">
            <v>0</v>
          </cell>
          <cell r="BJ491">
            <v>0</v>
          </cell>
          <cell r="BK491">
            <v>0</v>
          </cell>
          <cell r="BL491">
            <v>0</v>
          </cell>
          <cell r="BM491">
            <v>0</v>
          </cell>
          <cell r="BN491">
            <v>0</v>
          </cell>
          <cell r="BO491">
            <v>0</v>
          </cell>
          <cell r="BP491">
            <v>0</v>
          </cell>
          <cell r="BQ491">
            <v>0</v>
          </cell>
          <cell r="BR491">
            <v>0</v>
          </cell>
          <cell r="BS491">
            <v>0</v>
          </cell>
          <cell r="BT491">
            <v>0</v>
          </cell>
          <cell r="BU491">
            <v>0</v>
          </cell>
          <cell r="BV491">
            <v>0</v>
          </cell>
          <cell r="BW491">
            <v>0</v>
          </cell>
          <cell r="BX491">
            <v>0</v>
          </cell>
          <cell r="BY491">
            <v>0</v>
          </cell>
          <cell r="BZ491">
            <v>0</v>
          </cell>
          <cell r="CA491">
            <v>0</v>
          </cell>
          <cell r="CB491">
            <v>0</v>
          </cell>
          <cell r="CC491">
            <v>0</v>
          </cell>
          <cell r="CD491">
            <v>0</v>
          </cell>
          <cell r="CE491">
            <v>0</v>
          </cell>
          <cell r="CF491">
            <v>0</v>
          </cell>
          <cell r="CG491">
            <v>0</v>
          </cell>
          <cell r="CH491">
            <v>0</v>
          </cell>
          <cell r="CI491">
            <v>42245</v>
          </cell>
          <cell r="CJ491">
            <v>0</v>
          </cell>
          <cell r="CK491">
            <v>0</v>
          </cell>
          <cell r="CL491">
            <v>0</v>
          </cell>
          <cell r="CM491">
            <v>0</v>
          </cell>
          <cell r="CN491">
            <v>0</v>
          </cell>
          <cell r="CO491">
            <v>0</v>
          </cell>
          <cell r="CP491">
            <v>0</v>
          </cell>
          <cell r="CQ491">
            <v>0</v>
          </cell>
          <cell r="CR491">
            <v>0</v>
          </cell>
          <cell r="CS491">
            <v>0</v>
          </cell>
          <cell r="CT491">
            <v>0</v>
          </cell>
          <cell r="CU491">
            <v>0</v>
          </cell>
          <cell r="CV491">
            <v>0</v>
          </cell>
          <cell r="CW491">
            <v>0</v>
          </cell>
          <cell r="CX491">
            <v>0</v>
          </cell>
          <cell r="CY491">
            <v>0</v>
          </cell>
          <cell r="CZ491">
            <v>0</v>
          </cell>
          <cell r="DA491">
            <v>0</v>
          </cell>
          <cell r="DB491">
            <v>0</v>
          </cell>
          <cell r="DC491">
            <v>0</v>
          </cell>
          <cell r="DD491">
            <v>47101</v>
          </cell>
          <cell r="DE491">
            <v>0</v>
          </cell>
          <cell r="DF491">
            <v>0</v>
          </cell>
          <cell r="DG491">
            <v>0</v>
          </cell>
          <cell r="DH491">
            <v>76495</v>
          </cell>
          <cell r="DI491">
            <v>76495</v>
          </cell>
          <cell r="DJ491">
            <v>60000</v>
          </cell>
          <cell r="DK491">
            <v>60000</v>
          </cell>
          <cell r="DL491">
            <v>0</v>
          </cell>
          <cell r="DM491">
            <v>60000</v>
          </cell>
          <cell r="DN491">
            <v>60000</v>
          </cell>
          <cell r="DO491">
            <v>77000</v>
          </cell>
          <cell r="DP491">
            <v>77000</v>
          </cell>
          <cell r="DQ491">
            <v>77000</v>
          </cell>
          <cell r="DR491">
            <v>77000</v>
          </cell>
          <cell r="DS491">
            <v>77000</v>
          </cell>
          <cell r="DT491">
            <v>77000</v>
          </cell>
          <cell r="DU491">
            <v>62801</v>
          </cell>
          <cell r="DV491">
            <v>77000</v>
          </cell>
          <cell r="DW491">
            <v>77000</v>
          </cell>
          <cell r="DX491">
            <v>77000</v>
          </cell>
          <cell r="DY491">
            <v>47000</v>
          </cell>
          <cell r="DZ491">
            <v>77000</v>
          </cell>
          <cell r="EA491">
            <v>0</v>
          </cell>
          <cell r="EB491">
            <v>0</v>
          </cell>
          <cell r="EC491">
            <v>0</v>
          </cell>
          <cell r="ED491">
            <v>0</v>
          </cell>
          <cell r="EE491">
            <v>0</v>
          </cell>
          <cell r="EF491">
            <v>0</v>
          </cell>
          <cell r="EG491">
            <v>52334</v>
          </cell>
          <cell r="EH491">
            <v>75000</v>
          </cell>
          <cell r="EI491">
            <v>0</v>
          </cell>
          <cell r="EJ491">
            <v>0</v>
          </cell>
          <cell r="EK491">
            <v>0</v>
          </cell>
          <cell r="EL491">
            <v>0</v>
          </cell>
          <cell r="EM491">
            <v>0</v>
          </cell>
          <cell r="EN491">
            <v>0</v>
          </cell>
          <cell r="EO491">
            <v>0</v>
          </cell>
          <cell r="EP491">
            <v>0</v>
          </cell>
          <cell r="EQ491">
            <v>0</v>
          </cell>
          <cell r="ER491">
            <v>0</v>
          </cell>
          <cell r="ES491">
            <v>0</v>
          </cell>
          <cell r="ET491">
            <v>0</v>
          </cell>
          <cell r="EU491">
            <v>0</v>
          </cell>
          <cell r="EV491">
            <v>0</v>
          </cell>
          <cell r="EW491">
            <v>0</v>
          </cell>
          <cell r="EX491">
            <v>0</v>
          </cell>
          <cell r="EY491">
            <v>0</v>
          </cell>
          <cell r="EZ491">
            <v>0</v>
          </cell>
          <cell r="FA491">
            <v>0</v>
          </cell>
          <cell r="FB491">
            <v>0</v>
          </cell>
          <cell r="FC491">
            <v>0</v>
          </cell>
          <cell r="FD491">
            <v>0</v>
          </cell>
          <cell r="FE491">
            <v>0</v>
          </cell>
          <cell r="FF491">
            <v>0</v>
          </cell>
          <cell r="FG491">
            <v>0</v>
          </cell>
          <cell r="FH491">
            <v>41867</v>
          </cell>
          <cell r="FI491">
            <v>0</v>
          </cell>
          <cell r="FJ491">
            <v>0</v>
          </cell>
          <cell r="FK491">
            <v>13252</v>
          </cell>
          <cell r="FL491">
            <v>28443</v>
          </cell>
          <cell r="FM491">
            <v>0</v>
          </cell>
          <cell r="FN491">
            <v>0</v>
          </cell>
          <cell r="FO491">
            <v>0</v>
          </cell>
          <cell r="FP491">
            <v>0</v>
          </cell>
          <cell r="FQ491">
            <v>0</v>
          </cell>
          <cell r="FR491">
            <v>0</v>
          </cell>
          <cell r="FS491">
            <v>0</v>
          </cell>
          <cell r="FT491">
            <v>0</v>
          </cell>
          <cell r="FU491">
            <v>0</v>
          </cell>
          <cell r="FV491">
            <v>0</v>
          </cell>
          <cell r="FW491">
            <v>0</v>
          </cell>
          <cell r="FX491">
            <v>0</v>
          </cell>
          <cell r="FY491">
            <v>0</v>
          </cell>
          <cell r="FZ491">
            <v>0</v>
          </cell>
          <cell r="GA491">
            <v>10000</v>
          </cell>
          <cell r="GB491">
            <v>0</v>
          </cell>
          <cell r="GC491">
            <v>46462</v>
          </cell>
          <cell r="GD491">
            <v>0</v>
          </cell>
          <cell r="GE491">
            <v>0</v>
          </cell>
          <cell r="GF491">
            <v>0</v>
          </cell>
          <cell r="GG491">
            <v>0</v>
          </cell>
          <cell r="GH491">
            <v>0</v>
          </cell>
          <cell r="GI491">
            <v>54427</v>
          </cell>
          <cell r="GJ491">
            <v>75933</v>
          </cell>
          <cell r="GK491">
            <v>54427</v>
          </cell>
          <cell r="GL491">
            <v>0</v>
          </cell>
          <cell r="GM491">
            <v>0</v>
          </cell>
          <cell r="GN491">
            <v>0</v>
          </cell>
          <cell r="GO491">
            <v>0</v>
          </cell>
          <cell r="GP491">
            <v>0</v>
          </cell>
          <cell r="GQ491">
            <v>0</v>
          </cell>
          <cell r="GR491">
            <v>0</v>
          </cell>
          <cell r="GS491">
            <v>0</v>
          </cell>
          <cell r="GW491">
            <v>905231</v>
          </cell>
          <cell r="GX491" t="e">
            <v>#DIV/0!</v>
          </cell>
          <cell r="GY491" t="e">
            <v>#DIV/0!</v>
          </cell>
          <cell r="GZ491" t="e">
            <v>#DIV/0!</v>
          </cell>
        </row>
        <row r="492">
          <cell r="A492">
            <v>905317</v>
          </cell>
          <cell r="B492">
            <v>1</v>
          </cell>
          <cell r="C492" t="str">
            <v>TEXACO @ LOVE</v>
          </cell>
          <cell r="D492">
            <v>8132</v>
          </cell>
          <cell r="E492" t="str">
            <v>D</v>
          </cell>
          <cell r="F492">
            <v>300</v>
          </cell>
          <cell r="G492">
            <v>300</v>
          </cell>
          <cell r="H492">
            <v>300</v>
          </cell>
          <cell r="I492">
            <v>300</v>
          </cell>
          <cell r="J492">
            <v>300</v>
          </cell>
          <cell r="K492">
            <v>300</v>
          </cell>
          <cell r="L492">
            <v>300</v>
          </cell>
          <cell r="M492">
            <v>300</v>
          </cell>
          <cell r="N492">
            <v>300</v>
          </cell>
          <cell r="O492">
            <v>300</v>
          </cell>
          <cell r="P492">
            <v>300</v>
          </cell>
          <cell r="Q492">
            <v>300</v>
          </cell>
          <cell r="R492">
            <v>300</v>
          </cell>
          <cell r="S492">
            <v>300</v>
          </cell>
          <cell r="T492">
            <v>296</v>
          </cell>
          <cell r="U492">
            <v>296</v>
          </cell>
          <cell r="V492">
            <v>296</v>
          </cell>
          <cell r="W492">
            <v>296</v>
          </cell>
          <cell r="X492">
            <v>296</v>
          </cell>
          <cell r="Y492">
            <v>296</v>
          </cell>
          <cell r="Z492">
            <v>296</v>
          </cell>
          <cell r="AA492">
            <v>296</v>
          </cell>
          <cell r="AB492">
            <v>296</v>
          </cell>
          <cell r="AC492">
            <v>296</v>
          </cell>
          <cell r="AD492">
            <v>296</v>
          </cell>
          <cell r="AE492">
            <v>296</v>
          </cell>
          <cell r="AF492">
            <v>296</v>
          </cell>
          <cell r="AG492">
            <v>296</v>
          </cell>
          <cell r="AH492">
            <v>296</v>
          </cell>
          <cell r="AI492">
            <v>296</v>
          </cell>
          <cell r="AJ492">
            <v>296</v>
          </cell>
          <cell r="AK492">
            <v>296</v>
          </cell>
          <cell r="AL492">
            <v>296</v>
          </cell>
          <cell r="AM492">
            <v>296</v>
          </cell>
          <cell r="AN492">
            <v>296</v>
          </cell>
          <cell r="AO492">
            <v>296</v>
          </cell>
          <cell r="AP492">
            <v>296</v>
          </cell>
          <cell r="AQ492">
            <v>296</v>
          </cell>
          <cell r="AR492">
            <v>296</v>
          </cell>
          <cell r="AS492">
            <v>296</v>
          </cell>
          <cell r="AT492">
            <v>296</v>
          </cell>
          <cell r="AU492">
            <v>296</v>
          </cell>
          <cell r="AV492">
            <v>296</v>
          </cell>
          <cell r="AW492">
            <v>296</v>
          </cell>
          <cell r="AX492">
            <v>0</v>
          </cell>
          <cell r="AY492">
            <v>296</v>
          </cell>
          <cell r="AZ492">
            <v>296</v>
          </cell>
          <cell r="BA492">
            <v>296</v>
          </cell>
          <cell r="BB492">
            <v>296</v>
          </cell>
          <cell r="BC492">
            <v>296</v>
          </cell>
          <cell r="BD492">
            <v>296</v>
          </cell>
          <cell r="BE492">
            <v>296</v>
          </cell>
          <cell r="BF492">
            <v>296</v>
          </cell>
          <cell r="BG492">
            <v>296</v>
          </cell>
          <cell r="BH492">
            <v>296</v>
          </cell>
          <cell r="BI492">
            <v>296</v>
          </cell>
          <cell r="BJ492">
            <v>296</v>
          </cell>
          <cell r="BK492">
            <v>296</v>
          </cell>
          <cell r="BL492">
            <v>296</v>
          </cell>
          <cell r="BM492">
            <v>300</v>
          </cell>
          <cell r="BN492">
            <v>300</v>
          </cell>
          <cell r="BO492">
            <v>300</v>
          </cell>
          <cell r="BP492">
            <v>300</v>
          </cell>
          <cell r="BQ492">
            <v>414</v>
          </cell>
          <cell r="BR492">
            <v>300</v>
          </cell>
          <cell r="BS492">
            <v>300</v>
          </cell>
          <cell r="BT492">
            <v>300</v>
          </cell>
          <cell r="BU492">
            <v>300</v>
          </cell>
          <cell r="BV492">
            <v>300</v>
          </cell>
          <cell r="BW492">
            <v>300</v>
          </cell>
          <cell r="BX492">
            <v>228</v>
          </cell>
          <cell r="BY492">
            <v>894</v>
          </cell>
          <cell r="BZ492">
            <v>300</v>
          </cell>
          <cell r="CA492">
            <v>300</v>
          </cell>
          <cell r="CB492">
            <v>300</v>
          </cell>
          <cell r="CC492">
            <v>1715</v>
          </cell>
          <cell r="CD492">
            <v>1715</v>
          </cell>
          <cell r="CE492">
            <v>300</v>
          </cell>
          <cell r="CF492">
            <v>300</v>
          </cell>
          <cell r="CG492">
            <v>300</v>
          </cell>
          <cell r="CH492">
            <v>300</v>
          </cell>
          <cell r="CI492">
            <v>300</v>
          </cell>
          <cell r="CJ492">
            <v>300</v>
          </cell>
          <cell r="CK492">
            <v>300</v>
          </cell>
          <cell r="CL492">
            <v>300</v>
          </cell>
          <cell r="CM492">
            <v>300</v>
          </cell>
          <cell r="CN492">
            <v>300</v>
          </cell>
          <cell r="CO492">
            <v>296</v>
          </cell>
          <cell r="CP492">
            <v>296</v>
          </cell>
          <cell r="CQ492">
            <v>296</v>
          </cell>
          <cell r="CR492">
            <v>300</v>
          </cell>
          <cell r="CS492">
            <v>300</v>
          </cell>
          <cell r="CT492">
            <v>300</v>
          </cell>
          <cell r="CU492">
            <v>300</v>
          </cell>
          <cell r="CV492">
            <v>300</v>
          </cell>
          <cell r="CW492">
            <v>300</v>
          </cell>
          <cell r="CX492">
            <v>300</v>
          </cell>
          <cell r="CY492">
            <v>300</v>
          </cell>
          <cell r="CZ492">
            <v>300</v>
          </cell>
          <cell r="DA492">
            <v>300</v>
          </cell>
          <cell r="DB492">
            <v>300</v>
          </cell>
          <cell r="DC492">
            <v>300</v>
          </cell>
          <cell r="DD492">
            <v>300</v>
          </cell>
          <cell r="DE492">
            <v>300</v>
          </cell>
          <cell r="DF492">
            <v>300</v>
          </cell>
          <cell r="DG492">
            <v>300</v>
          </cell>
          <cell r="DH492">
            <v>524</v>
          </cell>
          <cell r="DI492">
            <v>300</v>
          </cell>
          <cell r="DJ492">
            <v>300</v>
          </cell>
          <cell r="DK492">
            <v>300</v>
          </cell>
          <cell r="DL492">
            <v>300</v>
          </cell>
          <cell r="DM492">
            <v>398</v>
          </cell>
          <cell r="DN492">
            <v>300</v>
          </cell>
          <cell r="DO492">
            <v>300</v>
          </cell>
          <cell r="DP492">
            <v>298</v>
          </cell>
          <cell r="DQ492">
            <v>298</v>
          </cell>
          <cell r="DR492">
            <v>298</v>
          </cell>
          <cell r="DS492">
            <v>298</v>
          </cell>
          <cell r="DT492">
            <v>226</v>
          </cell>
          <cell r="DU492">
            <v>137</v>
          </cell>
          <cell r="DV492">
            <v>300</v>
          </cell>
          <cell r="DW492">
            <v>300</v>
          </cell>
          <cell r="DX492">
            <v>300</v>
          </cell>
          <cell r="DY492">
            <v>300</v>
          </cell>
          <cell r="DZ492">
            <v>300</v>
          </cell>
          <cell r="EA492">
            <v>300</v>
          </cell>
          <cell r="EB492">
            <v>400</v>
          </cell>
          <cell r="EC492">
            <v>300</v>
          </cell>
          <cell r="ED492">
            <v>300</v>
          </cell>
          <cell r="EE492">
            <v>300</v>
          </cell>
          <cell r="EF492">
            <v>300</v>
          </cell>
          <cell r="EG492">
            <v>300</v>
          </cell>
          <cell r="EH492">
            <v>300</v>
          </cell>
          <cell r="EI492">
            <v>639</v>
          </cell>
          <cell r="EJ492">
            <v>300</v>
          </cell>
          <cell r="EK492">
            <v>300</v>
          </cell>
          <cell r="EL492">
            <v>300</v>
          </cell>
          <cell r="EM492">
            <v>300</v>
          </cell>
          <cell r="EN492">
            <v>300</v>
          </cell>
          <cell r="EO492">
            <v>300</v>
          </cell>
          <cell r="EP492">
            <v>300</v>
          </cell>
          <cell r="EQ492">
            <v>300</v>
          </cell>
          <cell r="ER492">
            <v>300</v>
          </cell>
          <cell r="ES492">
            <v>300</v>
          </cell>
          <cell r="ET492">
            <v>300</v>
          </cell>
          <cell r="EU492">
            <v>300</v>
          </cell>
          <cell r="EV492">
            <v>237</v>
          </cell>
          <cell r="EW492">
            <v>300</v>
          </cell>
          <cell r="EX492">
            <v>300</v>
          </cell>
          <cell r="EY492">
            <v>706</v>
          </cell>
          <cell r="EZ492">
            <v>706</v>
          </cell>
          <cell r="FA492">
            <v>706</v>
          </cell>
          <cell r="FB492">
            <v>706</v>
          </cell>
          <cell r="FC492">
            <v>300</v>
          </cell>
          <cell r="FD492">
            <v>300</v>
          </cell>
          <cell r="FE492">
            <v>300</v>
          </cell>
          <cell r="FF492">
            <v>251</v>
          </cell>
          <cell r="FG492">
            <v>481</v>
          </cell>
          <cell r="FH492">
            <v>481</v>
          </cell>
          <cell r="FI492">
            <v>481</v>
          </cell>
          <cell r="FJ492">
            <v>300</v>
          </cell>
          <cell r="FK492">
            <v>300</v>
          </cell>
          <cell r="FL492">
            <v>300</v>
          </cell>
          <cell r="FM492">
            <v>71</v>
          </cell>
          <cell r="FN492">
            <v>71</v>
          </cell>
          <cell r="FO492">
            <v>300</v>
          </cell>
          <cell r="FP492">
            <v>300</v>
          </cell>
          <cell r="FQ492">
            <v>300</v>
          </cell>
          <cell r="FR492">
            <v>300</v>
          </cell>
          <cell r="FS492">
            <v>300</v>
          </cell>
          <cell r="FT492">
            <v>300</v>
          </cell>
          <cell r="FU492">
            <v>300</v>
          </cell>
          <cell r="FV492">
            <v>300</v>
          </cell>
          <cell r="FW492">
            <v>300</v>
          </cell>
          <cell r="FX492">
            <v>300</v>
          </cell>
          <cell r="FY492">
            <v>300</v>
          </cell>
          <cell r="FZ492">
            <v>300</v>
          </cell>
          <cell r="GA492">
            <v>300</v>
          </cell>
          <cell r="GB492">
            <v>300</v>
          </cell>
          <cell r="GC492">
            <v>300</v>
          </cell>
          <cell r="GD492">
            <v>300</v>
          </cell>
          <cell r="GE492">
            <v>300</v>
          </cell>
          <cell r="GF492">
            <v>300</v>
          </cell>
          <cell r="GG492">
            <v>300</v>
          </cell>
          <cell r="GH492">
            <v>300</v>
          </cell>
          <cell r="GI492">
            <v>300</v>
          </cell>
          <cell r="GJ492">
            <v>300</v>
          </cell>
          <cell r="GK492">
            <v>300</v>
          </cell>
          <cell r="GL492">
            <v>300</v>
          </cell>
          <cell r="GM492">
            <v>300</v>
          </cell>
          <cell r="GN492">
            <v>300</v>
          </cell>
          <cell r="GO492">
            <v>300</v>
          </cell>
          <cell r="GP492">
            <v>300</v>
          </cell>
          <cell r="GQ492">
            <v>300</v>
          </cell>
          <cell r="GR492">
            <v>300</v>
          </cell>
          <cell r="GS492">
            <v>300</v>
          </cell>
          <cell r="GW492">
            <v>905317</v>
          </cell>
          <cell r="GX492" t="e">
            <v>#DIV/0!</v>
          </cell>
          <cell r="GY492" t="e">
            <v>#DIV/0!</v>
          </cell>
          <cell r="GZ492" t="e">
            <v>#DIV/0!</v>
          </cell>
        </row>
        <row r="493">
          <cell r="A493">
            <v>905341</v>
          </cell>
          <cell r="B493">
            <v>6</v>
          </cell>
          <cell r="C493" t="str">
            <v>TRANSOK @ BECKHAM</v>
          </cell>
          <cell r="D493">
            <v>174000</v>
          </cell>
          <cell r="E493" t="str">
            <v>R</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cell r="AF493">
            <v>0</v>
          </cell>
          <cell r="AG493">
            <v>0</v>
          </cell>
          <cell r="AH493">
            <v>0</v>
          </cell>
          <cell r="AI493">
            <v>0</v>
          </cell>
          <cell r="AJ493">
            <v>0</v>
          </cell>
          <cell r="AK493">
            <v>0</v>
          </cell>
          <cell r="AL493">
            <v>0</v>
          </cell>
          <cell r="AM493">
            <v>0</v>
          </cell>
          <cell r="AN493">
            <v>0</v>
          </cell>
          <cell r="AO493">
            <v>0</v>
          </cell>
          <cell r="AP493">
            <v>0</v>
          </cell>
          <cell r="AQ493">
            <v>0</v>
          </cell>
          <cell r="AR493">
            <v>0</v>
          </cell>
          <cell r="AS493">
            <v>0</v>
          </cell>
          <cell r="AT493">
            <v>0</v>
          </cell>
          <cell r="AU493">
            <v>0</v>
          </cell>
          <cell r="AV493">
            <v>0</v>
          </cell>
          <cell r="AW493">
            <v>0</v>
          </cell>
          <cell r="AX493">
            <v>0</v>
          </cell>
          <cell r="AY493">
            <v>0</v>
          </cell>
          <cell r="AZ493">
            <v>0</v>
          </cell>
          <cell r="BA493">
            <v>0</v>
          </cell>
          <cell r="BB493">
            <v>0</v>
          </cell>
          <cell r="BC493">
            <v>0</v>
          </cell>
          <cell r="BD493">
            <v>0</v>
          </cell>
          <cell r="BE493">
            <v>0</v>
          </cell>
          <cell r="BF493">
            <v>0</v>
          </cell>
          <cell r="BG493">
            <v>0</v>
          </cell>
          <cell r="BH493">
            <v>0</v>
          </cell>
          <cell r="BI493">
            <v>0</v>
          </cell>
          <cell r="BJ493">
            <v>0</v>
          </cell>
          <cell r="BK493">
            <v>0</v>
          </cell>
          <cell r="BL493">
            <v>0</v>
          </cell>
          <cell r="BM493">
            <v>0</v>
          </cell>
          <cell r="BN493">
            <v>0</v>
          </cell>
          <cell r="BO493">
            <v>0</v>
          </cell>
          <cell r="BP493">
            <v>0</v>
          </cell>
          <cell r="BQ493">
            <v>0</v>
          </cell>
          <cell r="BR493">
            <v>0</v>
          </cell>
          <cell r="BS493">
            <v>0</v>
          </cell>
          <cell r="BT493">
            <v>0</v>
          </cell>
          <cell r="BU493">
            <v>0</v>
          </cell>
          <cell r="BV493">
            <v>0</v>
          </cell>
          <cell r="BW493">
            <v>0</v>
          </cell>
          <cell r="BX493">
            <v>0</v>
          </cell>
          <cell r="BY493">
            <v>0</v>
          </cell>
          <cell r="BZ493">
            <v>0</v>
          </cell>
          <cell r="CA493">
            <v>0</v>
          </cell>
          <cell r="CB493">
            <v>0</v>
          </cell>
          <cell r="CC493">
            <v>0</v>
          </cell>
          <cell r="CD493">
            <v>0</v>
          </cell>
          <cell r="CE493">
            <v>0</v>
          </cell>
          <cell r="CF493">
            <v>0</v>
          </cell>
          <cell r="CG493">
            <v>0</v>
          </cell>
          <cell r="CH493">
            <v>0</v>
          </cell>
          <cell r="CI493">
            <v>0</v>
          </cell>
          <cell r="CJ493">
            <v>0</v>
          </cell>
          <cell r="CK493">
            <v>0</v>
          </cell>
          <cell r="CL493">
            <v>0</v>
          </cell>
          <cell r="CM493">
            <v>0</v>
          </cell>
          <cell r="CN493">
            <v>0</v>
          </cell>
          <cell r="CO493">
            <v>0</v>
          </cell>
          <cell r="CP493">
            <v>0</v>
          </cell>
          <cell r="CQ493">
            <v>0</v>
          </cell>
          <cell r="CR493">
            <v>0</v>
          </cell>
          <cell r="CS493">
            <v>0</v>
          </cell>
          <cell r="CT493">
            <v>0</v>
          </cell>
          <cell r="CU493">
            <v>0</v>
          </cell>
          <cell r="CV493">
            <v>0</v>
          </cell>
          <cell r="CW493">
            <v>0</v>
          </cell>
          <cell r="CX493">
            <v>0</v>
          </cell>
          <cell r="CY493">
            <v>0</v>
          </cell>
          <cell r="CZ493">
            <v>0</v>
          </cell>
          <cell r="DA493">
            <v>0</v>
          </cell>
          <cell r="DB493">
            <v>0</v>
          </cell>
          <cell r="DC493">
            <v>0</v>
          </cell>
          <cell r="DD493">
            <v>0</v>
          </cell>
          <cell r="DE493">
            <v>0</v>
          </cell>
          <cell r="DF493">
            <v>0</v>
          </cell>
          <cell r="DG493">
            <v>0</v>
          </cell>
          <cell r="DH493">
            <v>0</v>
          </cell>
          <cell r="DI493">
            <v>0</v>
          </cell>
          <cell r="DJ493">
            <v>0</v>
          </cell>
          <cell r="DK493">
            <v>0</v>
          </cell>
          <cell r="DL493">
            <v>0</v>
          </cell>
          <cell r="DM493">
            <v>0</v>
          </cell>
          <cell r="DN493">
            <v>0</v>
          </cell>
          <cell r="DO493">
            <v>0</v>
          </cell>
          <cell r="DP493">
            <v>0</v>
          </cell>
          <cell r="DQ493">
            <v>0</v>
          </cell>
          <cell r="DR493">
            <v>0</v>
          </cell>
          <cell r="DS493">
            <v>0</v>
          </cell>
          <cell r="DT493">
            <v>0</v>
          </cell>
          <cell r="DU493">
            <v>0</v>
          </cell>
          <cell r="DV493">
            <v>0</v>
          </cell>
          <cell r="DW493">
            <v>0</v>
          </cell>
          <cell r="DX493">
            <v>0</v>
          </cell>
          <cell r="DY493">
            <v>0</v>
          </cell>
          <cell r="DZ493">
            <v>0</v>
          </cell>
          <cell r="EA493">
            <v>0</v>
          </cell>
          <cell r="EB493">
            <v>0</v>
          </cell>
          <cell r="EC493">
            <v>0</v>
          </cell>
          <cell r="ED493">
            <v>0</v>
          </cell>
          <cell r="EE493">
            <v>0</v>
          </cell>
          <cell r="EF493">
            <v>0</v>
          </cell>
          <cell r="EG493">
            <v>0</v>
          </cell>
          <cell r="EH493">
            <v>0</v>
          </cell>
          <cell r="EI493">
            <v>0</v>
          </cell>
          <cell r="EJ493">
            <v>0</v>
          </cell>
          <cell r="EK493">
            <v>0</v>
          </cell>
          <cell r="EL493">
            <v>0</v>
          </cell>
          <cell r="EM493">
            <v>0</v>
          </cell>
          <cell r="EN493">
            <v>0</v>
          </cell>
          <cell r="EO493">
            <v>0</v>
          </cell>
          <cell r="EP493">
            <v>0</v>
          </cell>
          <cell r="EQ493">
            <v>0</v>
          </cell>
          <cell r="ER493">
            <v>0</v>
          </cell>
          <cell r="ES493">
            <v>0</v>
          </cell>
          <cell r="ET493">
            <v>0</v>
          </cell>
          <cell r="EU493">
            <v>0</v>
          </cell>
          <cell r="EV493">
            <v>0</v>
          </cell>
          <cell r="EW493">
            <v>0</v>
          </cell>
          <cell r="EX493">
            <v>0</v>
          </cell>
          <cell r="EY493">
            <v>0</v>
          </cell>
          <cell r="EZ493">
            <v>0</v>
          </cell>
          <cell r="FA493">
            <v>0</v>
          </cell>
          <cell r="FB493">
            <v>0</v>
          </cell>
          <cell r="FC493">
            <v>0</v>
          </cell>
          <cell r="FD493">
            <v>0</v>
          </cell>
          <cell r="FE493">
            <v>0</v>
          </cell>
          <cell r="FF493">
            <v>0</v>
          </cell>
          <cell r="FG493">
            <v>0</v>
          </cell>
          <cell r="FH493">
            <v>0</v>
          </cell>
          <cell r="FI493">
            <v>0</v>
          </cell>
          <cell r="FJ493">
            <v>0</v>
          </cell>
          <cell r="FK493">
            <v>0</v>
          </cell>
          <cell r="FL493">
            <v>0</v>
          </cell>
          <cell r="FM493">
            <v>0</v>
          </cell>
          <cell r="FN493">
            <v>0</v>
          </cell>
          <cell r="FO493">
            <v>0</v>
          </cell>
          <cell r="FP493">
            <v>0</v>
          </cell>
          <cell r="FQ493">
            <v>0</v>
          </cell>
          <cell r="FR493">
            <v>0</v>
          </cell>
          <cell r="FS493">
            <v>0</v>
          </cell>
          <cell r="FT493">
            <v>0</v>
          </cell>
          <cell r="FU493">
            <v>0</v>
          </cell>
          <cell r="FV493">
            <v>0</v>
          </cell>
          <cell r="FW493">
            <v>0</v>
          </cell>
          <cell r="FX493">
            <v>0</v>
          </cell>
          <cell r="FY493">
            <v>0</v>
          </cell>
          <cell r="FZ493">
            <v>0</v>
          </cell>
          <cell r="GA493">
            <v>0</v>
          </cell>
          <cell r="GB493">
            <v>0</v>
          </cell>
          <cell r="GC493">
            <v>0</v>
          </cell>
          <cell r="GD493">
            <v>0</v>
          </cell>
          <cell r="GE493">
            <v>0</v>
          </cell>
          <cell r="GF493">
            <v>0</v>
          </cell>
          <cell r="GG493">
            <v>0</v>
          </cell>
          <cell r="GH493">
            <v>0</v>
          </cell>
          <cell r="GI493">
            <v>0</v>
          </cell>
          <cell r="GJ493">
            <v>0</v>
          </cell>
          <cell r="GK493">
            <v>0</v>
          </cell>
          <cell r="GL493">
            <v>0</v>
          </cell>
          <cell r="GM493">
            <v>0</v>
          </cell>
          <cell r="GN493">
            <v>0</v>
          </cell>
          <cell r="GO493">
            <v>0</v>
          </cell>
          <cell r="GP493">
            <v>0</v>
          </cell>
          <cell r="GQ493">
            <v>0</v>
          </cell>
          <cell r="GR493">
            <v>0</v>
          </cell>
          <cell r="GS493">
            <v>0</v>
          </cell>
          <cell r="GW493">
            <v>905341</v>
          </cell>
          <cell r="GX493" t="e">
            <v>#DIV/0!</v>
          </cell>
          <cell r="GY493" t="e">
            <v>#DIV/0!</v>
          </cell>
          <cell r="GZ493" t="e">
            <v>#DIV/0!</v>
          </cell>
        </row>
        <row r="494">
          <cell r="A494">
            <v>905344</v>
          </cell>
          <cell r="B494">
            <v>6</v>
          </cell>
          <cell r="C494" t="str">
            <v>MRT @ BECKHAM</v>
          </cell>
          <cell r="D494">
            <v>29665</v>
          </cell>
          <cell r="E494" t="str">
            <v>R</v>
          </cell>
          <cell r="F494">
            <v>768</v>
          </cell>
          <cell r="G494">
            <v>768</v>
          </cell>
          <cell r="H494">
            <v>768</v>
          </cell>
          <cell r="I494">
            <v>768</v>
          </cell>
          <cell r="J494">
            <v>768</v>
          </cell>
          <cell r="K494">
            <v>768</v>
          </cell>
          <cell r="L494">
            <v>768</v>
          </cell>
          <cell r="M494">
            <v>768</v>
          </cell>
          <cell r="N494">
            <v>768</v>
          </cell>
          <cell r="O494">
            <v>768</v>
          </cell>
          <cell r="P494">
            <v>768</v>
          </cell>
          <cell r="Q494">
            <v>768</v>
          </cell>
          <cell r="R494">
            <v>768</v>
          </cell>
          <cell r="S494">
            <v>768</v>
          </cell>
          <cell r="T494">
            <v>760</v>
          </cell>
          <cell r="U494">
            <v>760</v>
          </cell>
          <cell r="V494">
            <v>760</v>
          </cell>
          <cell r="W494">
            <v>760</v>
          </cell>
          <cell r="X494">
            <v>760</v>
          </cell>
          <cell r="Y494">
            <v>760</v>
          </cell>
          <cell r="Z494">
            <v>760</v>
          </cell>
          <cell r="AA494">
            <v>760</v>
          </cell>
          <cell r="AB494">
            <v>760</v>
          </cell>
          <cell r="AC494">
            <v>760</v>
          </cell>
          <cell r="AD494">
            <v>760</v>
          </cell>
          <cell r="AE494">
            <v>760</v>
          </cell>
          <cell r="AF494">
            <v>760</v>
          </cell>
          <cell r="AG494">
            <v>760</v>
          </cell>
          <cell r="AH494">
            <v>787</v>
          </cell>
          <cell r="AI494">
            <v>787</v>
          </cell>
          <cell r="AJ494">
            <v>787</v>
          </cell>
          <cell r="AK494">
            <v>787</v>
          </cell>
          <cell r="AL494">
            <v>787</v>
          </cell>
          <cell r="AM494">
            <v>787</v>
          </cell>
          <cell r="AN494">
            <v>787</v>
          </cell>
          <cell r="AO494">
            <v>787</v>
          </cell>
          <cell r="AP494">
            <v>787</v>
          </cell>
          <cell r="AQ494">
            <v>787</v>
          </cell>
          <cell r="AR494">
            <v>787</v>
          </cell>
          <cell r="AS494">
            <v>787</v>
          </cell>
          <cell r="AT494">
            <v>787</v>
          </cell>
          <cell r="AU494">
            <v>787</v>
          </cell>
          <cell r="AV494">
            <v>787</v>
          </cell>
          <cell r="AW494">
            <v>787</v>
          </cell>
          <cell r="AX494">
            <v>787</v>
          </cell>
          <cell r="AY494">
            <v>784</v>
          </cell>
          <cell r="AZ494">
            <v>784</v>
          </cell>
          <cell r="BA494">
            <v>784</v>
          </cell>
          <cell r="BB494">
            <v>784</v>
          </cell>
          <cell r="BC494">
            <v>784</v>
          </cell>
          <cell r="BD494">
            <v>784</v>
          </cell>
          <cell r="BE494">
            <v>784</v>
          </cell>
          <cell r="BF494">
            <v>784</v>
          </cell>
          <cell r="BG494">
            <v>784</v>
          </cell>
          <cell r="BH494">
            <v>784</v>
          </cell>
          <cell r="BI494">
            <v>784</v>
          </cell>
          <cell r="BJ494">
            <v>784</v>
          </cell>
          <cell r="BK494">
            <v>784</v>
          </cell>
          <cell r="BL494">
            <v>784</v>
          </cell>
          <cell r="BM494">
            <v>784</v>
          </cell>
          <cell r="BN494">
            <v>784</v>
          </cell>
          <cell r="BO494">
            <v>784</v>
          </cell>
          <cell r="BP494">
            <v>784</v>
          </cell>
          <cell r="BQ494">
            <v>784</v>
          </cell>
          <cell r="BR494">
            <v>784</v>
          </cell>
          <cell r="BS494">
            <v>784</v>
          </cell>
          <cell r="BT494">
            <v>784</v>
          </cell>
          <cell r="BU494">
            <v>784</v>
          </cell>
          <cell r="BV494">
            <v>784</v>
          </cell>
          <cell r="BW494">
            <v>784</v>
          </cell>
          <cell r="BX494">
            <v>784</v>
          </cell>
          <cell r="BY494">
            <v>784</v>
          </cell>
          <cell r="BZ494">
            <v>784</v>
          </cell>
          <cell r="CA494">
            <v>784</v>
          </cell>
          <cell r="CB494">
            <v>784</v>
          </cell>
          <cell r="CC494">
            <v>791</v>
          </cell>
          <cell r="CD494">
            <v>791</v>
          </cell>
          <cell r="CE494">
            <v>791</v>
          </cell>
          <cell r="CF494">
            <v>791</v>
          </cell>
          <cell r="CG494">
            <v>791</v>
          </cell>
          <cell r="CH494">
            <v>791</v>
          </cell>
          <cell r="CI494">
            <v>791</v>
          </cell>
          <cell r="CJ494">
            <v>791</v>
          </cell>
          <cell r="CK494">
            <v>791</v>
          </cell>
          <cell r="CL494">
            <v>791</v>
          </cell>
          <cell r="CM494">
            <v>791</v>
          </cell>
          <cell r="CN494">
            <v>791</v>
          </cell>
          <cell r="CO494">
            <v>791</v>
          </cell>
          <cell r="CP494">
            <v>791</v>
          </cell>
          <cell r="CQ494">
            <v>791</v>
          </cell>
          <cell r="CR494">
            <v>791</v>
          </cell>
          <cell r="CS494">
            <v>791</v>
          </cell>
          <cell r="CT494">
            <v>791</v>
          </cell>
          <cell r="CU494">
            <v>791</v>
          </cell>
          <cell r="CV494">
            <v>791</v>
          </cell>
          <cell r="CW494">
            <v>791</v>
          </cell>
          <cell r="CX494">
            <v>791</v>
          </cell>
          <cell r="CY494">
            <v>791</v>
          </cell>
          <cell r="CZ494">
            <v>791</v>
          </cell>
          <cell r="DA494">
            <v>791</v>
          </cell>
          <cell r="DB494">
            <v>791</v>
          </cell>
          <cell r="DC494">
            <v>791</v>
          </cell>
          <cell r="DD494">
            <v>791</v>
          </cell>
          <cell r="DE494">
            <v>791</v>
          </cell>
          <cell r="DF494">
            <v>791</v>
          </cell>
          <cell r="DG494">
            <v>773</v>
          </cell>
          <cell r="DH494">
            <v>854</v>
          </cell>
          <cell r="DI494">
            <v>854</v>
          </cell>
          <cell r="DJ494">
            <v>854</v>
          </cell>
          <cell r="DK494">
            <v>854</v>
          </cell>
          <cell r="DL494">
            <v>854</v>
          </cell>
          <cell r="DM494">
            <v>854</v>
          </cell>
          <cell r="DN494">
            <v>854</v>
          </cell>
          <cell r="DO494">
            <v>854</v>
          </cell>
          <cell r="DP494">
            <v>854</v>
          </cell>
          <cell r="DQ494">
            <v>854</v>
          </cell>
          <cell r="DR494">
            <v>854</v>
          </cell>
          <cell r="DS494">
            <v>854</v>
          </cell>
          <cell r="DT494">
            <v>854</v>
          </cell>
          <cell r="DU494">
            <v>854</v>
          </cell>
          <cell r="DV494">
            <v>854</v>
          </cell>
          <cell r="DW494">
            <v>854</v>
          </cell>
          <cell r="DX494">
            <v>854</v>
          </cell>
          <cell r="DY494">
            <v>854</v>
          </cell>
          <cell r="DZ494">
            <v>854</v>
          </cell>
          <cell r="EA494">
            <v>854</v>
          </cell>
          <cell r="EB494">
            <v>854</v>
          </cell>
          <cell r="EC494">
            <v>854</v>
          </cell>
          <cell r="ED494">
            <v>854</v>
          </cell>
          <cell r="EE494">
            <v>854</v>
          </cell>
          <cell r="EF494">
            <v>854</v>
          </cell>
          <cell r="EG494">
            <v>854</v>
          </cell>
          <cell r="EH494">
            <v>854</v>
          </cell>
          <cell r="EI494">
            <v>854</v>
          </cell>
          <cell r="EJ494">
            <v>919</v>
          </cell>
          <cell r="EK494">
            <v>919</v>
          </cell>
          <cell r="EL494">
            <v>919</v>
          </cell>
          <cell r="EM494">
            <v>919</v>
          </cell>
          <cell r="EN494">
            <v>919</v>
          </cell>
          <cell r="EO494">
            <v>919</v>
          </cell>
          <cell r="EP494">
            <v>919</v>
          </cell>
          <cell r="EQ494">
            <v>919</v>
          </cell>
          <cell r="ER494">
            <v>919</v>
          </cell>
          <cell r="ES494">
            <v>919</v>
          </cell>
          <cell r="ET494">
            <v>919</v>
          </cell>
          <cell r="EU494">
            <v>919</v>
          </cell>
          <cell r="EV494">
            <v>919</v>
          </cell>
          <cell r="EW494">
            <v>919</v>
          </cell>
          <cell r="EX494">
            <v>919</v>
          </cell>
          <cell r="EY494">
            <v>919</v>
          </cell>
          <cell r="EZ494">
            <v>919</v>
          </cell>
          <cell r="FA494">
            <v>919</v>
          </cell>
          <cell r="FB494">
            <v>919</v>
          </cell>
          <cell r="FC494">
            <v>919</v>
          </cell>
          <cell r="FD494">
            <v>919</v>
          </cell>
          <cell r="FE494">
            <v>919</v>
          </cell>
          <cell r="FF494">
            <v>919</v>
          </cell>
          <cell r="FG494">
            <v>919</v>
          </cell>
          <cell r="FH494">
            <v>919</v>
          </cell>
          <cell r="FI494">
            <v>919</v>
          </cell>
          <cell r="FJ494">
            <v>919</v>
          </cell>
          <cell r="FK494">
            <v>919</v>
          </cell>
          <cell r="FL494">
            <v>919</v>
          </cell>
          <cell r="FM494">
            <v>919</v>
          </cell>
          <cell r="FN494">
            <v>919</v>
          </cell>
          <cell r="FO494">
            <v>777</v>
          </cell>
          <cell r="FP494">
            <v>777</v>
          </cell>
          <cell r="FQ494">
            <v>987</v>
          </cell>
          <cell r="FR494">
            <v>987</v>
          </cell>
          <cell r="FS494">
            <v>987</v>
          </cell>
          <cell r="FT494">
            <v>987</v>
          </cell>
          <cell r="FU494">
            <v>987</v>
          </cell>
          <cell r="FV494">
            <v>987</v>
          </cell>
          <cell r="FW494">
            <v>987</v>
          </cell>
          <cell r="FX494">
            <v>987</v>
          </cell>
          <cell r="FY494">
            <v>987</v>
          </cell>
          <cell r="FZ494">
            <v>987</v>
          </cell>
          <cell r="GA494">
            <v>987</v>
          </cell>
          <cell r="GB494">
            <v>987</v>
          </cell>
          <cell r="GC494">
            <v>987</v>
          </cell>
          <cell r="GD494">
            <v>987</v>
          </cell>
          <cell r="GE494">
            <v>987</v>
          </cell>
          <cell r="GF494">
            <v>987</v>
          </cell>
          <cell r="GG494">
            <v>987</v>
          </cell>
          <cell r="GH494">
            <v>987</v>
          </cell>
          <cell r="GI494">
            <v>987</v>
          </cell>
          <cell r="GJ494">
            <v>987</v>
          </cell>
          <cell r="GK494">
            <v>987</v>
          </cell>
          <cell r="GL494">
            <v>987</v>
          </cell>
          <cell r="GM494">
            <v>987</v>
          </cell>
          <cell r="GN494">
            <v>987</v>
          </cell>
          <cell r="GO494">
            <v>987</v>
          </cell>
          <cell r="GP494">
            <v>987</v>
          </cell>
          <cell r="GQ494">
            <v>987</v>
          </cell>
          <cell r="GR494">
            <v>987</v>
          </cell>
          <cell r="GS494">
            <v>987</v>
          </cell>
          <cell r="GW494">
            <v>905344</v>
          </cell>
          <cell r="GX494" t="e">
            <v>#DIV/0!</v>
          </cell>
          <cell r="GY494" t="e">
            <v>#DIV/0!</v>
          </cell>
          <cell r="GZ494" t="e">
            <v>#DIV/0!</v>
          </cell>
        </row>
        <row r="495">
          <cell r="A495">
            <v>905345</v>
          </cell>
          <cell r="B495">
            <v>6</v>
          </cell>
          <cell r="C495" t="str">
            <v>SANDERS @ BECKHAM</v>
          </cell>
          <cell r="D495">
            <v>9379</v>
          </cell>
          <cell r="E495" t="str">
            <v>R</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cell r="AF495">
            <v>0</v>
          </cell>
          <cell r="AG495">
            <v>0</v>
          </cell>
          <cell r="AH495">
            <v>0</v>
          </cell>
          <cell r="AI495">
            <v>0</v>
          </cell>
          <cell r="AJ495">
            <v>0</v>
          </cell>
          <cell r="AK495">
            <v>0</v>
          </cell>
          <cell r="AL495">
            <v>0</v>
          </cell>
          <cell r="AM495">
            <v>0</v>
          </cell>
          <cell r="AN495">
            <v>0</v>
          </cell>
          <cell r="AO495">
            <v>0</v>
          </cell>
          <cell r="AP495">
            <v>0</v>
          </cell>
          <cell r="AQ495">
            <v>0</v>
          </cell>
          <cell r="AR495">
            <v>0</v>
          </cell>
          <cell r="AS495">
            <v>0</v>
          </cell>
          <cell r="AT495">
            <v>0</v>
          </cell>
          <cell r="AU495">
            <v>0</v>
          </cell>
          <cell r="AV495">
            <v>0</v>
          </cell>
          <cell r="AW495">
            <v>0</v>
          </cell>
          <cell r="AX495">
            <v>0</v>
          </cell>
          <cell r="AY495">
            <v>0</v>
          </cell>
          <cell r="AZ495">
            <v>0</v>
          </cell>
          <cell r="BA495">
            <v>0</v>
          </cell>
          <cell r="BB495">
            <v>0</v>
          </cell>
          <cell r="BC495">
            <v>0</v>
          </cell>
          <cell r="BD495">
            <v>0</v>
          </cell>
          <cell r="BE495">
            <v>0</v>
          </cell>
          <cell r="BF495">
            <v>0</v>
          </cell>
          <cell r="BG495">
            <v>0</v>
          </cell>
          <cell r="BH495">
            <v>0</v>
          </cell>
          <cell r="BI495">
            <v>0</v>
          </cell>
          <cell r="BJ495">
            <v>0</v>
          </cell>
          <cell r="BK495">
            <v>0</v>
          </cell>
          <cell r="BL495">
            <v>0</v>
          </cell>
          <cell r="BM495">
            <v>0</v>
          </cell>
          <cell r="BN495">
            <v>0</v>
          </cell>
          <cell r="BO495">
            <v>0</v>
          </cell>
          <cell r="BP495">
            <v>0</v>
          </cell>
          <cell r="BQ495">
            <v>0</v>
          </cell>
          <cell r="BR495">
            <v>0</v>
          </cell>
          <cell r="BS495">
            <v>0</v>
          </cell>
          <cell r="BT495">
            <v>0</v>
          </cell>
          <cell r="BU495">
            <v>0</v>
          </cell>
          <cell r="BV495">
            <v>0</v>
          </cell>
          <cell r="BW495">
            <v>0</v>
          </cell>
          <cell r="BX495">
            <v>0</v>
          </cell>
          <cell r="BY495">
            <v>0</v>
          </cell>
          <cell r="BZ495">
            <v>0</v>
          </cell>
          <cell r="CA495">
            <v>0</v>
          </cell>
          <cell r="CB495">
            <v>0</v>
          </cell>
          <cell r="CC495">
            <v>0</v>
          </cell>
          <cell r="CD495">
            <v>0</v>
          </cell>
          <cell r="CE495">
            <v>0</v>
          </cell>
          <cell r="CF495">
            <v>0</v>
          </cell>
          <cell r="CG495">
            <v>0</v>
          </cell>
          <cell r="CH495">
            <v>0</v>
          </cell>
          <cell r="CI495">
            <v>0</v>
          </cell>
          <cell r="CJ495">
            <v>0</v>
          </cell>
          <cell r="CK495">
            <v>0</v>
          </cell>
          <cell r="CL495">
            <v>0</v>
          </cell>
          <cell r="CM495">
            <v>0</v>
          </cell>
          <cell r="CN495">
            <v>0</v>
          </cell>
          <cell r="CO495">
            <v>0</v>
          </cell>
          <cell r="CP495">
            <v>0</v>
          </cell>
          <cell r="CQ495">
            <v>0</v>
          </cell>
          <cell r="CR495">
            <v>0</v>
          </cell>
          <cell r="CS495">
            <v>0</v>
          </cell>
          <cell r="CT495">
            <v>0</v>
          </cell>
          <cell r="CU495">
            <v>0</v>
          </cell>
          <cell r="CV495">
            <v>0</v>
          </cell>
          <cell r="CW495">
            <v>0</v>
          </cell>
          <cell r="CX495">
            <v>0</v>
          </cell>
          <cell r="CY495">
            <v>0</v>
          </cell>
          <cell r="CZ495">
            <v>0</v>
          </cell>
          <cell r="DA495">
            <v>0</v>
          </cell>
          <cell r="DB495">
            <v>0</v>
          </cell>
          <cell r="DC495">
            <v>0</v>
          </cell>
          <cell r="DD495">
            <v>0</v>
          </cell>
          <cell r="DE495">
            <v>0</v>
          </cell>
          <cell r="DF495">
            <v>0</v>
          </cell>
          <cell r="DG495">
            <v>0</v>
          </cell>
          <cell r="DH495">
            <v>0</v>
          </cell>
          <cell r="DI495">
            <v>0</v>
          </cell>
          <cell r="DJ495">
            <v>0</v>
          </cell>
          <cell r="DK495">
            <v>0</v>
          </cell>
          <cell r="DL495">
            <v>0</v>
          </cell>
          <cell r="DM495">
            <v>0</v>
          </cell>
          <cell r="DN495">
            <v>0</v>
          </cell>
          <cell r="DO495">
            <v>0</v>
          </cell>
          <cell r="DP495">
            <v>0</v>
          </cell>
          <cell r="DQ495">
            <v>0</v>
          </cell>
          <cell r="DR495">
            <v>0</v>
          </cell>
          <cell r="DS495">
            <v>0</v>
          </cell>
          <cell r="DT495">
            <v>0</v>
          </cell>
          <cell r="DU495">
            <v>0</v>
          </cell>
          <cell r="DV495">
            <v>0</v>
          </cell>
          <cell r="DW495">
            <v>0</v>
          </cell>
          <cell r="DX495">
            <v>0</v>
          </cell>
          <cell r="DY495">
            <v>0</v>
          </cell>
          <cell r="DZ495">
            <v>0</v>
          </cell>
          <cell r="EA495">
            <v>0</v>
          </cell>
          <cell r="EB495">
            <v>0</v>
          </cell>
          <cell r="EC495">
            <v>0</v>
          </cell>
          <cell r="ED495">
            <v>0</v>
          </cell>
          <cell r="EE495">
            <v>0</v>
          </cell>
          <cell r="EF495">
            <v>0</v>
          </cell>
          <cell r="EG495">
            <v>0</v>
          </cell>
          <cell r="EH495">
            <v>0</v>
          </cell>
          <cell r="EI495">
            <v>0</v>
          </cell>
          <cell r="EJ495">
            <v>0</v>
          </cell>
          <cell r="EK495">
            <v>0</v>
          </cell>
          <cell r="EL495">
            <v>0</v>
          </cell>
          <cell r="EM495">
            <v>0</v>
          </cell>
          <cell r="EN495">
            <v>0</v>
          </cell>
          <cell r="EO495">
            <v>0</v>
          </cell>
          <cell r="EP495">
            <v>0</v>
          </cell>
          <cell r="EQ495">
            <v>0</v>
          </cell>
          <cell r="ER495">
            <v>0</v>
          </cell>
          <cell r="ES495">
            <v>0</v>
          </cell>
          <cell r="ET495">
            <v>0</v>
          </cell>
          <cell r="EU495">
            <v>0</v>
          </cell>
          <cell r="EV495">
            <v>0</v>
          </cell>
          <cell r="EW495">
            <v>0</v>
          </cell>
          <cell r="EX495">
            <v>0</v>
          </cell>
          <cell r="EY495">
            <v>0</v>
          </cell>
          <cell r="EZ495">
            <v>0</v>
          </cell>
          <cell r="FA495">
            <v>0</v>
          </cell>
          <cell r="FB495">
            <v>0</v>
          </cell>
          <cell r="FC495">
            <v>0</v>
          </cell>
          <cell r="FD495">
            <v>0</v>
          </cell>
          <cell r="FE495">
            <v>0</v>
          </cell>
          <cell r="FF495">
            <v>0</v>
          </cell>
          <cell r="FG495">
            <v>0</v>
          </cell>
          <cell r="FH495">
            <v>0</v>
          </cell>
          <cell r="FI495">
            <v>0</v>
          </cell>
          <cell r="FJ495">
            <v>0</v>
          </cell>
          <cell r="FK495">
            <v>0</v>
          </cell>
          <cell r="FL495">
            <v>0</v>
          </cell>
          <cell r="FM495">
            <v>0</v>
          </cell>
          <cell r="FN495">
            <v>0</v>
          </cell>
          <cell r="FO495">
            <v>0</v>
          </cell>
          <cell r="FP495">
            <v>0</v>
          </cell>
          <cell r="FQ495">
            <v>0</v>
          </cell>
          <cell r="FR495">
            <v>0</v>
          </cell>
          <cell r="FS495">
            <v>0</v>
          </cell>
          <cell r="FT495">
            <v>0</v>
          </cell>
          <cell r="FU495">
            <v>0</v>
          </cell>
          <cell r="FV495">
            <v>0</v>
          </cell>
          <cell r="FW495">
            <v>0</v>
          </cell>
          <cell r="FX495">
            <v>0</v>
          </cell>
          <cell r="FY495">
            <v>0</v>
          </cell>
          <cell r="FZ495">
            <v>0</v>
          </cell>
          <cell r="GA495">
            <v>0</v>
          </cell>
          <cell r="GB495">
            <v>0</v>
          </cell>
          <cell r="GC495">
            <v>0</v>
          </cell>
          <cell r="GD495">
            <v>0</v>
          </cell>
          <cell r="GE495">
            <v>0</v>
          </cell>
          <cell r="GF495">
            <v>0</v>
          </cell>
          <cell r="GG495">
            <v>0</v>
          </cell>
          <cell r="GH495">
            <v>0</v>
          </cell>
          <cell r="GI495">
            <v>0</v>
          </cell>
          <cell r="GJ495">
            <v>0</v>
          </cell>
          <cell r="GK495">
            <v>0</v>
          </cell>
          <cell r="GL495">
            <v>0</v>
          </cell>
          <cell r="GM495">
            <v>0</v>
          </cell>
          <cell r="GN495">
            <v>0</v>
          </cell>
          <cell r="GO495">
            <v>0</v>
          </cell>
          <cell r="GP495">
            <v>0</v>
          </cell>
          <cell r="GQ495">
            <v>0</v>
          </cell>
          <cell r="GR495">
            <v>0</v>
          </cell>
          <cell r="GS495">
            <v>0</v>
          </cell>
          <cell r="GW495">
            <v>905345</v>
          </cell>
          <cell r="GX495" t="e">
            <v>#DIV/0!</v>
          </cell>
          <cell r="GY495" t="e">
            <v>#DIV/0!</v>
          </cell>
          <cell r="GZ495" t="e">
            <v>#DIV/0!</v>
          </cell>
        </row>
        <row r="496">
          <cell r="A496">
            <v>905346</v>
          </cell>
          <cell r="B496">
            <v>6</v>
          </cell>
          <cell r="C496" t="str">
            <v>GILLILAND @ BECKHAM</v>
          </cell>
          <cell r="D496">
            <v>5527</v>
          </cell>
          <cell r="E496" t="str">
            <v>R</v>
          </cell>
          <cell r="F496">
            <v>0</v>
          </cell>
          <cell r="G496">
            <v>0</v>
          </cell>
          <cell r="H496">
            <v>0</v>
          </cell>
          <cell r="I496">
            <v>0</v>
          </cell>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cell r="Z496">
            <v>0</v>
          </cell>
          <cell r="AA496">
            <v>0</v>
          </cell>
          <cell r="AB496">
            <v>0</v>
          </cell>
          <cell r="AC496">
            <v>0</v>
          </cell>
          <cell r="AD496">
            <v>0</v>
          </cell>
          <cell r="AE496">
            <v>0</v>
          </cell>
          <cell r="AF496">
            <v>0</v>
          </cell>
          <cell r="AG496">
            <v>0</v>
          </cell>
          <cell r="AH496">
            <v>0</v>
          </cell>
          <cell r="AI496">
            <v>0</v>
          </cell>
          <cell r="AJ496">
            <v>0</v>
          </cell>
          <cell r="AK496">
            <v>0</v>
          </cell>
          <cell r="AL496">
            <v>0</v>
          </cell>
          <cell r="AM496">
            <v>0</v>
          </cell>
          <cell r="AN496">
            <v>0</v>
          </cell>
          <cell r="AO496">
            <v>0</v>
          </cell>
          <cell r="AP496">
            <v>0</v>
          </cell>
          <cell r="AQ496">
            <v>0</v>
          </cell>
          <cell r="AR496">
            <v>0</v>
          </cell>
          <cell r="AS496">
            <v>0</v>
          </cell>
          <cell r="AT496">
            <v>0</v>
          </cell>
          <cell r="AU496">
            <v>0</v>
          </cell>
          <cell r="AV496">
            <v>0</v>
          </cell>
          <cell r="AW496">
            <v>0</v>
          </cell>
          <cell r="AX496">
            <v>0</v>
          </cell>
          <cell r="AY496">
            <v>0</v>
          </cell>
          <cell r="AZ496">
            <v>0</v>
          </cell>
          <cell r="BA496">
            <v>0</v>
          </cell>
          <cell r="BB496">
            <v>0</v>
          </cell>
          <cell r="BC496">
            <v>0</v>
          </cell>
          <cell r="BD496">
            <v>0</v>
          </cell>
          <cell r="BE496">
            <v>0</v>
          </cell>
          <cell r="BF496">
            <v>0</v>
          </cell>
          <cell r="BG496">
            <v>0</v>
          </cell>
          <cell r="BH496">
            <v>0</v>
          </cell>
          <cell r="BI496">
            <v>0</v>
          </cell>
          <cell r="BJ496">
            <v>0</v>
          </cell>
          <cell r="BK496">
            <v>0</v>
          </cell>
          <cell r="BL496">
            <v>0</v>
          </cell>
          <cell r="BM496">
            <v>0</v>
          </cell>
          <cell r="BN496">
            <v>0</v>
          </cell>
          <cell r="BO496">
            <v>0</v>
          </cell>
          <cell r="BP496">
            <v>0</v>
          </cell>
          <cell r="BQ496">
            <v>0</v>
          </cell>
          <cell r="BR496">
            <v>0</v>
          </cell>
          <cell r="BS496">
            <v>0</v>
          </cell>
          <cell r="BT496">
            <v>0</v>
          </cell>
          <cell r="BU496">
            <v>0</v>
          </cell>
          <cell r="BV496">
            <v>0</v>
          </cell>
          <cell r="BW496">
            <v>0</v>
          </cell>
          <cell r="BX496">
            <v>0</v>
          </cell>
          <cell r="BY496">
            <v>0</v>
          </cell>
          <cell r="BZ496">
            <v>0</v>
          </cell>
          <cell r="CA496">
            <v>0</v>
          </cell>
          <cell r="CB496">
            <v>0</v>
          </cell>
          <cell r="CC496">
            <v>0</v>
          </cell>
          <cell r="CD496">
            <v>0</v>
          </cell>
          <cell r="CE496">
            <v>0</v>
          </cell>
          <cell r="CF496">
            <v>0</v>
          </cell>
          <cell r="CG496">
            <v>0</v>
          </cell>
          <cell r="CH496">
            <v>0</v>
          </cell>
          <cell r="CI496">
            <v>0</v>
          </cell>
          <cell r="CJ496">
            <v>0</v>
          </cell>
          <cell r="CK496">
            <v>0</v>
          </cell>
          <cell r="CL496">
            <v>0</v>
          </cell>
          <cell r="CM496">
            <v>0</v>
          </cell>
          <cell r="CN496">
            <v>0</v>
          </cell>
          <cell r="CO496">
            <v>0</v>
          </cell>
          <cell r="CP496">
            <v>0</v>
          </cell>
          <cell r="CQ496">
            <v>0</v>
          </cell>
          <cell r="CR496">
            <v>0</v>
          </cell>
          <cell r="CS496">
            <v>0</v>
          </cell>
          <cell r="CT496">
            <v>0</v>
          </cell>
          <cell r="CU496">
            <v>0</v>
          </cell>
          <cell r="CV496">
            <v>0</v>
          </cell>
          <cell r="CW496">
            <v>0</v>
          </cell>
          <cell r="CX496">
            <v>0</v>
          </cell>
          <cell r="CY496">
            <v>0</v>
          </cell>
          <cell r="CZ496">
            <v>0</v>
          </cell>
          <cell r="DA496">
            <v>0</v>
          </cell>
          <cell r="DB496">
            <v>0</v>
          </cell>
          <cell r="DC496">
            <v>0</v>
          </cell>
          <cell r="DD496">
            <v>0</v>
          </cell>
          <cell r="DE496">
            <v>0</v>
          </cell>
          <cell r="DF496">
            <v>0</v>
          </cell>
          <cell r="DG496">
            <v>0</v>
          </cell>
          <cell r="DH496">
            <v>0</v>
          </cell>
          <cell r="DI496">
            <v>0</v>
          </cell>
          <cell r="DJ496">
            <v>0</v>
          </cell>
          <cell r="DK496">
            <v>0</v>
          </cell>
          <cell r="DL496">
            <v>0</v>
          </cell>
          <cell r="DM496">
            <v>0</v>
          </cell>
          <cell r="DN496">
            <v>0</v>
          </cell>
          <cell r="DO496">
            <v>0</v>
          </cell>
          <cell r="DP496">
            <v>0</v>
          </cell>
          <cell r="DQ496">
            <v>0</v>
          </cell>
          <cell r="DR496">
            <v>0</v>
          </cell>
          <cell r="DS496">
            <v>0</v>
          </cell>
          <cell r="DT496">
            <v>0</v>
          </cell>
          <cell r="DU496">
            <v>0</v>
          </cell>
          <cell r="DV496">
            <v>0</v>
          </cell>
          <cell r="DW496">
            <v>0</v>
          </cell>
          <cell r="DX496">
            <v>0</v>
          </cell>
          <cell r="DY496">
            <v>0</v>
          </cell>
          <cell r="DZ496">
            <v>0</v>
          </cell>
          <cell r="EA496">
            <v>0</v>
          </cell>
          <cell r="EB496">
            <v>0</v>
          </cell>
          <cell r="EC496">
            <v>0</v>
          </cell>
          <cell r="ED496">
            <v>0</v>
          </cell>
          <cell r="EE496">
            <v>0</v>
          </cell>
          <cell r="EF496">
            <v>0</v>
          </cell>
          <cell r="EG496">
            <v>0</v>
          </cell>
          <cell r="EH496">
            <v>0</v>
          </cell>
          <cell r="EI496">
            <v>0</v>
          </cell>
          <cell r="EJ496">
            <v>0</v>
          </cell>
          <cell r="EK496">
            <v>0</v>
          </cell>
          <cell r="EL496">
            <v>0</v>
          </cell>
          <cell r="EM496">
            <v>0</v>
          </cell>
          <cell r="EN496">
            <v>0</v>
          </cell>
          <cell r="EO496">
            <v>0</v>
          </cell>
          <cell r="EP496">
            <v>0</v>
          </cell>
          <cell r="EQ496">
            <v>0</v>
          </cell>
          <cell r="ER496">
            <v>0</v>
          </cell>
          <cell r="ES496">
            <v>0</v>
          </cell>
          <cell r="ET496">
            <v>0</v>
          </cell>
          <cell r="EU496">
            <v>0</v>
          </cell>
          <cell r="EV496">
            <v>0</v>
          </cell>
          <cell r="EW496">
            <v>0</v>
          </cell>
          <cell r="EX496">
            <v>0</v>
          </cell>
          <cell r="EY496">
            <v>0</v>
          </cell>
          <cell r="EZ496">
            <v>0</v>
          </cell>
          <cell r="FA496">
            <v>0</v>
          </cell>
          <cell r="FB496">
            <v>0</v>
          </cell>
          <cell r="FC496">
            <v>0</v>
          </cell>
          <cell r="FD496">
            <v>0</v>
          </cell>
          <cell r="FE496">
            <v>0</v>
          </cell>
          <cell r="FF496">
            <v>0</v>
          </cell>
          <cell r="FG496">
            <v>0</v>
          </cell>
          <cell r="FH496">
            <v>0</v>
          </cell>
          <cell r="FI496">
            <v>0</v>
          </cell>
          <cell r="FJ496">
            <v>0</v>
          </cell>
          <cell r="FK496">
            <v>0</v>
          </cell>
          <cell r="FL496">
            <v>0</v>
          </cell>
          <cell r="FM496">
            <v>0</v>
          </cell>
          <cell r="FN496">
            <v>0</v>
          </cell>
          <cell r="FO496">
            <v>0</v>
          </cell>
          <cell r="FP496">
            <v>0</v>
          </cell>
          <cell r="FQ496">
            <v>0</v>
          </cell>
          <cell r="FR496">
            <v>0</v>
          </cell>
          <cell r="FS496">
            <v>0</v>
          </cell>
          <cell r="FT496">
            <v>0</v>
          </cell>
          <cell r="FU496">
            <v>0</v>
          </cell>
          <cell r="FV496">
            <v>0</v>
          </cell>
          <cell r="FW496">
            <v>0</v>
          </cell>
          <cell r="FX496">
            <v>0</v>
          </cell>
          <cell r="FY496">
            <v>0</v>
          </cell>
          <cell r="FZ496">
            <v>0</v>
          </cell>
          <cell r="GA496">
            <v>0</v>
          </cell>
          <cell r="GB496">
            <v>0</v>
          </cell>
          <cell r="GC496">
            <v>0</v>
          </cell>
          <cell r="GD496">
            <v>0</v>
          </cell>
          <cell r="GE496">
            <v>0</v>
          </cell>
          <cell r="GF496">
            <v>0</v>
          </cell>
          <cell r="GG496">
            <v>0</v>
          </cell>
          <cell r="GH496">
            <v>0</v>
          </cell>
          <cell r="GI496">
            <v>0</v>
          </cell>
          <cell r="GJ496">
            <v>0</v>
          </cell>
          <cell r="GK496">
            <v>0</v>
          </cell>
          <cell r="GL496">
            <v>0</v>
          </cell>
          <cell r="GM496">
            <v>0</v>
          </cell>
          <cell r="GN496">
            <v>0</v>
          </cell>
          <cell r="GO496">
            <v>0</v>
          </cell>
          <cell r="GP496">
            <v>0</v>
          </cell>
          <cell r="GQ496">
            <v>0</v>
          </cell>
          <cell r="GR496">
            <v>0</v>
          </cell>
          <cell r="GS496">
            <v>0</v>
          </cell>
          <cell r="GW496">
            <v>905346</v>
          </cell>
          <cell r="GX496" t="e">
            <v>#DIV/0!</v>
          </cell>
          <cell r="GY496" t="e">
            <v>#DIV/0!</v>
          </cell>
          <cell r="GZ496" t="e">
            <v>#DIV/0!</v>
          </cell>
        </row>
        <row r="497">
          <cell r="A497">
            <v>905348</v>
          </cell>
          <cell r="B497">
            <v>6</v>
          </cell>
          <cell r="C497" t="str">
            <v>ONEOKFS @ BECKHAM</v>
          </cell>
          <cell r="D497">
            <v>86928</v>
          </cell>
          <cell r="E497" t="str">
            <v>R</v>
          </cell>
          <cell r="F497">
            <v>0</v>
          </cell>
          <cell r="G497">
            <v>0</v>
          </cell>
          <cell r="H497">
            <v>0</v>
          </cell>
          <cell r="I497">
            <v>0</v>
          </cell>
          <cell r="J497">
            <v>0</v>
          </cell>
          <cell r="K497">
            <v>0</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cell r="AD497">
            <v>0</v>
          </cell>
          <cell r="AE497">
            <v>0</v>
          </cell>
          <cell r="AF497">
            <v>0</v>
          </cell>
          <cell r="AG497">
            <v>0</v>
          </cell>
          <cell r="AH497">
            <v>0</v>
          </cell>
          <cell r="AI497">
            <v>0</v>
          </cell>
          <cell r="AJ497">
            <v>0</v>
          </cell>
          <cell r="AK497">
            <v>0</v>
          </cell>
          <cell r="AL497">
            <v>0</v>
          </cell>
          <cell r="AM497">
            <v>0</v>
          </cell>
          <cell r="AN497">
            <v>0</v>
          </cell>
          <cell r="AO497">
            <v>0</v>
          </cell>
          <cell r="AP497">
            <v>0</v>
          </cell>
          <cell r="AQ497">
            <v>0</v>
          </cell>
          <cell r="AR497">
            <v>0</v>
          </cell>
          <cell r="AS497">
            <v>0</v>
          </cell>
          <cell r="AT497">
            <v>0</v>
          </cell>
          <cell r="AU497">
            <v>0</v>
          </cell>
          <cell r="AV497">
            <v>0</v>
          </cell>
          <cell r="AW497">
            <v>0</v>
          </cell>
          <cell r="AX497">
            <v>0</v>
          </cell>
          <cell r="AY497">
            <v>0</v>
          </cell>
          <cell r="AZ497">
            <v>0</v>
          </cell>
          <cell r="BA497">
            <v>0</v>
          </cell>
          <cell r="BB497">
            <v>0</v>
          </cell>
          <cell r="BC497">
            <v>0</v>
          </cell>
          <cell r="BD497">
            <v>0</v>
          </cell>
          <cell r="BE497">
            <v>0</v>
          </cell>
          <cell r="BF497">
            <v>0</v>
          </cell>
          <cell r="BG497">
            <v>0</v>
          </cell>
          <cell r="BH497">
            <v>0</v>
          </cell>
          <cell r="BI497">
            <v>0</v>
          </cell>
          <cell r="BJ497">
            <v>0</v>
          </cell>
          <cell r="BK497">
            <v>0</v>
          </cell>
          <cell r="BL497">
            <v>0</v>
          </cell>
          <cell r="BM497">
            <v>0</v>
          </cell>
          <cell r="BN497">
            <v>0</v>
          </cell>
          <cell r="BO497">
            <v>0</v>
          </cell>
          <cell r="BP497">
            <v>0</v>
          </cell>
          <cell r="BQ497">
            <v>0</v>
          </cell>
          <cell r="BR497">
            <v>0</v>
          </cell>
          <cell r="BS497">
            <v>0</v>
          </cell>
          <cell r="BT497">
            <v>0</v>
          </cell>
          <cell r="BU497">
            <v>0</v>
          </cell>
          <cell r="BV497">
            <v>0</v>
          </cell>
          <cell r="BW497">
            <v>0</v>
          </cell>
          <cell r="BX497">
            <v>0</v>
          </cell>
          <cell r="BY497">
            <v>0</v>
          </cell>
          <cell r="BZ497">
            <v>0</v>
          </cell>
          <cell r="CA497">
            <v>0</v>
          </cell>
          <cell r="CB497">
            <v>0</v>
          </cell>
          <cell r="CC497">
            <v>0</v>
          </cell>
          <cell r="CD497">
            <v>0</v>
          </cell>
          <cell r="CE497">
            <v>0</v>
          </cell>
          <cell r="CF497">
            <v>0</v>
          </cell>
          <cell r="CG497">
            <v>0</v>
          </cell>
          <cell r="CH497">
            <v>0</v>
          </cell>
          <cell r="CI497">
            <v>0</v>
          </cell>
          <cell r="CJ497">
            <v>0</v>
          </cell>
          <cell r="CK497">
            <v>0</v>
          </cell>
          <cell r="CL497">
            <v>0</v>
          </cell>
          <cell r="CM497">
            <v>0</v>
          </cell>
          <cell r="CN497">
            <v>0</v>
          </cell>
          <cell r="CO497">
            <v>0</v>
          </cell>
          <cell r="CP497">
            <v>0</v>
          </cell>
          <cell r="CQ497">
            <v>0</v>
          </cell>
          <cell r="CR497">
            <v>0</v>
          </cell>
          <cell r="CS497">
            <v>0</v>
          </cell>
          <cell r="CT497">
            <v>0</v>
          </cell>
          <cell r="CU497">
            <v>0</v>
          </cell>
          <cell r="CV497">
            <v>0</v>
          </cell>
          <cell r="CW497">
            <v>0</v>
          </cell>
          <cell r="CX497">
            <v>0</v>
          </cell>
          <cell r="CY497">
            <v>0</v>
          </cell>
          <cell r="CZ497">
            <v>0</v>
          </cell>
          <cell r="DA497">
            <v>0</v>
          </cell>
          <cell r="DB497">
            <v>0</v>
          </cell>
          <cell r="DC497">
            <v>0</v>
          </cell>
          <cell r="DD497">
            <v>0</v>
          </cell>
          <cell r="DE497">
            <v>0</v>
          </cell>
          <cell r="DF497">
            <v>0</v>
          </cell>
          <cell r="DG497">
            <v>0</v>
          </cell>
          <cell r="DH497">
            <v>0</v>
          </cell>
          <cell r="DI497">
            <v>0</v>
          </cell>
          <cell r="DJ497">
            <v>0</v>
          </cell>
          <cell r="DK497">
            <v>0</v>
          </cell>
          <cell r="DL497">
            <v>0</v>
          </cell>
          <cell r="DM497">
            <v>0</v>
          </cell>
          <cell r="DN497">
            <v>0</v>
          </cell>
          <cell r="DO497">
            <v>0</v>
          </cell>
          <cell r="DP497">
            <v>0</v>
          </cell>
          <cell r="DQ497">
            <v>0</v>
          </cell>
          <cell r="DR497">
            <v>0</v>
          </cell>
          <cell r="DS497">
            <v>0</v>
          </cell>
          <cell r="DT497">
            <v>0</v>
          </cell>
          <cell r="DU497">
            <v>0</v>
          </cell>
          <cell r="DV497">
            <v>0</v>
          </cell>
          <cell r="DW497">
            <v>0</v>
          </cell>
          <cell r="DX497">
            <v>0</v>
          </cell>
          <cell r="DY497">
            <v>0</v>
          </cell>
          <cell r="DZ497">
            <v>0</v>
          </cell>
          <cell r="EA497">
            <v>0</v>
          </cell>
          <cell r="EB497">
            <v>0</v>
          </cell>
          <cell r="EC497">
            <v>0</v>
          </cell>
          <cell r="ED497">
            <v>0</v>
          </cell>
          <cell r="EE497">
            <v>0</v>
          </cell>
          <cell r="EF497">
            <v>0</v>
          </cell>
          <cell r="EG497">
            <v>0</v>
          </cell>
          <cell r="EH497">
            <v>0</v>
          </cell>
          <cell r="EI497">
            <v>0</v>
          </cell>
          <cell r="EJ497">
            <v>0</v>
          </cell>
          <cell r="EK497">
            <v>0</v>
          </cell>
          <cell r="EL497">
            <v>0</v>
          </cell>
          <cell r="EM497">
            <v>0</v>
          </cell>
          <cell r="EN497">
            <v>0</v>
          </cell>
          <cell r="EO497">
            <v>0</v>
          </cell>
          <cell r="EP497">
            <v>0</v>
          </cell>
          <cell r="EQ497">
            <v>0</v>
          </cell>
          <cell r="ER497">
            <v>0</v>
          </cell>
          <cell r="ES497">
            <v>0</v>
          </cell>
          <cell r="ET497">
            <v>0</v>
          </cell>
          <cell r="EU497">
            <v>0</v>
          </cell>
          <cell r="EV497">
            <v>3601</v>
          </cell>
          <cell r="EW497">
            <v>3601</v>
          </cell>
          <cell r="EX497">
            <v>3601</v>
          </cell>
          <cell r="EY497">
            <v>3601</v>
          </cell>
          <cell r="EZ497">
            <v>3601</v>
          </cell>
          <cell r="FA497">
            <v>3601</v>
          </cell>
          <cell r="FB497">
            <v>3601</v>
          </cell>
          <cell r="FC497">
            <v>3601</v>
          </cell>
          <cell r="FD497">
            <v>3601</v>
          </cell>
          <cell r="FE497">
            <v>3601</v>
          </cell>
          <cell r="FF497">
            <v>3601</v>
          </cell>
          <cell r="FG497">
            <v>3601</v>
          </cell>
          <cell r="FH497">
            <v>3601</v>
          </cell>
          <cell r="FI497">
            <v>3601</v>
          </cell>
          <cell r="FJ497">
            <v>3601</v>
          </cell>
          <cell r="FK497">
            <v>3601</v>
          </cell>
          <cell r="FL497">
            <v>3601</v>
          </cell>
          <cell r="FM497">
            <v>3601</v>
          </cell>
          <cell r="FN497">
            <v>3601</v>
          </cell>
          <cell r="FO497">
            <v>1856</v>
          </cell>
          <cell r="FP497">
            <v>1856</v>
          </cell>
          <cell r="FQ497">
            <v>1856</v>
          </cell>
          <cell r="FR497">
            <v>1856</v>
          </cell>
          <cell r="FS497">
            <v>3188</v>
          </cell>
          <cell r="FT497">
            <v>3188</v>
          </cell>
          <cell r="FU497">
            <v>3188</v>
          </cell>
          <cell r="FV497">
            <v>3188</v>
          </cell>
          <cell r="FW497">
            <v>2925</v>
          </cell>
          <cell r="FX497">
            <v>2925</v>
          </cell>
          <cell r="FY497">
            <v>2275</v>
          </cell>
          <cell r="FZ497">
            <v>3089</v>
          </cell>
          <cell r="GA497">
            <v>3089</v>
          </cell>
          <cell r="GB497">
            <v>3089</v>
          </cell>
          <cell r="GC497">
            <v>3089</v>
          </cell>
          <cell r="GD497">
            <v>3089</v>
          </cell>
          <cell r="GE497">
            <v>3089</v>
          </cell>
          <cell r="GF497">
            <v>3089</v>
          </cell>
          <cell r="GG497">
            <v>3089</v>
          </cell>
          <cell r="GH497">
            <v>3089</v>
          </cell>
          <cell r="GI497">
            <v>3433</v>
          </cell>
          <cell r="GJ497">
            <v>3433</v>
          </cell>
          <cell r="GK497">
            <v>3433</v>
          </cell>
          <cell r="GL497">
            <v>3433</v>
          </cell>
          <cell r="GM497">
            <v>3402</v>
          </cell>
          <cell r="GN497">
            <v>3554</v>
          </cell>
          <cell r="GO497">
            <v>3402</v>
          </cell>
          <cell r="GP497">
            <v>3402</v>
          </cell>
          <cell r="GQ497">
            <v>3402</v>
          </cell>
          <cell r="GR497">
            <v>3402</v>
          </cell>
          <cell r="GS497">
            <v>3089</v>
          </cell>
          <cell r="GW497">
            <v>905348</v>
          </cell>
          <cell r="GX497" t="e">
            <v>#DIV/0!</v>
          </cell>
          <cell r="GY497" t="e">
            <v>#DIV/0!</v>
          </cell>
          <cell r="GZ497" t="e">
            <v>#DIV/0!</v>
          </cell>
        </row>
        <row r="498">
          <cell r="A498">
            <v>905349</v>
          </cell>
          <cell r="B498">
            <v>6</v>
          </cell>
          <cell r="C498" t="str">
            <v>MIDCOAS @ BECKHAM</v>
          </cell>
          <cell r="D498">
            <v>32019</v>
          </cell>
          <cell r="E498" t="str">
            <v>R</v>
          </cell>
          <cell r="F498">
            <v>2341</v>
          </cell>
          <cell r="G498">
            <v>2341</v>
          </cell>
          <cell r="H498">
            <v>2341</v>
          </cell>
          <cell r="I498">
            <v>2341</v>
          </cell>
          <cell r="J498">
            <v>2341</v>
          </cell>
          <cell r="K498">
            <v>2341</v>
          </cell>
          <cell r="L498">
            <v>2341</v>
          </cell>
          <cell r="M498">
            <v>2341</v>
          </cell>
          <cell r="N498">
            <v>2341</v>
          </cell>
          <cell r="O498">
            <v>2341</v>
          </cell>
          <cell r="P498">
            <v>3841</v>
          </cell>
          <cell r="Q498">
            <v>3841</v>
          </cell>
          <cell r="R498">
            <v>3841</v>
          </cell>
          <cell r="S498">
            <v>2341</v>
          </cell>
          <cell r="T498">
            <v>2341</v>
          </cell>
          <cell r="U498">
            <v>2341</v>
          </cell>
          <cell r="V498">
            <v>2341</v>
          </cell>
          <cell r="W498">
            <v>2341</v>
          </cell>
          <cell r="X498">
            <v>2341</v>
          </cell>
          <cell r="Y498">
            <v>2341</v>
          </cell>
          <cell r="Z498">
            <v>2341</v>
          </cell>
          <cell r="AA498">
            <v>2341</v>
          </cell>
          <cell r="AB498">
            <v>2341</v>
          </cell>
          <cell r="AC498">
            <v>1341</v>
          </cell>
          <cell r="AD498">
            <v>2341</v>
          </cell>
          <cell r="AE498">
            <v>2341</v>
          </cell>
          <cell r="AF498">
            <v>2341</v>
          </cell>
          <cell r="AG498">
            <v>1341</v>
          </cell>
          <cell r="AH498">
            <v>1341</v>
          </cell>
          <cell r="AI498">
            <v>1341</v>
          </cell>
          <cell r="AJ498">
            <v>1341</v>
          </cell>
          <cell r="AK498">
            <v>1341</v>
          </cell>
          <cell r="AL498">
            <v>1341</v>
          </cell>
          <cell r="AM498">
            <v>1341</v>
          </cell>
          <cell r="AN498">
            <v>1341</v>
          </cell>
          <cell r="AO498">
            <v>1341</v>
          </cell>
          <cell r="AP498">
            <v>6211</v>
          </cell>
          <cell r="AQ498">
            <v>11341</v>
          </cell>
          <cell r="AR498">
            <v>14661</v>
          </cell>
          <cell r="AS498">
            <v>14661</v>
          </cell>
          <cell r="AT498">
            <v>14661</v>
          </cell>
          <cell r="AU498">
            <v>8841</v>
          </cell>
          <cell r="AV498">
            <v>1341</v>
          </cell>
          <cell r="AW498">
            <v>0</v>
          </cell>
          <cell r="AX498">
            <v>0</v>
          </cell>
          <cell r="AY498">
            <v>93</v>
          </cell>
          <cell r="AZ498">
            <v>93</v>
          </cell>
          <cell r="BA498">
            <v>93</v>
          </cell>
          <cell r="BB498">
            <v>93</v>
          </cell>
          <cell r="BC498">
            <v>93</v>
          </cell>
          <cell r="BD498">
            <v>93</v>
          </cell>
          <cell r="BE498">
            <v>93</v>
          </cell>
          <cell r="BF498">
            <v>93</v>
          </cell>
          <cell r="BG498">
            <v>93</v>
          </cell>
          <cell r="BH498">
            <v>93</v>
          </cell>
          <cell r="BI498">
            <v>93</v>
          </cell>
          <cell r="BJ498">
            <v>93</v>
          </cell>
          <cell r="BK498">
            <v>93</v>
          </cell>
          <cell r="BL498">
            <v>93</v>
          </cell>
          <cell r="BM498">
            <v>93</v>
          </cell>
          <cell r="BN498">
            <v>93</v>
          </cell>
          <cell r="BO498">
            <v>93</v>
          </cell>
          <cell r="BP498">
            <v>93</v>
          </cell>
          <cell r="BQ498">
            <v>93</v>
          </cell>
          <cell r="BR498">
            <v>0</v>
          </cell>
          <cell r="BS498">
            <v>0</v>
          </cell>
          <cell r="BT498">
            <v>0</v>
          </cell>
          <cell r="BU498">
            <v>0</v>
          </cell>
          <cell r="BV498">
            <v>0</v>
          </cell>
          <cell r="BW498">
            <v>0</v>
          </cell>
          <cell r="BX498">
            <v>0</v>
          </cell>
          <cell r="BY498">
            <v>0</v>
          </cell>
          <cell r="BZ498">
            <v>0</v>
          </cell>
          <cell r="CA498">
            <v>0</v>
          </cell>
          <cell r="CB498">
            <v>0</v>
          </cell>
          <cell r="CC498">
            <v>0</v>
          </cell>
          <cell r="CD498">
            <v>3000</v>
          </cell>
          <cell r="CE498">
            <v>3000</v>
          </cell>
          <cell r="CF498">
            <v>0</v>
          </cell>
          <cell r="CG498">
            <v>0</v>
          </cell>
          <cell r="CH498">
            <v>0</v>
          </cell>
          <cell r="CI498">
            <v>0</v>
          </cell>
          <cell r="CJ498">
            <v>0</v>
          </cell>
          <cell r="CK498">
            <v>0</v>
          </cell>
          <cell r="CL498">
            <v>0</v>
          </cell>
          <cell r="CM498">
            <v>0</v>
          </cell>
          <cell r="CN498">
            <v>0</v>
          </cell>
          <cell r="CO498">
            <v>0</v>
          </cell>
          <cell r="CP498">
            <v>0</v>
          </cell>
          <cell r="CQ498">
            <v>0</v>
          </cell>
          <cell r="CR498">
            <v>3000</v>
          </cell>
          <cell r="CS498">
            <v>3000</v>
          </cell>
          <cell r="CT498">
            <v>0</v>
          </cell>
          <cell r="CU498">
            <v>0</v>
          </cell>
          <cell r="CV498">
            <v>3000</v>
          </cell>
          <cell r="CW498">
            <v>3000</v>
          </cell>
          <cell r="CX498">
            <v>3000</v>
          </cell>
          <cell r="CY498">
            <v>0</v>
          </cell>
          <cell r="CZ498">
            <v>0</v>
          </cell>
          <cell r="DA498">
            <v>0</v>
          </cell>
          <cell r="DB498">
            <v>0</v>
          </cell>
          <cell r="DC498">
            <v>0</v>
          </cell>
          <cell r="DD498">
            <v>0</v>
          </cell>
          <cell r="DE498">
            <v>0</v>
          </cell>
          <cell r="DF498">
            <v>0</v>
          </cell>
          <cell r="DG498">
            <v>0</v>
          </cell>
          <cell r="DH498">
            <v>0</v>
          </cell>
          <cell r="DI498">
            <v>0</v>
          </cell>
          <cell r="DJ498">
            <v>0</v>
          </cell>
          <cell r="DK498">
            <v>0</v>
          </cell>
          <cell r="DL498">
            <v>0</v>
          </cell>
          <cell r="DM498">
            <v>0</v>
          </cell>
          <cell r="DN498">
            <v>0</v>
          </cell>
          <cell r="DO498">
            <v>0</v>
          </cell>
          <cell r="DP498">
            <v>0</v>
          </cell>
          <cell r="DQ498">
            <v>0</v>
          </cell>
          <cell r="DR498">
            <v>0</v>
          </cell>
          <cell r="DS498">
            <v>0</v>
          </cell>
          <cell r="DT498">
            <v>0</v>
          </cell>
          <cell r="DU498">
            <v>0</v>
          </cell>
          <cell r="DV498">
            <v>0</v>
          </cell>
          <cell r="DW498">
            <v>0</v>
          </cell>
          <cell r="DX498">
            <v>0</v>
          </cell>
          <cell r="DY498">
            <v>0</v>
          </cell>
          <cell r="DZ498">
            <v>0</v>
          </cell>
          <cell r="EA498">
            <v>0</v>
          </cell>
          <cell r="EB498">
            <v>0</v>
          </cell>
          <cell r="EC498">
            <v>0</v>
          </cell>
          <cell r="ED498">
            <v>0</v>
          </cell>
          <cell r="EE498">
            <v>0</v>
          </cell>
          <cell r="EF498">
            <v>0</v>
          </cell>
          <cell r="EG498">
            <v>0</v>
          </cell>
          <cell r="EH498">
            <v>0</v>
          </cell>
          <cell r="EI498">
            <v>0</v>
          </cell>
          <cell r="EJ498">
            <v>0</v>
          </cell>
          <cell r="EK498">
            <v>0</v>
          </cell>
          <cell r="EL498">
            <v>0</v>
          </cell>
          <cell r="EM498">
            <v>0</v>
          </cell>
          <cell r="EN498">
            <v>0</v>
          </cell>
          <cell r="EO498">
            <v>0</v>
          </cell>
          <cell r="EP498">
            <v>0</v>
          </cell>
          <cell r="EQ498">
            <v>0</v>
          </cell>
          <cell r="ER498">
            <v>0</v>
          </cell>
          <cell r="ES498">
            <v>0</v>
          </cell>
          <cell r="ET498">
            <v>0</v>
          </cell>
          <cell r="EU498">
            <v>0</v>
          </cell>
          <cell r="EV498">
            <v>0</v>
          </cell>
          <cell r="EW498">
            <v>0</v>
          </cell>
          <cell r="EX498">
            <v>0</v>
          </cell>
          <cell r="EY498">
            <v>0</v>
          </cell>
          <cell r="EZ498">
            <v>0</v>
          </cell>
          <cell r="FA498">
            <v>0</v>
          </cell>
          <cell r="FB498">
            <v>0</v>
          </cell>
          <cell r="FC498">
            <v>0</v>
          </cell>
          <cell r="FD498">
            <v>0</v>
          </cell>
          <cell r="FE498">
            <v>0</v>
          </cell>
          <cell r="FF498">
            <v>0</v>
          </cell>
          <cell r="FG498">
            <v>0</v>
          </cell>
          <cell r="FH498">
            <v>0</v>
          </cell>
          <cell r="FI498">
            <v>0</v>
          </cell>
          <cell r="FJ498">
            <v>0</v>
          </cell>
          <cell r="FK498">
            <v>0</v>
          </cell>
          <cell r="FL498">
            <v>0</v>
          </cell>
          <cell r="FM498">
            <v>0</v>
          </cell>
          <cell r="FN498">
            <v>0</v>
          </cell>
          <cell r="FO498">
            <v>10080</v>
          </cell>
          <cell r="FP498">
            <v>10080</v>
          </cell>
          <cell r="FQ498">
            <v>10080</v>
          </cell>
          <cell r="FR498">
            <v>10080</v>
          </cell>
          <cell r="FS498">
            <v>10080</v>
          </cell>
          <cell r="FT498">
            <v>5080</v>
          </cell>
          <cell r="FU498">
            <v>5080</v>
          </cell>
          <cell r="FV498">
            <v>5080</v>
          </cell>
          <cell r="FW498">
            <v>5080</v>
          </cell>
          <cell r="FX498">
            <v>5080</v>
          </cell>
          <cell r="FY498">
            <v>10080</v>
          </cell>
          <cell r="FZ498">
            <v>10080</v>
          </cell>
          <cell r="GA498">
            <v>10080</v>
          </cell>
          <cell r="GB498">
            <v>10080</v>
          </cell>
          <cell r="GC498">
            <v>10080</v>
          </cell>
          <cell r="GD498">
            <v>10080</v>
          </cell>
          <cell r="GE498">
            <v>10080</v>
          </cell>
          <cell r="GF498">
            <v>10080</v>
          </cell>
          <cell r="GG498">
            <v>10080</v>
          </cell>
          <cell r="GH498">
            <v>10080</v>
          </cell>
          <cell r="GI498">
            <v>10268</v>
          </cell>
          <cell r="GJ498">
            <v>10268</v>
          </cell>
          <cell r="GK498">
            <v>5268</v>
          </cell>
          <cell r="GL498">
            <v>10268</v>
          </cell>
          <cell r="GM498">
            <v>5268</v>
          </cell>
          <cell r="GN498">
            <v>268</v>
          </cell>
          <cell r="GO498">
            <v>268</v>
          </cell>
          <cell r="GP498">
            <v>268</v>
          </cell>
          <cell r="GQ498">
            <v>268</v>
          </cell>
          <cell r="GR498">
            <v>268</v>
          </cell>
          <cell r="GS498">
            <v>268</v>
          </cell>
          <cell r="GW498">
            <v>905349</v>
          </cell>
          <cell r="GX498" t="e">
            <v>#DIV/0!</v>
          </cell>
          <cell r="GY498" t="e">
            <v>#DIV/0!</v>
          </cell>
          <cell r="GZ498" t="e">
            <v>#DIV/0!</v>
          </cell>
        </row>
        <row r="499">
          <cell r="A499">
            <v>905353</v>
          </cell>
          <cell r="B499">
            <v>6</v>
          </cell>
          <cell r="C499" t="str">
            <v>ANR @ WHEELER</v>
          </cell>
          <cell r="D499">
            <v>13900</v>
          </cell>
          <cell r="E499" t="str">
            <v>R</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cell r="AF499">
            <v>0</v>
          </cell>
          <cell r="AG499">
            <v>0</v>
          </cell>
          <cell r="AH499">
            <v>0</v>
          </cell>
          <cell r="AI499">
            <v>0</v>
          </cell>
          <cell r="AJ499">
            <v>0</v>
          </cell>
          <cell r="AK499">
            <v>0</v>
          </cell>
          <cell r="AL499">
            <v>0</v>
          </cell>
          <cell r="AM499">
            <v>0</v>
          </cell>
          <cell r="AN499">
            <v>0</v>
          </cell>
          <cell r="AO499">
            <v>0</v>
          </cell>
          <cell r="AP499">
            <v>0</v>
          </cell>
          <cell r="AQ499">
            <v>0</v>
          </cell>
          <cell r="AR499">
            <v>0</v>
          </cell>
          <cell r="AS499">
            <v>0</v>
          </cell>
          <cell r="AT499">
            <v>0</v>
          </cell>
          <cell r="AU499">
            <v>0</v>
          </cell>
          <cell r="AV499">
            <v>0</v>
          </cell>
          <cell r="AW499">
            <v>0</v>
          </cell>
          <cell r="AX499">
            <v>0</v>
          </cell>
          <cell r="AY499">
            <v>0</v>
          </cell>
          <cell r="AZ499">
            <v>0</v>
          </cell>
          <cell r="BA499">
            <v>0</v>
          </cell>
          <cell r="BB499">
            <v>0</v>
          </cell>
          <cell r="BC499">
            <v>0</v>
          </cell>
          <cell r="BD499">
            <v>0</v>
          </cell>
          <cell r="BE499">
            <v>0</v>
          </cell>
          <cell r="BF499">
            <v>0</v>
          </cell>
          <cell r="BG499">
            <v>0</v>
          </cell>
          <cell r="BH499">
            <v>0</v>
          </cell>
          <cell r="BI499">
            <v>0</v>
          </cell>
          <cell r="BJ499">
            <v>0</v>
          </cell>
          <cell r="BK499">
            <v>0</v>
          </cell>
          <cell r="BL499">
            <v>0</v>
          </cell>
          <cell r="BM499">
            <v>0</v>
          </cell>
          <cell r="BN499">
            <v>0</v>
          </cell>
          <cell r="BO499">
            <v>0</v>
          </cell>
          <cell r="BP499">
            <v>0</v>
          </cell>
          <cell r="BQ499">
            <v>0</v>
          </cell>
          <cell r="BR499">
            <v>0</v>
          </cell>
          <cell r="BS499">
            <v>0</v>
          </cell>
          <cell r="BT499">
            <v>0</v>
          </cell>
          <cell r="BU499">
            <v>0</v>
          </cell>
          <cell r="BV499">
            <v>0</v>
          </cell>
          <cell r="BW499">
            <v>0</v>
          </cell>
          <cell r="BX499">
            <v>0</v>
          </cell>
          <cell r="BY499">
            <v>0</v>
          </cell>
          <cell r="BZ499">
            <v>0</v>
          </cell>
          <cell r="CA499">
            <v>0</v>
          </cell>
          <cell r="CB499">
            <v>0</v>
          </cell>
          <cell r="CC499">
            <v>0</v>
          </cell>
          <cell r="CD499">
            <v>0</v>
          </cell>
          <cell r="CE499">
            <v>0</v>
          </cell>
          <cell r="CF499">
            <v>0</v>
          </cell>
          <cell r="CG499">
            <v>0</v>
          </cell>
          <cell r="CH499">
            <v>0</v>
          </cell>
          <cell r="CI499">
            <v>0</v>
          </cell>
          <cell r="CJ499">
            <v>0</v>
          </cell>
          <cell r="CK499">
            <v>0</v>
          </cell>
          <cell r="CL499">
            <v>0</v>
          </cell>
          <cell r="CM499">
            <v>0</v>
          </cell>
          <cell r="CN499">
            <v>0</v>
          </cell>
          <cell r="CO499">
            <v>0</v>
          </cell>
          <cell r="CP499">
            <v>0</v>
          </cell>
          <cell r="CQ499">
            <v>0</v>
          </cell>
          <cell r="CR499">
            <v>0</v>
          </cell>
          <cell r="CS499">
            <v>0</v>
          </cell>
          <cell r="CT499">
            <v>0</v>
          </cell>
          <cell r="CU499">
            <v>0</v>
          </cell>
          <cell r="CV499">
            <v>0</v>
          </cell>
          <cell r="CW499">
            <v>0</v>
          </cell>
          <cell r="CX499">
            <v>0</v>
          </cell>
          <cell r="CY499">
            <v>0</v>
          </cell>
          <cell r="CZ499">
            <v>0</v>
          </cell>
          <cell r="DA499">
            <v>0</v>
          </cell>
          <cell r="DB499">
            <v>0</v>
          </cell>
          <cell r="DC499">
            <v>0</v>
          </cell>
          <cell r="DD499">
            <v>0</v>
          </cell>
          <cell r="DE499">
            <v>0</v>
          </cell>
          <cell r="DF499">
            <v>0</v>
          </cell>
          <cell r="DG499">
            <v>0</v>
          </cell>
          <cell r="DH499">
            <v>0</v>
          </cell>
          <cell r="DI499">
            <v>0</v>
          </cell>
          <cell r="DJ499">
            <v>0</v>
          </cell>
          <cell r="DK499">
            <v>0</v>
          </cell>
          <cell r="DL499">
            <v>0</v>
          </cell>
          <cell r="DM499">
            <v>0</v>
          </cell>
          <cell r="DN499">
            <v>0</v>
          </cell>
          <cell r="DO499">
            <v>0</v>
          </cell>
          <cell r="DP499">
            <v>0</v>
          </cell>
          <cell r="DQ499">
            <v>0</v>
          </cell>
          <cell r="DR499">
            <v>0</v>
          </cell>
          <cell r="DS499">
            <v>0</v>
          </cell>
          <cell r="DT499">
            <v>0</v>
          </cell>
          <cell r="DU499">
            <v>0</v>
          </cell>
          <cell r="DV499">
            <v>0</v>
          </cell>
          <cell r="DW499">
            <v>0</v>
          </cell>
          <cell r="DX499">
            <v>0</v>
          </cell>
          <cell r="DY499">
            <v>0</v>
          </cell>
          <cell r="DZ499">
            <v>0</v>
          </cell>
          <cell r="EA499">
            <v>0</v>
          </cell>
          <cell r="EB499">
            <v>0</v>
          </cell>
          <cell r="EC499">
            <v>0</v>
          </cell>
          <cell r="ED499">
            <v>0</v>
          </cell>
          <cell r="EE499">
            <v>0</v>
          </cell>
          <cell r="EF499">
            <v>0</v>
          </cell>
          <cell r="EG499">
            <v>0</v>
          </cell>
          <cell r="EH499">
            <v>0</v>
          </cell>
          <cell r="EI499">
            <v>0</v>
          </cell>
          <cell r="EJ499">
            <v>0</v>
          </cell>
          <cell r="EK499">
            <v>0</v>
          </cell>
          <cell r="EL499">
            <v>0</v>
          </cell>
          <cell r="EM499">
            <v>0</v>
          </cell>
          <cell r="EN499">
            <v>0</v>
          </cell>
          <cell r="EO499">
            <v>0</v>
          </cell>
          <cell r="EP499">
            <v>0</v>
          </cell>
          <cell r="EQ499">
            <v>0</v>
          </cell>
          <cell r="ER499">
            <v>0</v>
          </cell>
          <cell r="ES499">
            <v>0</v>
          </cell>
          <cell r="ET499">
            <v>0</v>
          </cell>
          <cell r="EU499">
            <v>0</v>
          </cell>
          <cell r="EV499">
            <v>0</v>
          </cell>
          <cell r="EW499">
            <v>0</v>
          </cell>
          <cell r="EX499">
            <v>0</v>
          </cell>
          <cell r="EY499">
            <v>0</v>
          </cell>
          <cell r="EZ499">
            <v>0</v>
          </cell>
          <cell r="FA499">
            <v>0</v>
          </cell>
          <cell r="FB499">
            <v>0</v>
          </cell>
          <cell r="FC499">
            <v>0</v>
          </cell>
          <cell r="FD499">
            <v>0</v>
          </cell>
          <cell r="FE499">
            <v>0</v>
          </cell>
          <cell r="FF499">
            <v>0</v>
          </cell>
          <cell r="FG499">
            <v>0</v>
          </cell>
          <cell r="FH499">
            <v>0</v>
          </cell>
          <cell r="FI499">
            <v>0</v>
          </cell>
          <cell r="FJ499">
            <v>0</v>
          </cell>
          <cell r="FK499">
            <v>0</v>
          </cell>
          <cell r="FL499">
            <v>0</v>
          </cell>
          <cell r="FM499">
            <v>0</v>
          </cell>
          <cell r="FN499">
            <v>0</v>
          </cell>
          <cell r="FO499">
            <v>0</v>
          </cell>
          <cell r="FP499">
            <v>0</v>
          </cell>
          <cell r="FQ499">
            <v>0</v>
          </cell>
          <cell r="FR499">
            <v>0</v>
          </cell>
          <cell r="FS499">
            <v>0</v>
          </cell>
          <cell r="FT499">
            <v>0</v>
          </cell>
          <cell r="FU499">
            <v>0</v>
          </cell>
          <cell r="FV499">
            <v>0</v>
          </cell>
          <cell r="FW499">
            <v>0</v>
          </cell>
          <cell r="FX499">
            <v>0</v>
          </cell>
          <cell r="FY499">
            <v>0</v>
          </cell>
          <cell r="FZ499">
            <v>0</v>
          </cell>
          <cell r="GA499">
            <v>0</v>
          </cell>
          <cell r="GB499">
            <v>0</v>
          </cell>
          <cell r="GC499">
            <v>0</v>
          </cell>
          <cell r="GD499">
            <v>0</v>
          </cell>
          <cell r="GE499">
            <v>0</v>
          </cell>
          <cell r="GF499">
            <v>0</v>
          </cell>
          <cell r="GG499">
            <v>0</v>
          </cell>
          <cell r="GH499">
            <v>0</v>
          </cell>
          <cell r="GI499">
            <v>0</v>
          </cell>
          <cell r="GJ499">
            <v>0</v>
          </cell>
          <cell r="GK499">
            <v>0</v>
          </cell>
          <cell r="GL499">
            <v>0</v>
          </cell>
          <cell r="GM499">
            <v>0</v>
          </cell>
          <cell r="GN499">
            <v>0</v>
          </cell>
          <cell r="GO499">
            <v>0</v>
          </cell>
          <cell r="GP499">
            <v>0</v>
          </cell>
          <cell r="GQ499">
            <v>0</v>
          </cell>
          <cell r="GR499">
            <v>0</v>
          </cell>
          <cell r="GS499">
            <v>0</v>
          </cell>
          <cell r="GW499">
            <v>905353</v>
          </cell>
          <cell r="GX499" t="e">
            <v>#DIV/0!</v>
          </cell>
          <cell r="GY499" t="e">
            <v>#DIV/0!</v>
          </cell>
          <cell r="GZ499" t="e">
            <v>#DIV/0!</v>
          </cell>
        </row>
        <row r="500">
          <cell r="A500">
            <v>905417</v>
          </cell>
          <cell r="B500">
            <v>11</v>
          </cell>
          <cell r="C500" t="str">
            <v>KOCH @ FORD</v>
          </cell>
          <cell r="D500">
            <v>33990</v>
          </cell>
          <cell r="E500" t="str">
            <v>R</v>
          </cell>
          <cell r="F500">
            <v>0</v>
          </cell>
          <cell r="G500">
            <v>0</v>
          </cell>
          <cell r="H500">
            <v>0</v>
          </cell>
          <cell r="I500">
            <v>0</v>
          </cell>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cell r="AF500">
            <v>0</v>
          </cell>
          <cell r="AG500">
            <v>0</v>
          </cell>
          <cell r="AH500">
            <v>0</v>
          </cell>
          <cell r="AI500">
            <v>0</v>
          </cell>
          <cell r="AJ500">
            <v>0</v>
          </cell>
          <cell r="AK500">
            <v>0</v>
          </cell>
          <cell r="AL500">
            <v>0</v>
          </cell>
          <cell r="AM500">
            <v>0</v>
          </cell>
          <cell r="AN500">
            <v>0</v>
          </cell>
          <cell r="AO500">
            <v>0</v>
          </cell>
          <cell r="AP500">
            <v>0</v>
          </cell>
          <cell r="AQ500">
            <v>0</v>
          </cell>
          <cell r="AR500">
            <v>0</v>
          </cell>
          <cell r="AS500">
            <v>0</v>
          </cell>
          <cell r="AT500">
            <v>0</v>
          </cell>
          <cell r="AU500">
            <v>0</v>
          </cell>
          <cell r="AV500">
            <v>0</v>
          </cell>
          <cell r="AW500">
            <v>0</v>
          </cell>
          <cell r="AX500">
            <v>0</v>
          </cell>
          <cell r="AY500">
            <v>0</v>
          </cell>
          <cell r="AZ500">
            <v>0</v>
          </cell>
          <cell r="BA500">
            <v>0</v>
          </cell>
          <cell r="BB500">
            <v>0</v>
          </cell>
          <cell r="BC500">
            <v>0</v>
          </cell>
          <cell r="BD500">
            <v>0</v>
          </cell>
          <cell r="BE500">
            <v>0</v>
          </cell>
          <cell r="BF500">
            <v>0</v>
          </cell>
          <cell r="BG500">
            <v>0</v>
          </cell>
          <cell r="BH500">
            <v>0</v>
          </cell>
          <cell r="BI500">
            <v>0</v>
          </cell>
          <cell r="BJ500">
            <v>0</v>
          </cell>
          <cell r="BK500">
            <v>0</v>
          </cell>
          <cell r="BL500">
            <v>0</v>
          </cell>
          <cell r="BM500">
            <v>0</v>
          </cell>
          <cell r="BN500">
            <v>0</v>
          </cell>
          <cell r="BO500">
            <v>0</v>
          </cell>
          <cell r="BP500">
            <v>0</v>
          </cell>
          <cell r="BQ500">
            <v>0</v>
          </cell>
          <cell r="BR500">
            <v>0</v>
          </cell>
          <cell r="BS500">
            <v>0</v>
          </cell>
          <cell r="BT500">
            <v>0</v>
          </cell>
          <cell r="BU500">
            <v>0</v>
          </cell>
          <cell r="BV500">
            <v>0</v>
          </cell>
          <cell r="BW500">
            <v>0</v>
          </cell>
          <cell r="BX500">
            <v>0</v>
          </cell>
          <cell r="BY500">
            <v>0</v>
          </cell>
          <cell r="BZ500">
            <v>0</v>
          </cell>
          <cell r="CA500">
            <v>0</v>
          </cell>
          <cell r="CB500">
            <v>0</v>
          </cell>
          <cell r="CC500">
            <v>0</v>
          </cell>
          <cell r="CD500">
            <v>0</v>
          </cell>
          <cell r="CE500">
            <v>0</v>
          </cell>
          <cell r="CF500">
            <v>0</v>
          </cell>
          <cell r="CG500">
            <v>0</v>
          </cell>
          <cell r="CH500">
            <v>0</v>
          </cell>
          <cell r="CI500">
            <v>0</v>
          </cell>
          <cell r="CJ500">
            <v>0</v>
          </cell>
          <cell r="CK500">
            <v>0</v>
          </cell>
          <cell r="CL500">
            <v>0</v>
          </cell>
          <cell r="CM500">
            <v>0</v>
          </cell>
          <cell r="CN500">
            <v>0</v>
          </cell>
          <cell r="CO500">
            <v>0</v>
          </cell>
          <cell r="CP500">
            <v>0</v>
          </cell>
          <cell r="CQ500">
            <v>0</v>
          </cell>
          <cell r="CR500">
            <v>0</v>
          </cell>
          <cell r="CS500">
            <v>0</v>
          </cell>
          <cell r="CT500">
            <v>0</v>
          </cell>
          <cell r="CU500">
            <v>0</v>
          </cell>
          <cell r="CV500">
            <v>0</v>
          </cell>
          <cell r="CW500">
            <v>0</v>
          </cell>
          <cell r="CX500">
            <v>0</v>
          </cell>
          <cell r="CY500">
            <v>0</v>
          </cell>
          <cell r="CZ500">
            <v>0</v>
          </cell>
          <cell r="DA500">
            <v>0</v>
          </cell>
          <cell r="DB500">
            <v>0</v>
          </cell>
          <cell r="DC500">
            <v>0</v>
          </cell>
          <cell r="DD500">
            <v>0</v>
          </cell>
          <cell r="DE500">
            <v>0</v>
          </cell>
          <cell r="DF500">
            <v>0</v>
          </cell>
          <cell r="DG500">
            <v>0</v>
          </cell>
          <cell r="DH500">
            <v>0</v>
          </cell>
          <cell r="DI500">
            <v>0</v>
          </cell>
          <cell r="DJ500">
            <v>0</v>
          </cell>
          <cell r="DK500">
            <v>0</v>
          </cell>
          <cell r="DL500">
            <v>0</v>
          </cell>
          <cell r="DM500">
            <v>0</v>
          </cell>
          <cell r="DN500">
            <v>0</v>
          </cell>
          <cell r="DO500">
            <v>0</v>
          </cell>
          <cell r="DP500">
            <v>0</v>
          </cell>
          <cell r="DQ500">
            <v>0</v>
          </cell>
          <cell r="DR500">
            <v>0</v>
          </cell>
          <cell r="DS500">
            <v>0</v>
          </cell>
          <cell r="DT500">
            <v>0</v>
          </cell>
          <cell r="DU500">
            <v>0</v>
          </cell>
          <cell r="DV500">
            <v>0</v>
          </cell>
          <cell r="DW500">
            <v>0</v>
          </cell>
          <cell r="DX500">
            <v>0</v>
          </cell>
          <cell r="DY500">
            <v>0</v>
          </cell>
          <cell r="DZ500">
            <v>0</v>
          </cell>
          <cell r="EA500">
            <v>0</v>
          </cell>
          <cell r="EB500">
            <v>0</v>
          </cell>
          <cell r="EC500">
            <v>0</v>
          </cell>
          <cell r="ED500">
            <v>0</v>
          </cell>
          <cell r="EE500">
            <v>0</v>
          </cell>
          <cell r="EF500">
            <v>0</v>
          </cell>
          <cell r="EG500">
            <v>0</v>
          </cell>
          <cell r="EH500">
            <v>0</v>
          </cell>
          <cell r="EI500">
            <v>0</v>
          </cell>
          <cell r="EJ500">
            <v>0</v>
          </cell>
          <cell r="EK500">
            <v>0</v>
          </cell>
          <cell r="EL500">
            <v>0</v>
          </cell>
          <cell r="EM500">
            <v>0</v>
          </cell>
          <cell r="EN500">
            <v>0</v>
          </cell>
          <cell r="EO500">
            <v>0</v>
          </cell>
          <cell r="EP500">
            <v>0</v>
          </cell>
          <cell r="EQ500">
            <v>0</v>
          </cell>
          <cell r="ER500">
            <v>0</v>
          </cell>
          <cell r="ES500">
            <v>0</v>
          </cell>
          <cell r="ET500">
            <v>0</v>
          </cell>
          <cell r="EU500">
            <v>0</v>
          </cell>
          <cell r="EV500">
            <v>0</v>
          </cell>
          <cell r="EW500">
            <v>0</v>
          </cell>
          <cell r="EX500">
            <v>0</v>
          </cell>
          <cell r="EY500">
            <v>0</v>
          </cell>
          <cell r="EZ500">
            <v>0</v>
          </cell>
          <cell r="FA500">
            <v>0</v>
          </cell>
          <cell r="FB500">
            <v>0</v>
          </cell>
          <cell r="FC500">
            <v>0</v>
          </cell>
          <cell r="FD500">
            <v>0</v>
          </cell>
          <cell r="FE500">
            <v>0</v>
          </cell>
          <cell r="FF500">
            <v>0</v>
          </cell>
          <cell r="FG500">
            <v>0</v>
          </cell>
          <cell r="FH500">
            <v>0</v>
          </cell>
          <cell r="FI500">
            <v>0</v>
          </cell>
          <cell r="FJ500">
            <v>0</v>
          </cell>
          <cell r="FK500">
            <v>0</v>
          </cell>
          <cell r="FL500">
            <v>0</v>
          </cell>
          <cell r="FM500">
            <v>0</v>
          </cell>
          <cell r="FN500">
            <v>0</v>
          </cell>
          <cell r="FO500">
            <v>0</v>
          </cell>
          <cell r="FP500">
            <v>0</v>
          </cell>
          <cell r="FQ500">
            <v>0</v>
          </cell>
          <cell r="FR500">
            <v>0</v>
          </cell>
          <cell r="FS500">
            <v>0</v>
          </cell>
          <cell r="FT500">
            <v>0</v>
          </cell>
          <cell r="FU500">
            <v>0</v>
          </cell>
          <cell r="FV500">
            <v>0</v>
          </cell>
          <cell r="FW500">
            <v>0</v>
          </cell>
          <cell r="FX500">
            <v>0</v>
          </cell>
          <cell r="FY500">
            <v>0</v>
          </cell>
          <cell r="FZ500">
            <v>0</v>
          </cell>
          <cell r="GA500">
            <v>0</v>
          </cell>
          <cell r="GB500">
            <v>0</v>
          </cell>
          <cell r="GC500">
            <v>0</v>
          </cell>
          <cell r="GD500">
            <v>0</v>
          </cell>
          <cell r="GE500">
            <v>0</v>
          </cell>
          <cell r="GF500">
            <v>0</v>
          </cell>
          <cell r="GG500">
            <v>0</v>
          </cell>
          <cell r="GH500">
            <v>0</v>
          </cell>
          <cell r="GI500">
            <v>0</v>
          </cell>
          <cell r="GJ500">
            <v>0</v>
          </cell>
          <cell r="GK500">
            <v>0</v>
          </cell>
          <cell r="GL500">
            <v>0</v>
          </cell>
          <cell r="GM500">
            <v>0</v>
          </cell>
          <cell r="GN500">
            <v>0</v>
          </cell>
          <cell r="GO500">
            <v>0</v>
          </cell>
          <cell r="GP500">
            <v>0</v>
          </cell>
          <cell r="GQ500">
            <v>0</v>
          </cell>
          <cell r="GR500">
            <v>0</v>
          </cell>
          <cell r="GS500">
            <v>0</v>
          </cell>
          <cell r="GW500">
            <v>905417</v>
          </cell>
          <cell r="GX500" t="e">
            <v>#DIV/0!</v>
          </cell>
          <cell r="GY500" t="e">
            <v>#DIV/0!</v>
          </cell>
          <cell r="GZ500" t="e">
            <v>#DIV/0!</v>
          </cell>
        </row>
        <row r="501">
          <cell r="A501">
            <v>905564</v>
          </cell>
          <cell r="B501">
            <v>22</v>
          </cell>
          <cell r="C501" t="str">
            <v>PG&amp;E GAS @ WHARTON</v>
          </cell>
          <cell r="D501">
            <v>179598</v>
          </cell>
          <cell r="E501" t="str">
            <v>R</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cell r="AN501">
            <v>0</v>
          </cell>
          <cell r="AO501">
            <v>0</v>
          </cell>
          <cell r="AP501">
            <v>0</v>
          </cell>
          <cell r="AQ501">
            <v>0</v>
          </cell>
          <cell r="AR501">
            <v>0</v>
          </cell>
          <cell r="AS501">
            <v>0</v>
          </cell>
          <cell r="AT501">
            <v>0</v>
          </cell>
          <cell r="AU501">
            <v>0</v>
          </cell>
          <cell r="AV501">
            <v>0</v>
          </cell>
          <cell r="AW501">
            <v>0</v>
          </cell>
          <cell r="AX501">
            <v>0</v>
          </cell>
          <cell r="AY501">
            <v>0</v>
          </cell>
          <cell r="AZ501">
            <v>0</v>
          </cell>
          <cell r="BA501">
            <v>0</v>
          </cell>
          <cell r="BB501">
            <v>0</v>
          </cell>
          <cell r="BC501">
            <v>0</v>
          </cell>
          <cell r="BD501">
            <v>0</v>
          </cell>
          <cell r="BE501">
            <v>0</v>
          </cell>
          <cell r="BF501">
            <v>0</v>
          </cell>
          <cell r="BG501">
            <v>0</v>
          </cell>
          <cell r="BH501">
            <v>0</v>
          </cell>
          <cell r="BI501">
            <v>0</v>
          </cell>
          <cell r="BJ501">
            <v>0</v>
          </cell>
          <cell r="BK501">
            <v>0</v>
          </cell>
          <cell r="BL501">
            <v>0</v>
          </cell>
          <cell r="BM501">
            <v>0</v>
          </cell>
          <cell r="BN501">
            <v>0</v>
          </cell>
          <cell r="BO501">
            <v>0</v>
          </cell>
          <cell r="BP501">
            <v>0</v>
          </cell>
          <cell r="BQ501">
            <v>0</v>
          </cell>
          <cell r="BR501">
            <v>0</v>
          </cell>
          <cell r="BS501">
            <v>0</v>
          </cell>
          <cell r="BT501">
            <v>0</v>
          </cell>
          <cell r="BU501">
            <v>0</v>
          </cell>
          <cell r="BV501">
            <v>0</v>
          </cell>
          <cell r="BW501">
            <v>0</v>
          </cell>
          <cell r="BX501">
            <v>0</v>
          </cell>
          <cell r="BY501">
            <v>0</v>
          </cell>
          <cell r="BZ501">
            <v>0</v>
          </cell>
          <cell r="CA501">
            <v>10000</v>
          </cell>
          <cell r="CB501">
            <v>10000</v>
          </cell>
          <cell r="CC501">
            <v>0</v>
          </cell>
          <cell r="CD501">
            <v>0</v>
          </cell>
          <cell r="CE501">
            <v>0</v>
          </cell>
          <cell r="CF501">
            <v>0</v>
          </cell>
          <cell r="CG501">
            <v>0</v>
          </cell>
          <cell r="CH501">
            <v>0</v>
          </cell>
          <cell r="CI501">
            <v>0</v>
          </cell>
          <cell r="CJ501">
            <v>0</v>
          </cell>
          <cell r="CK501">
            <v>0</v>
          </cell>
          <cell r="CL501">
            <v>0</v>
          </cell>
          <cell r="CM501">
            <v>0</v>
          </cell>
          <cell r="CN501">
            <v>0</v>
          </cell>
          <cell r="CO501">
            <v>0</v>
          </cell>
          <cell r="CP501">
            <v>0</v>
          </cell>
          <cell r="CQ501">
            <v>0</v>
          </cell>
          <cell r="CR501">
            <v>0</v>
          </cell>
          <cell r="CS501">
            <v>0</v>
          </cell>
          <cell r="CT501">
            <v>0</v>
          </cell>
          <cell r="CU501">
            <v>0</v>
          </cell>
          <cell r="CV501">
            <v>0</v>
          </cell>
          <cell r="CW501">
            <v>0</v>
          </cell>
          <cell r="CX501">
            <v>0</v>
          </cell>
          <cell r="CY501">
            <v>0</v>
          </cell>
          <cell r="CZ501">
            <v>0</v>
          </cell>
          <cell r="DA501">
            <v>0</v>
          </cell>
          <cell r="DB501">
            <v>0</v>
          </cell>
          <cell r="DC501">
            <v>0</v>
          </cell>
          <cell r="DD501">
            <v>0</v>
          </cell>
          <cell r="DE501">
            <v>0</v>
          </cell>
          <cell r="DF501">
            <v>0</v>
          </cell>
          <cell r="DG501">
            <v>0</v>
          </cell>
          <cell r="DH501">
            <v>0</v>
          </cell>
          <cell r="DI501">
            <v>0</v>
          </cell>
          <cell r="DJ501">
            <v>0</v>
          </cell>
          <cell r="DK501">
            <v>0</v>
          </cell>
          <cell r="DL501">
            <v>0</v>
          </cell>
          <cell r="DM501">
            <v>0</v>
          </cell>
          <cell r="DN501">
            <v>0</v>
          </cell>
          <cell r="DO501">
            <v>0</v>
          </cell>
          <cell r="DP501">
            <v>0</v>
          </cell>
          <cell r="DQ501">
            <v>0</v>
          </cell>
          <cell r="DR501">
            <v>0</v>
          </cell>
          <cell r="DS501">
            <v>0</v>
          </cell>
          <cell r="DT501">
            <v>0</v>
          </cell>
          <cell r="DU501">
            <v>0</v>
          </cell>
          <cell r="DV501">
            <v>0</v>
          </cell>
          <cell r="DW501">
            <v>0</v>
          </cell>
          <cell r="DX501">
            <v>0</v>
          </cell>
          <cell r="DY501">
            <v>0</v>
          </cell>
          <cell r="DZ501">
            <v>0</v>
          </cell>
          <cell r="EA501">
            <v>0</v>
          </cell>
          <cell r="EB501">
            <v>0</v>
          </cell>
          <cell r="EC501">
            <v>0</v>
          </cell>
          <cell r="ED501">
            <v>0</v>
          </cell>
          <cell r="EE501">
            <v>0</v>
          </cell>
          <cell r="EF501">
            <v>0</v>
          </cell>
          <cell r="EG501">
            <v>0</v>
          </cell>
          <cell r="EH501">
            <v>0</v>
          </cell>
          <cell r="EI501">
            <v>0</v>
          </cell>
          <cell r="EJ501">
            <v>0</v>
          </cell>
          <cell r="EK501">
            <v>0</v>
          </cell>
          <cell r="EL501">
            <v>0</v>
          </cell>
          <cell r="EM501">
            <v>0</v>
          </cell>
          <cell r="EN501">
            <v>0</v>
          </cell>
          <cell r="EO501">
            <v>0</v>
          </cell>
          <cell r="EP501">
            <v>0</v>
          </cell>
          <cell r="EQ501">
            <v>0</v>
          </cell>
          <cell r="ER501">
            <v>0</v>
          </cell>
          <cell r="ES501">
            <v>0</v>
          </cell>
          <cell r="ET501">
            <v>0</v>
          </cell>
          <cell r="EU501">
            <v>0</v>
          </cell>
          <cell r="EV501">
            <v>0</v>
          </cell>
          <cell r="EW501">
            <v>0</v>
          </cell>
          <cell r="EX501">
            <v>0</v>
          </cell>
          <cell r="EY501">
            <v>3000</v>
          </cell>
          <cell r="EZ501">
            <v>3000</v>
          </cell>
          <cell r="FA501">
            <v>0</v>
          </cell>
          <cell r="FB501">
            <v>0</v>
          </cell>
          <cell r="FC501">
            <v>0</v>
          </cell>
          <cell r="FD501">
            <v>0</v>
          </cell>
          <cell r="FE501">
            <v>0</v>
          </cell>
          <cell r="FF501">
            <v>0</v>
          </cell>
          <cell r="FG501">
            <v>0</v>
          </cell>
          <cell r="FH501">
            <v>0</v>
          </cell>
          <cell r="FI501">
            <v>0</v>
          </cell>
          <cell r="FJ501">
            <v>0</v>
          </cell>
          <cell r="FK501">
            <v>10000</v>
          </cell>
          <cell r="FL501">
            <v>0</v>
          </cell>
          <cell r="FM501">
            <v>0</v>
          </cell>
          <cell r="FN501">
            <v>0</v>
          </cell>
          <cell r="FO501">
            <v>0</v>
          </cell>
          <cell r="FP501">
            <v>0</v>
          </cell>
          <cell r="FQ501">
            <v>0</v>
          </cell>
          <cell r="FR501">
            <v>0</v>
          </cell>
          <cell r="FS501">
            <v>0</v>
          </cell>
          <cell r="FT501">
            <v>0</v>
          </cell>
          <cell r="FU501">
            <v>0</v>
          </cell>
          <cell r="FV501">
            <v>0</v>
          </cell>
          <cell r="FW501">
            <v>0</v>
          </cell>
          <cell r="FX501">
            <v>0</v>
          </cell>
          <cell r="FY501">
            <v>0</v>
          </cell>
          <cell r="FZ501">
            <v>0</v>
          </cell>
          <cell r="GA501">
            <v>0</v>
          </cell>
          <cell r="GB501">
            <v>0</v>
          </cell>
          <cell r="GC501">
            <v>0</v>
          </cell>
          <cell r="GD501">
            <v>0</v>
          </cell>
          <cell r="GE501">
            <v>0</v>
          </cell>
          <cell r="GF501">
            <v>0</v>
          </cell>
          <cell r="GG501">
            <v>0</v>
          </cell>
          <cell r="GH501">
            <v>0</v>
          </cell>
          <cell r="GI501">
            <v>0</v>
          </cell>
          <cell r="GJ501">
            <v>0</v>
          </cell>
          <cell r="GK501">
            <v>0</v>
          </cell>
          <cell r="GL501">
            <v>0</v>
          </cell>
          <cell r="GM501">
            <v>0</v>
          </cell>
          <cell r="GN501">
            <v>0</v>
          </cell>
          <cell r="GO501">
            <v>0</v>
          </cell>
          <cell r="GP501">
            <v>0</v>
          </cell>
          <cell r="GQ501">
            <v>0</v>
          </cell>
          <cell r="GR501">
            <v>0</v>
          </cell>
          <cell r="GS501">
            <v>0</v>
          </cell>
          <cell r="GW501">
            <v>905564</v>
          </cell>
          <cell r="GX501" t="e">
            <v>#DIV/0!</v>
          </cell>
          <cell r="GY501" t="e">
            <v>#DIV/0!</v>
          </cell>
          <cell r="GZ501" t="e">
            <v>#DIV/0!</v>
          </cell>
        </row>
        <row r="502">
          <cell r="A502">
            <v>905565</v>
          </cell>
          <cell r="B502">
            <v>3</v>
          </cell>
          <cell r="C502" t="str">
            <v>NGT @ CUSTER</v>
          </cell>
          <cell r="D502">
            <v>174527</v>
          </cell>
          <cell r="E502" t="str">
            <v>R</v>
          </cell>
          <cell r="F502">
            <v>0</v>
          </cell>
          <cell r="G502">
            <v>0</v>
          </cell>
          <cell r="H502">
            <v>0</v>
          </cell>
          <cell r="I502">
            <v>0</v>
          </cell>
          <cell r="J502">
            <v>0</v>
          </cell>
          <cell r="K502">
            <v>0</v>
          </cell>
          <cell r="L502">
            <v>0</v>
          </cell>
          <cell r="M502">
            <v>0</v>
          </cell>
          <cell r="N502">
            <v>0</v>
          </cell>
          <cell r="O502">
            <v>0</v>
          </cell>
          <cell r="P502">
            <v>0</v>
          </cell>
          <cell r="Q502">
            <v>0</v>
          </cell>
          <cell r="R502">
            <v>0</v>
          </cell>
          <cell r="S502">
            <v>0</v>
          </cell>
          <cell r="T502">
            <v>3159</v>
          </cell>
          <cell r="U502">
            <v>3159</v>
          </cell>
          <cell r="V502">
            <v>0</v>
          </cell>
          <cell r="W502">
            <v>0</v>
          </cell>
          <cell r="X502">
            <v>0</v>
          </cell>
          <cell r="Y502">
            <v>0</v>
          </cell>
          <cell r="Z502">
            <v>0</v>
          </cell>
          <cell r="AA502">
            <v>0</v>
          </cell>
          <cell r="AB502">
            <v>0</v>
          </cell>
          <cell r="AC502">
            <v>0</v>
          </cell>
          <cell r="AD502">
            <v>0</v>
          </cell>
          <cell r="AE502">
            <v>0</v>
          </cell>
          <cell r="AF502">
            <v>0</v>
          </cell>
          <cell r="AG502">
            <v>0</v>
          </cell>
          <cell r="AH502">
            <v>0</v>
          </cell>
          <cell r="AI502">
            <v>0</v>
          </cell>
          <cell r="AJ502">
            <v>159</v>
          </cell>
          <cell r="AK502">
            <v>3159</v>
          </cell>
          <cell r="AL502">
            <v>3159</v>
          </cell>
          <cell r="AM502">
            <v>3159</v>
          </cell>
          <cell r="AN502">
            <v>3159</v>
          </cell>
          <cell r="AO502">
            <v>3159</v>
          </cell>
          <cell r="AP502">
            <v>3159</v>
          </cell>
          <cell r="AQ502">
            <v>3159</v>
          </cell>
          <cell r="AR502">
            <v>3159</v>
          </cell>
          <cell r="AS502">
            <v>3159</v>
          </cell>
          <cell r="AT502">
            <v>3159</v>
          </cell>
          <cell r="AU502">
            <v>530</v>
          </cell>
          <cell r="AV502">
            <v>3159</v>
          </cell>
          <cell r="AW502">
            <v>2178</v>
          </cell>
          <cell r="AX502">
            <v>679</v>
          </cell>
          <cell r="AY502">
            <v>0</v>
          </cell>
          <cell r="AZ502">
            <v>0</v>
          </cell>
          <cell r="BA502">
            <v>0</v>
          </cell>
          <cell r="BB502">
            <v>4879</v>
          </cell>
          <cell r="BC502">
            <v>4879</v>
          </cell>
          <cell r="BD502">
            <v>9379</v>
          </cell>
          <cell r="BE502">
            <v>9879</v>
          </cell>
          <cell r="BF502">
            <v>4879</v>
          </cell>
          <cell r="BG502">
            <v>4879</v>
          </cell>
          <cell r="BH502">
            <v>4879</v>
          </cell>
          <cell r="BI502">
            <v>1992</v>
          </cell>
          <cell r="BJ502">
            <v>4879</v>
          </cell>
          <cell r="BK502">
            <v>0</v>
          </cell>
          <cell r="BL502">
            <v>4673</v>
          </cell>
          <cell r="BM502">
            <v>8130</v>
          </cell>
          <cell r="BN502">
            <v>8130</v>
          </cell>
          <cell r="BO502">
            <v>8130</v>
          </cell>
          <cell r="BP502">
            <v>8130</v>
          </cell>
          <cell r="BQ502">
            <v>0</v>
          </cell>
          <cell r="BR502">
            <v>148</v>
          </cell>
          <cell r="BS502">
            <v>0</v>
          </cell>
          <cell r="BT502">
            <v>0</v>
          </cell>
          <cell r="BU502">
            <v>0</v>
          </cell>
          <cell r="BV502">
            <v>0</v>
          </cell>
          <cell r="BW502">
            <v>13312</v>
          </cell>
          <cell r="BX502">
            <v>6993</v>
          </cell>
          <cell r="BY502">
            <v>15683</v>
          </cell>
          <cell r="BZ502">
            <v>12140</v>
          </cell>
          <cell r="CA502">
            <v>11883</v>
          </cell>
          <cell r="CB502">
            <v>11883</v>
          </cell>
          <cell r="CC502">
            <v>2526</v>
          </cell>
          <cell r="CD502">
            <v>4412</v>
          </cell>
          <cell r="CE502">
            <v>4412</v>
          </cell>
          <cell r="CF502">
            <v>5616</v>
          </cell>
          <cell r="CG502">
            <v>2098</v>
          </cell>
          <cell r="CH502">
            <v>6900</v>
          </cell>
          <cell r="CI502">
            <v>6900</v>
          </cell>
          <cell r="CJ502">
            <v>6900</v>
          </cell>
          <cell r="CK502">
            <v>5000</v>
          </cell>
          <cell r="CL502">
            <v>5096</v>
          </cell>
          <cell r="CM502">
            <v>0</v>
          </cell>
          <cell r="CN502">
            <v>598</v>
          </cell>
          <cell r="CO502">
            <v>0</v>
          </cell>
          <cell r="CP502">
            <v>0</v>
          </cell>
          <cell r="CQ502">
            <v>0</v>
          </cell>
          <cell r="CR502">
            <v>0</v>
          </cell>
          <cell r="CS502">
            <v>5404</v>
          </cell>
          <cell r="CT502">
            <v>500</v>
          </cell>
          <cell r="CU502">
            <v>0</v>
          </cell>
          <cell r="CV502">
            <v>0</v>
          </cell>
          <cell r="CW502">
            <v>0</v>
          </cell>
          <cell r="CX502">
            <v>0</v>
          </cell>
          <cell r="CY502">
            <v>4208</v>
          </cell>
          <cell r="CZ502">
            <v>1123</v>
          </cell>
          <cell r="DA502">
            <v>3304</v>
          </cell>
          <cell r="DB502">
            <v>2464</v>
          </cell>
          <cell r="DC502">
            <v>2464</v>
          </cell>
          <cell r="DD502">
            <v>2464</v>
          </cell>
          <cell r="DE502">
            <v>2464</v>
          </cell>
          <cell r="DF502">
            <v>2464</v>
          </cell>
          <cell r="DG502">
            <v>3179</v>
          </cell>
          <cell r="DH502">
            <v>3905</v>
          </cell>
          <cell r="DI502">
            <v>5889</v>
          </cell>
          <cell r="DJ502">
            <v>0</v>
          </cell>
          <cell r="DK502">
            <v>0</v>
          </cell>
          <cell r="DL502">
            <v>0</v>
          </cell>
          <cell r="DM502">
            <v>5088</v>
          </cell>
          <cell r="DN502">
            <v>0</v>
          </cell>
          <cell r="DO502">
            <v>4502</v>
          </cell>
          <cell r="DP502">
            <v>0</v>
          </cell>
          <cell r="DQ502">
            <v>0</v>
          </cell>
          <cell r="DR502">
            <v>0</v>
          </cell>
          <cell r="DS502">
            <v>0</v>
          </cell>
          <cell r="DT502">
            <v>0</v>
          </cell>
          <cell r="DU502">
            <v>0</v>
          </cell>
          <cell r="DV502">
            <v>0</v>
          </cell>
          <cell r="DW502">
            <v>4947</v>
          </cell>
          <cell r="DX502">
            <v>0</v>
          </cell>
          <cell r="DY502">
            <v>0</v>
          </cell>
          <cell r="DZ502">
            <v>0</v>
          </cell>
          <cell r="EA502">
            <v>0</v>
          </cell>
          <cell r="EB502">
            <v>1752</v>
          </cell>
          <cell r="EC502">
            <v>0</v>
          </cell>
          <cell r="ED502">
            <v>0</v>
          </cell>
          <cell r="EE502">
            <v>0</v>
          </cell>
          <cell r="EF502">
            <v>0</v>
          </cell>
          <cell r="EG502">
            <v>0</v>
          </cell>
          <cell r="EH502">
            <v>2589</v>
          </cell>
          <cell r="EI502">
            <v>0</v>
          </cell>
          <cell r="EJ502">
            <v>3348</v>
          </cell>
          <cell r="EK502">
            <v>4206</v>
          </cell>
          <cell r="EL502">
            <v>3124</v>
          </cell>
          <cell r="EM502">
            <v>3124</v>
          </cell>
          <cell r="EN502">
            <v>3124</v>
          </cell>
          <cell r="EO502">
            <v>9192</v>
          </cell>
          <cell r="EP502">
            <v>3522</v>
          </cell>
          <cell r="EQ502">
            <v>0</v>
          </cell>
          <cell r="ER502">
            <v>6189</v>
          </cell>
          <cell r="ES502">
            <v>6838</v>
          </cell>
          <cell r="ET502">
            <v>6838</v>
          </cell>
          <cell r="EU502">
            <v>6838</v>
          </cell>
          <cell r="EV502">
            <v>14257</v>
          </cell>
          <cell r="EW502">
            <v>0</v>
          </cell>
          <cell r="EX502">
            <v>2749</v>
          </cell>
          <cell r="EY502">
            <v>1428</v>
          </cell>
          <cell r="EZ502">
            <v>1428</v>
          </cell>
          <cell r="FA502">
            <v>1428</v>
          </cell>
          <cell r="FB502">
            <v>1428</v>
          </cell>
          <cell r="FC502">
            <v>5113</v>
          </cell>
          <cell r="FD502">
            <v>9932</v>
          </cell>
          <cell r="FE502">
            <v>6377</v>
          </cell>
          <cell r="FF502">
            <v>13864</v>
          </cell>
          <cell r="FG502">
            <v>4268</v>
          </cell>
          <cell r="FH502">
            <v>4268</v>
          </cell>
          <cell r="FI502">
            <v>4268</v>
          </cell>
          <cell r="FJ502">
            <v>6268</v>
          </cell>
          <cell r="FK502">
            <v>0</v>
          </cell>
          <cell r="FL502">
            <v>257</v>
          </cell>
          <cell r="FM502">
            <v>4875</v>
          </cell>
          <cell r="FN502">
            <v>4875</v>
          </cell>
          <cell r="FO502">
            <v>0</v>
          </cell>
          <cell r="FP502">
            <v>0</v>
          </cell>
          <cell r="FQ502">
            <v>1960</v>
          </cell>
          <cell r="FR502">
            <v>0</v>
          </cell>
          <cell r="FS502">
            <v>0</v>
          </cell>
          <cell r="FT502">
            <v>0</v>
          </cell>
          <cell r="FU502">
            <v>0</v>
          </cell>
          <cell r="FV502">
            <v>0</v>
          </cell>
          <cell r="FW502">
            <v>0</v>
          </cell>
          <cell r="FX502">
            <v>0</v>
          </cell>
          <cell r="FY502">
            <v>0</v>
          </cell>
          <cell r="FZ502">
            <v>0</v>
          </cell>
          <cell r="GA502">
            <v>0</v>
          </cell>
          <cell r="GB502">
            <v>40</v>
          </cell>
          <cell r="GC502">
            <v>40</v>
          </cell>
          <cell r="GD502">
            <v>40</v>
          </cell>
          <cell r="GE502">
            <v>0</v>
          </cell>
          <cell r="GF502">
            <v>0</v>
          </cell>
          <cell r="GG502">
            <v>0</v>
          </cell>
          <cell r="GH502">
            <v>0</v>
          </cell>
          <cell r="GI502">
            <v>0</v>
          </cell>
          <cell r="GJ502">
            <v>0</v>
          </cell>
          <cell r="GK502">
            <v>0</v>
          </cell>
          <cell r="GL502">
            <v>0</v>
          </cell>
          <cell r="GM502">
            <v>0</v>
          </cell>
          <cell r="GN502">
            <v>219</v>
          </cell>
          <cell r="GO502">
            <v>7219</v>
          </cell>
          <cell r="GP502">
            <v>0</v>
          </cell>
          <cell r="GQ502">
            <v>0</v>
          </cell>
          <cell r="GR502">
            <v>0</v>
          </cell>
          <cell r="GS502">
            <v>1205</v>
          </cell>
          <cell r="GW502">
            <v>905565</v>
          </cell>
          <cell r="GX502" t="e">
            <v>#DIV/0!</v>
          </cell>
          <cell r="GY502" t="e">
            <v>#DIV/0!</v>
          </cell>
          <cell r="GZ502" t="e">
            <v>#DIV/0!</v>
          </cell>
        </row>
        <row r="503">
          <cell r="A503">
            <v>905567</v>
          </cell>
          <cell r="B503">
            <v>6</v>
          </cell>
          <cell r="C503" t="str">
            <v>ENCO @ BECKHAM</v>
          </cell>
          <cell r="D503">
            <v>47954</v>
          </cell>
          <cell r="E503" t="str">
            <v>R</v>
          </cell>
          <cell r="F503">
            <v>3471</v>
          </cell>
          <cell r="G503">
            <v>3471</v>
          </cell>
          <cell r="H503">
            <v>3471</v>
          </cell>
          <cell r="I503">
            <v>3471</v>
          </cell>
          <cell r="J503">
            <v>3471</v>
          </cell>
          <cell r="K503">
            <v>3471</v>
          </cell>
          <cell r="L503">
            <v>3471</v>
          </cell>
          <cell r="M503">
            <v>3471</v>
          </cell>
          <cell r="N503">
            <v>3471</v>
          </cell>
          <cell r="O503">
            <v>3471</v>
          </cell>
          <cell r="P503">
            <v>3471</v>
          </cell>
          <cell r="Q503">
            <v>3471</v>
          </cell>
          <cell r="R503">
            <v>3471</v>
          </cell>
          <cell r="S503">
            <v>3471</v>
          </cell>
          <cell r="T503">
            <v>3272</v>
          </cell>
          <cell r="U503">
            <v>3272</v>
          </cell>
          <cell r="V503">
            <v>3272</v>
          </cell>
          <cell r="W503">
            <v>3272</v>
          </cell>
          <cell r="X503">
            <v>3272</v>
          </cell>
          <cell r="Y503">
            <v>3272</v>
          </cell>
          <cell r="Z503">
            <v>3272</v>
          </cell>
          <cell r="AA503">
            <v>3272</v>
          </cell>
          <cell r="AB503">
            <v>3272</v>
          </cell>
          <cell r="AC503">
            <v>3272</v>
          </cell>
          <cell r="AD503">
            <v>3272</v>
          </cell>
          <cell r="AE503">
            <v>3272</v>
          </cell>
          <cell r="AF503">
            <v>3272</v>
          </cell>
          <cell r="AG503">
            <v>3272</v>
          </cell>
          <cell r="AH503">
            <v>3272</v>
          </cell>
          <cell r="AI503">
            <v>3272</v>
          </cell>
          <cell r="AJ503">
            <v>3272</v>
          </cell>
          <cell r="AK503">
            <v>3272</v>
          </cell>
          <cell r="AL503">
            <v>3272</v>
          </cell>
          <cell r="AM503">
            <v>3272</v>
          </cell>
          <cell r="AN503">
            <v>3272</v>
          </cell>
          <cell r="AO503">
            <v>3272</v>
          </cell>
          <cell r="AP503">
            <v>3272</v>
          </cell>
          <cell r="AQ503">
            <v>3272</v>
          </cell>
          <cell r="AR503">
            <v>3272</v>
          </cell>
          <cell r="AS503">
            <v>3272</v>
          </cell>
          <cell r="AT503">
            <v>3272</v>
          </cell>
          <cell r="AU503">
            <v>3272</v>
          </cell>
          <cell r="AV503">
            <v>3272</v>
          </cell>
          <cell r="AW503">
            <v>3272</v>
          </cell>
          <cell r="AX503">
            <v>3272</v>
          </cell>
          <cell r="AY503">
            <v>3702</v>
          </cell>
          <cell r="AZ503">
            <v>3702</v>
          </cell>
          <cell r="BA503">
            <v>3702</v>
          </cell>
          <cell r="BB503">
            <v>3702</v>
          </cell>
          <cell r="BC503">
            <v>3702</v>
          </cell>
          <cell r="BD503">
            <v>3702</v>
          </cell>
          <cell r="BE503">
            <v>3702</v>
          </cell>
          <cell r="BF503">
            <v>3702</v>
          </cell>
          <cell r="BG503">
            <v>3702</v>
          </cell>
          <cell r="BH503">
            <v>3702</v>
          </cell>
          <cell r="BI503">
            <v>3702</v>
          </cell>
          <cell r="BJ503">
            <v>3702</v>
          </cell>
          <cell r="BK503">
            <v>3702</v>
          </cell>
          <cell r="BL503">
            <v>3702</v>
          </cell>
          <cell r="BM503">
            <v>3702</v>
          </cell>
          <cell r="BN503">
            <v>3702</v>
          </cell>
          <cell r="BO503">
            <v>3702</v>
          </cell>
          <cell r="BP503">
            <v>3702</v>
          </cell>
          <cell r="BQ503">
            <v>3702</v>
          </cell>
          <cell r="BR503">
            <v>3702</v>
          </cell>
          <cell r="BS503">
            <v>3702</v>
          </cell>
          <cell r="BT503">
            <v>3702</v>
          </cell>
          <cell r="BU503">
            <v>3702</v>
          </cell>
          <cell r="BV503">
            <v>3702</v>
          </cell>
          <cell r="BW503">
            <v>3702</v>
          </cell>
          <cell r="BX503">
            <v>3702</v>
          </cell>
          <cell r="BY503">
            <v>3702</v>
          </cell>
          <cell r="BZ503">
            <v>3702</v>
          </cell>
          <cell r="CA503">
            <v>3702</v>
          </cell>
          <cell r="CB503">
            <v>3702</v>
          </cell>
          <cell r="CC503">
            <v>3436</v>
          </cell>
          <cell r="CD503">
            <v>3436</v>
          </cell>
          <cell r="CE503">
            <v>3436</v>
          </cell>
          <cell r="CF503">
            <v>3436</v>
          </cell>
          <cell r="CG503">
            <v>3436</v>
          </cell>
          <cell r="CH503">
            <v>3436</v>
          </cell>
          <cell r="CI503">
            <v>3436</v>
          </cell>
          <cell r="CJ503">
            <v>3436</v>
          </cell>
          <cell r="CK503">
            <v>3436</v>
          </cell>
          <cell r="CL503">
            <v>3436</v>
          </cell>
          <cell r="CM503">
            <v>3436</v>
          </cell>
          <cell r="CN503">
            <v>3436</v>
          </cell>
          <cell r="CO503">
            <v>3436</v>
          </cell>
          <cell r="CP503">
            <v>3436</v>
          </cell>
          <cell r="CQ503">
            <v>3436</v>
          </cell>
          <cell r="CR503">
            <v>3436</v>
          </cell>
          <cell r="CS503">
            <v>3436</v>
          </cell>
          <cell r="CT503">
            <v>3436</v>
          </cell>
          <cell r="CU503">
            <v>3436</v>
          </cell>
          <cell r="CV503">
            <v>3436</v>
          </cell>
          <cell r="CW503">
            <v>3436</v>
          </cell>
          <cell r="CX503">
            <v>3436</v>
          </cell>
          <cell r="CY503">
            <v>3436</v>
          </cell>
          <cell r="CZ503">
            <v>3436</v>
          </cell>
          <cell r="DA503">
            <v>3436</v>
          </cell>
          <cell r="DB503">
            <v>3436</v>
          </cell>
          <cell r="DC503">
            <v>3436</v>
          </cell>
          <cell r="DD503">
            <v>3436</v>
          </cell>
          <cell r="DE503">
            <v>3436</v>
          </cell>
          <cell r="DF503">
            <v>3436</v>
          </cell>
          <cell r="DG503">
            <v>3436</v>
          </cell>
          <cell r="DH503">
            <v>3635</v>
          </cell>
          <cell r="DI503">
            <v>3635</v>
          </cell>
          <cell r="DJ503">
            <v>3635</v>
          </cell>
          <cell r="DK503">
            <v>3635</v>
          </cell>
          <cell r="DL503">
            <v>3635</v>
          </cell>
          <cell r="DM503">
            <v>3635</v>
          </cell>
          <cell r="DN503">
            <v>3635</v>
          </cell>
          <cell r="DO503">
            <v>3635</v>
          </cell>
          <cell r="DP503">
            <v>3635</v>
          </cell>
          <cell r="DQ503">
            <v>3635</v>
          </cell>
          <cell r="DR503">
            <v>3635</v>
          </cell>
          <cell r="DS503">
            <v>3635</v>
          </cell>
          <cell r="DT503">
            <v>3635</v>
          </cell>
          <cell r="DU503">
            <v>3635</v>
          </cell>
          <cell r="DV503">
            <v>3635</v>
          </cell>
          <cell r="DW503">
            <v>3635</v>
          </cell>
          <cell r="DX503">
            <v>3635</v>
          </cell>
          <cell r="DY503">
            <v>3635</v>
          </cell>
          <cell r="DZ503">
            <v>3635</v>
          </cell>
          <cell r="EA503">
            <v>3635</v>
          </cell>
          <cell r="EB503">
            <v>3635</v>
          </cell>
          <cell r="EC503">
            <v>3635</v>
          </cell>
          <cell r="ED503">
            <v>3635</v>
          </cell>
          <cell r="EE503">
            <v>3635</v>
          </cell>
          <cell r="EF503">
            <v>3635</v>
          </cell>
          <cell r="EG503">
            <v>3635</v>
          </cell>
          <cell r="EH503">
            <v>3635</v>
          </cell>
          <cell r="EI503">
            <v>3635</v>
          </cell>
          <cell r="EJ503">
            <v>3874</v>
          </cell>
          <cell r="EK503">
            <v>3874</v>
          </cell>
          <cell r="EL503">
            <v>3874</v>
          </cell>
          <cell r="EM503">
            <v>3874</v>
          </cell>
          <cell r="EN503">
            <v>3874</v>
          </cell>
          <cell r="EO503">
            <v>3874</v>
          </cell>
          <cell r="EP503">
            <v>3874</v>
          </cell>
          <cell r="EQ503">
            <v>3874</v>
          </cell>
          <cell r="ER503">
            <v>3874</v>
          </cell>
          <cell r="ES503">
            <v>3874</v>
          </cell>
          <cell r="ET503">
            <v>3874</v>
          </cell>
          <cell r="EU503">
            <v>3874</v>
          </cell>
          <cell r="EV503">
            <v>3874</v>
          </cell>
          <cell r="EW503">
            <v>3874</v>
          </cell>
          <cell r="EX503">
            <v>3874</v>
          </cell>
          <cell r="EY503">
            <v>3874</v>
          </cell>
          <cell r="EZ503">
            <v>3874</v>
          </cell>
          <cell r="FA503">
            <v>3874</v>
          </cell>
          <cell r="FB503">
            <v>3874</v>
          </cell>
          <cell r="FC503">
            <v>3874</v>
          </cell>
          <cell r="FD503">
            <v>3874</v>
          </cell>
          <cell r="FE503">
            <v>3874</v>
          </cell>
          <cell r="FF503">
            <v>3874</v>
          </cell>
          <cell r="FG503">
            <v>3874</v>
          </cell>
          <cell r="FH503">
            <v>3874</v>
          </cell>
          <cell r="FI503">
            <v>3874</v>
          </cell>
          <cell r="FJ503">
            <v>3874</v>
          </cell>
          <cell r="FK503">
            <v>3874</v>
          </cell>
          <cell r="FL503">
            <v>3874</v>
          </cell>
          <cell r="FM503">
            <v>3874</v>
          </cell>
          <cell r="FN503">
            <v>3874</v>
          </cell>
          <cell r="FO503">
            <v>17</v>
          </cell>
          <cell r="FP503">
            <v>17</v>
          </cell>
          <cell r="FQ503">
            <v>17</v>
          </cell>
          <cell r="FR503">
            <v>17</v>
          </cell>
          <cell r="FS503">
            <v>17</v>
          </cell>
          <cell r="FT503">
            <v>17</v>
          </cell>
          <cell r="FU503">
            <v>17</v>
          </cell>
          <cell r="FV503">
            <v>17</v>
          </cell>
          <cell r="FW503">
            <v>17</v>
          </cell>
          <cell r="FX503">
            <v>17</v>
          </cell>
          <cell r="FY503">
            <v>17</v>
          </cell>
          <cell r="FZ503">
            <v>17</v>
          </cell>
          <cell r="GA503">
            <v>17</v>
          </cell>
          <cell r="GB503">
            <v>17</v>
          </cell>
          <cell r="GC503">
            <v>17</v>
          </cell>
          <cell r="GD503">
            <v>17</v>
          </cell>
          <cell r="GE503">
            <v>17</v>
          </cell>
          <cell r="GF503">
            <v>17</v>
          </cell>
          <cell r="GG503">
            <v>17</v>
          </cell>
          <cell r="GH503">
            <v>17</v>
          </cell>
          <cell r="GI503">
            <v>17</v>
          </cell>
          <cell r="GJ503">
            <v>17</v>
          </cell>
          <cell r="GK503">
            <v>17</v>
          </cell>
          <cell r="GL503">
            <v>17</v>
          </cell>
          <cell r="GM503">
            <v>17</v>
          </cell>
          <cell r="GN503">
            <v>17</v>
          </cell>
          <cell r="GO503">
            <v>17</v>
          </cell>
          <cell r="GP503">
            <v>17</v>
          </cell>
          <cell r="GQ503">
            <v>17</v>
          </cell>
          <cell r="GR503">
            <v>17</v>
          </cell>
          <cell r="GS503">
            <v>17</v>
          </cell>
          <cell r="GW503">
            <v>905567</v>
          </cell>
          <cell r="GX503" t="e">
            <v>#DIV/0!</v>
          </cell>
          <cell r="GY503" t="e">
            <v>#DIV/0!</v>
          </cell>
          <cell r="GZ503" t="e">
            <v>#DIV/0!</v>
          </cell>
        </row>
        <row r="504">
          <cell r="A504">
            <v>905568</v>
          </cell>
          <cell r="B504">
            <v>8</v>
          </cell>
          <cell r="C504" t="str">
            <v>WARREN @ ROOSEVELT</v>
          </cell>
          <cell r="D504">
            <v>14268</v>
          </cell>
          <cell r="E504" t="str">
            <v>D</v>
          </cell>
          <cell r="F504">
            <v>0</v>
          </cell>
          <cell r="G504">
            <v>0</v>
          </cell>
          <cell r="H504">
            <v>0</v>
          </cell>
          <cell r="I504">
            <v>0</v>
          </cell>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cell r="AD504">
            <v>0</v>
          </cell>
          <cell r="AE504">
            <v>0</v>
          </cell>
          <cell r="AF504">
            <v>0</v>
          </cell>
          <cell r="AG504">
            <v>0</v>
          </cell>
          <cell r="AH504">
            <v>0</v>
          </cell>
          <cell r="AI504">
            <v>0</v>
          </cell>
          <cell r="AJ504">
            <v>0</v>
          </cell>
          <cell r="AK504">
            <v>0</v>
          </cell>
          <cell r="AL504">
            <v>0</v>
          </cell>
          <cell r="AM504">
            <v>0</v>
          </cell>
          <cell r="AN504">
            <v>0</v>
          </cell>
          <cell r="AO504">
            <v>0</v>
          </cell>
          <cell r="AP504">
            <v>0</v>
          </cell>
          <cell r="AQ504">
            <v>0</v>
          </cell>
          <cell r="AR504">
            <v>0</v>
          </cell>
          <cell r="AS504">
            <v>0</v>
          </cell>
          <cell r="AT504">
            <v>0</v>
          </cell>
          <cell r="AU504">
            <v>0</v>
          </cell>
          <cell r="AV504">
            <v>0</v>
          </cell>
          <cell r="AW504">
            <v>0</v>
          </cell>
          <cell r="AX504">
            <v>0</v>
          </cell>
          <cell r="AY504">
            <v>0</v>
          </cell>
          <cell r="AZ504">
            <v>0</v>
          </cell>
          <cell r="BA504">
            <v>0</v>
          </cell>
          <cell r="BB504">
            <v>0</v>
          </cell>
          <cell r="BC504">
            <v>0</v>
          </cell>
          <cell r="BD504">
            <v>0</v>
          </cell>
          <cell r="BE504">
            <v>0</v>
          </cell>
          <cell r="BF504">
            <v>0</v>
          </cell>
          <cell r="BG504">
            <v>0</v>
          </cell>
          <cell r="BH504">
            <v>0</v>
          </cell>
          <cell r="BI504">
            <v>0</v>
          </cell>
          <cell r="BJ504">
            <v>0</v>
          </cell>
          <cell r="BK504">
            <v>0</v>
          </cell>
          <cell r="BL504">
            <v>0</v>
          </cell>
          <cell r="BM504">
            <v>0</v>
          </cell>
          <cell r="BN504">
            <v>0</v>
          </cell>
          <cell r="BO504">
            <v>0</v>
          </cell>
          <cell r="BP504">
            <v>0</v>
          </cell>
          <cell r="BQ504">
            <v>0</v>
          </cell>
          <cell r="BR504">
            <v>0</v>
          </cell>
          <cell r="BS504">
            <v>0</v>
          </cell>
          <cell r="BT504">
            <v>0</v>
          </cell>
          <cell r="BU504">
            <v>0</v>
          </cell>
          <cell r="BV504">
            <v>0</v>
          </cell>
          <cell r="BW504">
            <v>0</v>
          </cell>
          <cell r="BX504">
            <v>0</v>
          </cell>
          <cell r="BY504">
            <v>0</v>
          </cell>
          <cell r="BZ504">
            <v>0</v>
          </cell>
          <cell r="CA504">
            <v>0</v>
          </cell>
          <cell r="CB504">
            <v>0</v>
          </cell>
          <cell r="CC504">
            <v>0</v>
          </cell>
          <cell r="CD504">
            <v>0</v>
          </cell>
          <cell r="CE504">
            <v>0</v>
          </cell>
          <cell r="CF504">
            <v>0</v>
          </cell>
          <cell r="CG504">
            <v>0</v>
          </cell>
          <cell r="CH504">
            <v>0</v>
          </cell>
          <cell r="CI504">
            <v>0</v>
          </cell>
          <cell r="CJ504">
            <v>0</v>
          </cell>
          <cell r="CK504">
            <v>0</v>
          </cell>
          <cell r="CL504">
            <v>0</v>
          </cell>
          <cell r="CM504">
            <v>0</v>
          </cell>
          <cell r="CN504">
            <v>0</v>
          </cell>
          <cell r="CO504">
            <v>0</v>
          </cell>
          <cell r="CP504">
            <v>0</v>
          </cell>
          <cell r="CQ504">
            <v>0</v>
          </cell>
          <cell r="CR504">
            <v>0</v>
          </cell>
          <cell r="CS504">
            <v>0</v>
          </cell>
          <cell r="CT504">
            <v>0</v>
          </cell>
          <cell r="CU504">
            <v>0</v>
          </cell>
          <cell r="CV504">
            <v>0</v>
          </cell>
          <cell r="CW504">
            <v>0</v>
          </cell>
          <cell r="CX504">
            <v>0</v>
          </cell>
          <cell r="CY504">
            <v>0</v>
          </cell>
          <cell r="CZ504">
            <v>0</v>
          </cell>
          <cell r="DA504">
            <v>0</v>
          </cell>
          <cell r="DB504">
            <v>0</v>
          </cell>
          <cell r="DC504">
            <v>0</v>
          </cell>
          <cell r="DD504">
            <v>0</v>
          </cell>
          <cell r="DE504">
            <v>0</v>
          </cell>
          <cell r="DF504">
            <v>0</v>
          </cell>
          <cell r="DG504">
            <v>0</v>
          </cell>
          <cell r="DH504">
            <v>0</v>
          </cell>
          <cell r="DI504">
            <v>0</v>
          </cell>
          <cell r="DJ504">
            <v>0</v>
          </cell>
          <cell r="DK504">
            <v>0</v>
          </cell>
          <cell r="DL504">
            <v>0</v>
          </cell>
          <cell r="DM504">
            <v>0</v>
          </cell>
          <cell r="DN504">
            <v>0</v>
          </cell>
          <cell r="DO504">
            <v>0</v>
          </cell>
          <cell r="DP504">
            <v>0</v>
          </cell>
          <cell r="DQ504">
            <v>0</v>
          </cell>
          <cell r="DR504">
            <v>0</v>
          </cell>
          <cell r="DS504">
            <v>0</v>
          </cell>
          <cell r="DT504">
            <v>0</v>
          </cell>
          <cell r="DU504">
            <v>0</v>
          </cell>
          <cell r="DV504">
            <v>0</v>
          </cell>
          <cell r="DW504">
            <v>0</v>
          </cell>
          <cell r="DX504">
            <v>0</v>
          </cell>
          <cell r="DY504">
            <v>0</v>
          </cell>
          <cell r="DZ504">
            <v>0</v>
          </cell>
          <cell r="EA504">
            <v>0</v>
          </cell>
          <cell r="EB504">
            <v>0</v>
          </cell>
          <cell r="EC504">
            <v>0</v>
          </cell>
          <cell r="ED504">
            <v>0</v>
          </cell>
          <cell r="EE504">
            <v>0</v>
          </cell>
          <cell r="EF504">
            <v>0</v>
          </cell>
          <cell r="EG504">
            <v>0</v>
          </cell>
          <cell r="EH504">
            <v>0</v>
          </cell>
          <cell r="EI504">
            <v>0</v>
          </cell>
          <cell r="EJ504">
            <v>0</v>
          </cell>
          <cell r="EK504">
            <v>0</v>
          </cell>
          <cell r="EL504">
            <v>0</v>
          </cell>
          <cell r="EM504">
            <v>0</v>
          </cell>
          <cell r="EN504">
            <v>0</v>
          </cell>
          <cell r="EO504">
            <v>0</v>
          </cell>
          <cell r="EP504">
            <v>0</v>
          </cell>
          <cell r="EQ504">
            <v>0</v>
          </cell>
          <cell r="ER504">
            <v>0</v>
          </cell>
          <cell r="ES504">
            <v>0</v>
          </cell>
          <cell r="ET504">
            <v>0</v>
          </cell>
          <cell r="EU504">
            <v>0</v>
          </cell>
          <cell r="EV504">
            <v>0</v>
          </cell>
          <cell r="EW504">
            <v>0</v>
          </cell>
          <cell r="EX504">
            <v>0</v>
          </cell>
          <cell r="EY504">
            <v>0</v>
          </cell>
          <cell r="EZ504">
            <v>0</v>
          </cell>
          <cell r="FA504">
            <v>0</v>
          </cell>
          <cell r="FB504">
            <v>0</v>
          </cell>
          <cell r="FC504">
            <v>0</v>
          </cell>
          <cell r="FD504">
            <v>0</v>
          </cell>
          <cell r="FE504">
            <v>0</v>
          </cell>
          <cell r="FF504">
            <v>0</v>
          </cell>
          <cell r="FG504">
            <v>0</v>
          </cell>
          <cell r="FH504">
            <v>0</v>
          </cell>
          <cell r="FI504">
            <v>0</v>
          </cell>
          <cell r="FJ504">
            <v>0</v>
          </cell>
          <cell r="FK504">
            <v>0</v>
          </cell>
          <cell r="FL504">
            <v>0</v>
          </cell>
          <cell r="FM504">
            <v>0</v>
          </cell>
          <cell r="FN504">
            <v>0</v>
          </cell>
          <cell r="FO504">
            <v>0</v>
          </cell>
          <cell r="FP504">
            <v>0</v>
          </cell>
          <cell r="FQ504">
            <v>0</v>
          </cell>
          <cell r="FR504">
            <v>0</v>
          </cell>
          <cell r="FS504">
            <v>0</v>
          </cell>
          <cell r="FT504">
            <v>0</v>
          </cell>
          <cell r="FU504">
            <v>0</v>
          </cell>
          <cell r="FV504">
            <v>0</v>
          </cell>
          <cell r="FW504">
            <v>0</v>
          </cell>
          <cell r="FX504">
            <v>0</v>
          </cell>
          <cell r="FY504">
            <v>0</v>
          </cell>
          <cell r="FZ504">
            <v>0</v>
          </cell>
          <cell r="GA504">
            <v>0</v>
          </cell>
          <cell r="GB504">
            <v>0</v>
          </cell>
          <cell r="GC504">
            <v>0</v>
          </cell>
          <cell r="GD504">
            <v>0</v>
          </cell>
          <cell r="GE504">
            <v>0</v>
          </cell>
          <cell r="GF504">
            <v>0</v>
          </cell>
          <cell r="GG504">
            <v>0</v>
          </cell>
          <cell r="GH504">
            <v>0</v>
          </cell>
          <cell r="GI504">
            <v>0</v>
          </cell>
          <cell r="GJ504">
            <v>0</v>
          </cell>
          <cell r="GK504">
            <v>0</v>
          </cell>
          <cell r="GL504">
            <v>0</v>
          </cell>
          <cell r="GM504">
            <v>0</v>
          </cell>
          <cell r="GN504">
            <v>0</v>
          </cell>
          <cell r="GO504">
            <v>0</v>
          </cell>
          <cell r="GP504">
            <v>0</v>
          </cell>
          <cell r="GQ504">
            <v>0</v>
          </cell>
          <cell r="GR504">
            <v>0</v>
          </cell>
          <cell r="GS504">
            <v>0</v>
          </cell>
          <cell r="GW504">
            <v>905568</v>
          </cell>
          <cell r="GX504" t="e">
            <v>#DIV/0!</v>
          </cell>
          <cell r="GY504" t="e">
            <v>#DIV/0!</v>
          </cell>
          <cell r="GZ504" t="e">
            <v>#DIV/0!</v>
          </cell>
        </row>
        <row r="505">
          <cell r="A505">
            <v>905570</v>
          </cell>
          <cell r="B505">
            <v>6</v>
          </cell>
          <cell r="C505" t="str">
            <v>NGC @ CARSON</v>
          </cell>
          <cell r="D505">
            <v>47286</v>
          </cell>
          <cell r="E505" t="str">
            <v>D</v>
          </cell>
          <cell r="F505">
            <v>0</v>
          </cell>
          <cell r="G505">
            <v>0</v>
          </cell>
          <cell r="H505">
            <v>0</v>
          </cell>
          <cell r="I505">
            <v>0</v>
          </cell>
          <cell r="J505">
            <v>0</v>
          </cell>
          <cell r="K505">
            <v>0</v>
          </cell>
          <cell r="L505">
            <v>0</v>
          </cell>
          <cell r="M505">
            <v>0</v>
          </cell>
          <cell r="N505">
            <v>0</v>
          </cell>
          <cell r="O505">
            <v>0</v>
          </cell>
          <cell r="P505">
            <v>0</v>
          </cell>
          <cell r="Q505">
            <v>0</v>
          </cell>
          <cell r="R505">
            <v>0</v>
          </cell>
          <cell r="S505">
            <v>0</v>
          </cell>
          <cell r="T505">
            <v>0</v>
          </cell>
          <cell r="U505">
            <v>0</v>
          </cell>
          <cell r="V505">
            <v>0</v>
          </cell>
          <cell r="W505">
            <v>0</v>
          </cell>
          <cell r="X505">
            <v>0</v>
          </cell>
          <cell r="Y505">
            <v>0</v>
          </cell>
          <cell r="Z505">
            <v>0</v>
          </cell>
          <cell r="AA505">
            <v>0</v>
          </cell>
          <cell r="AB505">
            <v>0</v>
          </cell>
          <cell r="AC505">
            <v>0</v>
          </cell>
          <cell r="AD505">
            <v>0</v>
          </cell>
          <cell r="AE505">
            <v>0</v>
          </cell>
          <cell r="AF505">
            <v>0</v>
          </cell>
          <cell r="AG505">
            <v>0</v>
          </cell>
          <cell r="AH505">
            <v>0</v>
          </cell>
          <cell r="AI505">
            <v>0</v>
          </cell>
          <cell r="AJ505">
            <v>0</v>
          </cell>
          <cell r="AK505">
            <v>0</v>
          </cell>
          <cell r="AL505">
            <v>0</v>
          </cell>
          <cell r="AM505">
            <v>0</v>
          </cell>
          <cell r="AN505">
            <v>0</v>
          </cell>
          <cell r="AO505">
            <v>0</v>
          </cell>
          <cell r="AP505">
            <v>0</v>
          </cell>
          <cell r="AQ505">
            <v>0</v>
          </cell>
          <cell r="AR505">
            <v>0</v>
          </cell>
          <cell r="AS505">
            <v>0</v>
          </cell>
          <cell r="AT505">
            <v>0</v>
          </cell>
          <cell r="AU505">
            <v>0</v>
          </cell>
          <cell r="AV505">
            <v>0</v>
          </cell>
          <cell r="AW505">
            <v>0</v>
          </cell>
          <cell r="AX505">
            <v>0</v>
          </cell>
          <cell r="AY505">
            <v>0</v>
          </cell>
          <cell r="AZ505">
            <v>0</v>
          </cell>
          <cell r="BA505">
            <v>0</v>
          </cell>
          <cell r="BB505">
            <v>0</v>
          </cell>
          <cell r="BC505">
            <v>0</v>
          </cell>
          <cell r="BD505">
            <v>0</v>
          </cell>
          <cell r="BE505">
            <v>0</v>
          </cell>
          <cell r="BF505">
            <v>0</v>
          </cell>
          <cell r="BG505">
            <v>0</v>
          </cell>
          <cell r="BH505">
            <v>0</v>
          </cell>
          <cell r="BI505">
            <v>0</v>
          </cell>
          <cell r="BJ505">
            <v>0</v>
          </cell>
          <cell r="BK505">
            <v>0</v>
          </cell>
          <cell r="BL505">
            <v>0</v>
          </cell>
          <cell r="BM505">
            <v>0</v>
          </cell>
          <cell r="BN505">
            <v>0</v>
          </cell>
          <cell r="BO505">
            <v>0</v>
          </cell>
          <cell r="BP505">
            <v>0</v>
          </cell>
          <cell r="BQ505">
            <v>0</v>
          </cell>
          <cell r="BR505">
            <v>0</v>
          </cell>
          <cell r="BS505">
            <v>0</v>
          </cell>
          <cell r="BT505">
            <v>0</v>
          </cell>
          <cell r="BU505">
            <v>0</v>
          </cell>
          <cell r="BV505">
            <v>0</v>
          </cell>
          <cell r="BW505">
            <v>0</v>
          </cell>
          <cell r="BX505">
            <v>0</v>
          </cell>
          <cell r="BY505">
            <v>0</v>
          </cell>
          <cell r="BZ505">
            <v>0</v>
          </cell>
          <cell r="CA505">
            <v>0</v>
          </cell>
          <cell r="CB505">
            <v>0</v>
          </cell>
          <cell r="CC505">
            <v>0</v>
          </cell>
          <cell r="CD505">
            <v>0</v>
          </cell>
          <cell r="CE505">
            <v>0</v>
          </cell>
          <cell r="CF505">
            <v>0</v>
          </cell>
          <cell r="CG505">
            <v>0</v>
          </cell>
          <cell r="CH505">
            <v>0</v>
          </cell>
          <cell r="CI505">
            <v>0</v>
          </cell>
          <cell r="CJ505">
            <v>0</v>
          </cell>
          <cell r="CK505">
            <v>0</v>
          </cell>
          <cell r="CL505">
            <v>0</v>
          </cell>
          <cell r="CM505">
            <v>0</v>
          </cell>
          <cell r="CN505">
            <v>0</v>
          </cell>
          <cell r="CO505">
            <v>0</v>
          </cell>
          <cell r="CP505">
            <v>0</v>
          </cell>
          <cell r="CQ505">
            <v>0</v>
          </cell>
          <cell r="CR505">
            <v>0</v>
          </cell>
          <cell r="CS505">
            <v>0</v>
          </cell>
          <cell r="CT505">
            <v>0</v>
          </cell>
          <cell r="CU505">
            <v>0</v>
          </cell>
          <cell r="CV505">
            <v>0</v>
          </cell>
          <cell r="CW505">
            <v>0</v>
          </cell>
          <cell r="CX505">
            <v>0</v>
          </cell>
          <cell r="CY505">
            <v>0</v>
          </cell>
          <cell r="CZ505">
            <v>0</v>
          </cell>
          <cell r="DA505">
            <v>0</v>
          </cell>
          <cell r="DB505">
            <v>0</v>
          </cell>
          <cell r="DC505">
            <v>0</v>
          </cell>
          <cell r="DD505">
            <v>0</v>
          </cell>
          <cell r="DE505">
            <v>0</v>
          </cell>
          <cell r="DF505">
            <v>0</v>
          </cell>
          <cell r="DG505">
            <v>0</v>
          </cell>
          <cell r="DH505">
            <v>0</v>
          </cell>
          <cell r="DI505">
            <v>0</v>
          </cell>
          <cell r="DJ505">
            <v>0</v>
          </cell>
          <cell r="DK505">
            <v>0</v>
          </cell>
          <cell r="DL505">
            <v>0</v>
          </cell>
          <cell r="DM505">
            <v>0</v>
          </cell>
          <cell r="DN505">
            <v>0</v>
          </cell>
          <cell r="DO505">
            <v>0</v>
          </cell>
          <cell r="DP505">
            <v>0</v>
          </cell>
          <cell r="DQ505">
            <v>0</v>
          </cell>
          <cell r="DR505">
            <v>0</v>
          </cell>
          <cell r="DS505">
            <v>0</v>
          </cell>
          <cell r="DT505">
            <v>0</v>
          </cell>
          <cell r="DU505">
            <v>0</v>
          </cell>
          <cell r="DV505">
            <v>0</v>
          </cell>
          <cell r="DW505">
            <v>0</v>
          </cell>
          <cell r="DX505">
            <v>0</v>
          </cell>
          <cell r="DY505">
            <v>0</v>
          </cell>
          <cell r="DZ505">
            <v>0</v>
          </cell>
          <cell r="EA505">
            <v>0</v>
          </cell>
          <cell r="EB505">
            <v>0</v>
          </cell>
          <cell r="EC505">
            <v>0</v>
          </cell>
          <cell r="ED505">
            <v>0</v>
          </cell>
          <cell r="EE505">
            <v>0</v>
          </cell>
          <cell r="EF505">
            <v>0</v>
          </cell>
          <cell r="EG505">
            <v>0</v>
          </cell>
          <cell r="EH505">
            <v>0</v>
          </cell>
          <cell r="EI505">
            <v>0</v>
          </cell>
          <cell r="EJ505">
            <v>0</v>
          </cell>
          <cell r="EK505">
            <v>0</v>
          </cell>
          <cell r="EL505">
            <v>0</v>
          </cell>
          <cell r="EM505">
            <v>0</v>
          </cell>
          <cell r="EN505">
            <v>0</v>
          </cell>
          <cell r="EO505">
            <v>0</v>
          </cell>
          <cell r="EP505">
            <v>0</v>
          </cell>
          <cell r="EQ505">
            <v>0</v>
          </cell>
          <cell r="ER505">
            <v>0</v>
          </cell>
          <cell r="ES505">
            <v>0</v>
          </cell>
          <cell r="ET505">
            <v>0</v>
          </cell>
          <cell r="EU505">
            <v>0</v>
          </cell>
          <cell r="EV505">
            <v>0</v>
          </cell>
          <cell r="EW505">
            <v>0</v>
          </cell>
          <cell r="EX505">
            <v>0</v>
          </cell>
          <cell r="EY505">
            <v>0</v>
          </cell>
          <cell r="EZ505">
            <v>0</v>
          </cell>
          <cell r="FA505">
            <v>0</v>
          </cell>
          <cell r="FB505">
            <v>0</v>
          </cell>
          <cell r="FC505">
            <v>0</v>
          </cell>
          <cell r="FD505">
            <v>0</v>
          </cell>
          <cell r="FE505">
            <v>0</v>
          </cell>
          <cell r="FF505">
            <v>0</v>
          </cell>
          <cell r="FG505">
            <v>0</v>
          </cell>
          <cell r="FH505">
            <v>0</v>
          </cell>
          <cell r="FI505">
            <v>0</v>
          </cell>
          <cell r="FJ505">
            <v>0</v>
          </cell>
          <cell r="FK505">
            <v>0</v>
          </cell>
          <cell r="FL505">
            <v>0</v>
          </cell>
          <cell r="FM505">
            <v>0</v>
          </cell>
          <cell r="FN505">
            <v>0</v>
          </cell>
          <cell r="FO505">
            <v>0</v>
          </cell>
          <cell r="FP505">
            <v>0</v>
          </cell>
          <cell r="FQ505">
            <v>0</v>
          </cell>
          <cell r="FR505">
            <v>0</v>
          </cell>
          <cell r="FS505">
            <v>0</v>
          </cell>
          <cell r="FT505">
            <v>0</v>
          </cell>
          <cell r="FU505">
            <v>0</v>
          </cell>
          <cell r="FV505">
            <v>0</v>
          </cell>
          <cell r="FW505">
            <v>0</v>
          </cell>
          <cell r="FX505">
            <v>0</v>
          </cell>
          <cell r="FY505">
            <v>0</v>
          </cell>
          <cell r="FZ505">
            <v>0</v>
          </cell>
          <cell r="GA505">
            <v>0</v>
          </cell>
          <cell r="GB505">
            <v>0</v>
          </cell>
          <cell r="GC505">
            <v>0</v>
          </cell>
          <cell r="GD505">
            <v>0</v>
          </cell>
          <cell r="GE505">
            <v>0</v>
          </cell>
          <cell r="GF505">
            <v>0</v>
          </cell>
          <cell r="GG505">
            <v>0</v>
          </cell>
          <cell r="GH505">
            <v>0</v>
          </cell>
          <cell r="GI505">
            <v>0</v>
          </cell>
          <cell r="GJ505">
            <v>0</v>
          </cell>
          <cell r="GK505">
            <v>0</v>
          </cell>
          <cell r="GL505">
            <v>0</v>
          </cell>
          <cell r="GM505">
            <v>0</v>
          </cell>
          <cell r="GN505">
            <v>0</v>
          </cell>
          <cell r="GO505">
            <v>0</v>
          </cell>
          <cell r="GP505">
            <v>0</v>
          </cell>
          <cell r="GQ505">
            <v>0</v>
          </cell>
          <cell r="GR505">
            <v>0</v>
          </cell>
          <cell r="GS505">
            <v>0</v>
          </cell>
          <cell r="GW505">
            <v>905570</v>
          </cell>
          <cell r="GX505" t="e">
            <v>#DIV/0!</v>
          </cell>
          <cell r="GY505" t="e">
            <v>#DIV/0!</v>
          </cell>
          <cell r="GZ505" t="e">
            <v>#DIV/0!</v>
          </cell>
        </row>
        <row r="506">
          <cell r="A506">
            <v>905571</v>
          </cell>
          <cell r="B506">
            <v>10</v>
          </cell>
          <cell r="C506" t="str">
            <v>TRANSPET @ HANSFORD</v>
          </cell>
          <cell r="D506">
            <v>3295</v>
          </cell>
          <cell r="E506" t="str">
            <v>D</v>
          </cell>
          <cell r="F506">
            <v>105</v>
          </cell>
          <cell r="G506">
            <v>105</v>
          </cell>
          <cell r="H506">
            <v>105</v>
          </cell>
          <cell r="I506">
            <v>105</v>
          </cell>
          <cell r="J506">
            <v>105</v>
          </cell>
          <cell r="K506">
            <v>105</v>
          </cell>
          <cell r="L506">
            <v>105</v>
          </cell>
          <cell r="M506">
            <v>105</v>
          </cell>
          <cell r="N506">
            <v>105</v>
          </cell>
          <cell r="O506">
            <v>105</v>
          </cell>
          <cell r="P506">
            <v>105</v>
          </cell>
          <cell r="Q506">
            <v>105</v>
          </cell>
          <cell r="R506">
            <v>105</v>
          </cell>
          <cell r="S506">
            <v>105</v>
          </cell>
          <cell r="T506">
            <v>80</v>
          </cell>
          <cell r="U506">
            <v>80</v>
          </cell>
          <cell r="V506">
            <v>80</v>
          </cell>
          <cell r="W506">
            <v>80</v>
          </cell>
          <cell r="X506">
            <v>80</v>
          </cell>
          <cell r="Y506">
            <v>80</v>
          </cell>
          <cell r="Z506">
            <v>80</v>
          </cell>
          <cell r="AA506">
            <v>80</v>
          </cell>
          <cell r="AB506">
            <v>80</v>
          </cell>
          <cell r="AC506">
            <v>80</v>
          </cell>
          <cell r="AD506">
            <v>80</v>
          </cell>
          <cell r="AE506">
            <v>80</v>
          </cell>
          <cell r="AF506">
            <v>80</v>
          </cell>
          <cell r="AG506">
            <v>80</v>
          </cell>
          <cell r="AH506">
            <v>80</v>
          </cell>
          <cell r="AI506">
            <v>80</v>
          </cell>
          <cell r="AJ506">
            <v>80</v>
          </cell>
          <cell r="AK506">
            <v>80</v>
          </cell>
          <cell r="AL506">
            <v>80</v>
          </cell>
          <cell r="AM506">
            <v>80</v>
          </cell>
          <cell r="AN506">
            <v>80</v>
          </cell>
          <cell r="AO506">
            <v>80</v>
          </cell>
          <cell r="AP506">
            <v>80</v>
          </cell>
          <cell r="AQ506">
            <v>80</v>
          </cell>
          <cell r="AR506">
            <v>80</v>
          </cell>
          <cell r="AS506">
            <v>80</v>
          </cell>
          <cell r="AT506">
            <v>80</v>
          </cell>
          <cell r="AU506">
            <v>80</v>
          </cell>
          <cell r="AV506">
            <v>80</v>
          </cell>
          <cell r="AW506">
            <v>80</v>
          </cell>
          <cell r="AX506">
            <v>80</v>
          </cell>
          <cell r="AY506">
            <v>150</v>
          </cell>
          <cell r="AZ506">
            <v>150</v>
          </cell>
          <cell r="BA506">
            <v>150</v>
          </cell>
          <cell r="BB506">
            <v>150</v>
          </cell>
          <cell r="BC506">
            <v>150</v>
          </cell>
          <cell r="BD506">
            <v>150</v>
          </cell>
          <cell r="BE506">
            <v>150</v>
          </cell>
          <cell r="BF506">
            <v>150</v>
          </cell>
          <cell r="BG506">
            <v>150</v>
          </cell>
          <cell r="BH506">
            <v>150</v>
          </cell>
          <cell r="BI506">
            <v>150</v>
          </cell>
          <cell r="BJ506">
            <v>150</v>
          </cell>
          <cell r="BK506">
            <v>150</v>
          </cell>
          <cell r="BL506">
            <v>150</v>
          </cell>
          <cell r="BM506">
            <v>150</v>
          </cell>
          <cell r="BN506">
            <v>150</v>
          </cell>
          <cell r="BO506">
            <v>150</v>
          </cell>
          <cell r="BP506">
            <v>150</v>
          </cell>
          <cell r="BQ506">
            <v>150</v>
          </cell>
          <cell r="BR506">
            <v>150</v>
          </cell>
          <cell r="BS506">
            <v>150</v>
          </cell>
          <cell r="BT506">
            <v>150</v>
          </cell>
          <cell r="BU506">
            <v>150</v>
          </cell>
          <cell r="BV506">
            <v>150</v>
          </cell>
          <cell r="BW506">
            <v>150</v>
          </cell>
          <cell r="BX506">
            <v>150</v>
          </cell>
          <cell r="BY506">
            <v>150</v>
          </cell>
          <cell r="BZ506">
            <v>150</v>
          </cell>
          <cell r="CA506">
            <v>150</v>
          </cell>
          <cell r="CB506">
            <v>150</v>
          </cell>
          <cell r="CC506">
            <v>145</v>
          </cell>
          <cell r="CD506">
            <v>145</v>
          </cell>
          <cell r="CE506">
            <v>145</v>
          </cell>
          <cell r="CF506">
            <v>145</v>
          </cell>
          <cell r="CG506">
            <v>145</v>
          </cell>
          <cell r="CH506">
            <v>145</v>
          </cell>
          <cell r="CI506">
            <v>145</v>
          </cell>
          <cell r="CJ506">
            <v>145</v>
          </cell>
          <cell r="CK506">
            <v>145</v>
          </cell>
          <cell r="CL506">
            <v>145</v>
          </cell>
          <cell r="CM506">
            <v>145</v>
          </cell>
          <cell r="CN506">
            <v>145</v>
          </cell>
          <cell r="CO506">
            <v>145</v>
          </cell>
          <cell r="CP506">
            <v>145</v>
          </cell>
          <cell r="CQ506">
            <v>145</v>
          </cell>
          <cell r="CR506">
            <v>145</v>
          </cell>
          <cell r="CS506">
            <v>145</v>
          </cell>
          <cell r="CT506">
            <v>145</v>
          </cell>
          <cell r="CU506">
            <v>145</v>
          </cell>
          <cell r="CV506">
            <v>145</v>
          </cell>
          <cell r="CW506">
            <v>145</v>
          </cell>
          <cell r="CX506">
            <v>145</v>
          </cell>
          <cell r="CY506">
            <v>145</v>
          </cell>
          <cell r="CZ506">
            <v>145</v>
          </cell>
          <cell r="DA506">
            <v>145</v>
          </cell>
          <cell r="DB506">
            <v>145</v>
          </cell>
          <cell r="DC506">
            <v>145</v>
          </cell>
          <cell r="DD506">
            <v>145</v>
          </cell>
          <cell r="DE506">
            <v>145</v>
          </cell>
          <cell r="DF506">
            <v>145</v>
          </cell>
          <cell r="DG506">
            <v>145</v>
          </cell>
          <cell r="DH506">
            <v>3295</v>
          </cell>
          <cell r="DI506">
            <v>3295</v>
          </cell>
          <cell r="DJ506">
            <v>145</v>
          </cell>
          <cell r="DK506">
            <v>145</v>
          </cell>
          <cell r="DL506">
            <v>145</v>
          </cell>
          <cell r="DM506">
            <v>145</v>
          </cell>
          <cell r="DN506">
            <v>145</v>
          </cell>
          <cell r="DO506">
            <v>145</v>
          </cell>
          <cell r="DP506">
            <v>145</v>
          </cell>
          <cell r="DQ506">
            <v>145</v>
          </cell>
          <cell r="DR506">
            <v>145</v>
          </cell>
          <cell r="DS506">
            <v>145</v>
          </cell>
          <cell r="DT506">
            <v>145</v>
          </cell>
          <cell r="DU506">
            <v>145</v>
          </cell>
          <cell r="DV506">
            <v>145</v>
          </cell>
          <cell r="DW506">
            <v>145</v>
          </cell>
          <cell r="DX506">
            <v>145</v>
          </cell>
          <cell r="DY506">
            <v>145</v>
          </cell>
          <cell r="DZ506">
            <v>145</v>
          </cell>
          <cell r="EA506">
            <v>145</v>
          </cell>
          <cell r="EB506">
            <v>145</v>
          </cell>
          <cell r="EC506">
            <v>145</v>
          </cell>
          <cell r="ED506">
            <v>145</v>
          </cell>
          <cell r="EE506">
            <v>145</v>
          </cell>
          <cell r="EF506">
            <v>145</v>
          </cell>
          <cell r="EG506">
            <v>145</v>
          </cell>
          <cell r="EH506">
            <v>145</v>
          </cell>
          <cell r="EI506">
            <v>145</v>
          </cell>
          <cell r="EJ506">
            <v>160</v>
          </cell>
          <cell r="EK506">
            <v>160</v>
          </cell>
          <cell r="EL506">
            <v>160</v>
          </cell>
          <cell r="EM506">
            <v>160</v>
          </cell>
          <cell r="EN506">
            <v>160</v>
          </cell>
          <cell r="EO506">
            <v>160</v>
          </cell>
          <cell r="EP506">
            <v>160</v>
          </cell>
          <cell r="EQ506">
            <v>160</v>
          </cell>
          <cell r="ER506">
            <v>160</v>
          </cell>
          <cell r="ES506">
            <v>160</v>
          </cell>
          <cell r="ET506">
            <v>160</v>
          </cell>
          <cell r="EU506">
            <v>160</v>
          </cell>
          <cell r="EV506">
            <v>160</v>
          </cell>
          <cell r="EW506">
            <v>160</v>
          </cell>
          <cell r="EX506">
            <v>160</v>
          </cell>
          <cell r="EY506">
            <v>160</v>
          </cell>
          <cell r="EZ506">
            <v>160</v>
          </cell>
          <cell r="FA506">
            <v>160</v>
          </cell>
          <cell r="FB506">
            <v>160</v>
          </cell>
          <cell r="FC506">
            <v>160</v>
          </cell>
          <cell r="FD506">
            <v>160</v>
          </cell>
          <cell r="FE506">
            <v>160</v>
          </cell>
          <cell r="FF506">
            <v>160</v>
          </cell>
          <cell r="FG506">
            <v>160</v>
          </cell>
          <cell r="FH506">
            <v>160</v>
          </cell>
          <cell r="FI506">
            <v>160</v>
          </cell>
          <cell r="FJ506">
            <v>160</v>
          </cell>
          <cell r="FK506">
            <v>160</v>
          </cell>
          <cell r="FL506">
            <v>160</v>
          </cell>
          <cell r="FM506">
            <v>160</v>
          </cell>
          <cell r="FN506">
            <v>160</v>
          </cell>
          <cell r="FO506">
            <v>150</v>
          </cell>
          <cell r="FP506">
            <v>150</v>
          </cell>
          <cell r="FQ506">
            <v>150</v>
          </cell>
          <cell r="FR506">
            <v>150</v>
          </cell>
          <cell r="FS506">
            <v>150</v>
          </cell>
          <cell r="FT506">
            <v>150</v>
          </cell>
          <cell r="FU506">
            <v>150</v>
          </cell>
          <cell r="FV506">
            <v>150</v>
          </cell>
          <cell r="FW506">
            <v>150</v>
          </cell>
          <cell r="FX506">
            <v>150</v>
          </cell>
          <cell r="FY506">
            <v>150</v>
          </cell>
          <cell r="FZ506">
            <v>150</v>
          </cell>
          <cell r="GA506">
            <v>150</v>
          </cell>
          <cell r="GB506">
            <v>150</v>
          </cell>
          <cell r="GC506">
            <v>150</v>
          </cell>
          <cell r="GD506">
            <v>150</v>
          </cell>
          <cell r="GE506">
            <v>150</v>
          </cell>
          <cell r="GF506">
            <v>150</v>
          </cell>
          <cell r="GG506">
            <v>150</v>
          </cell>
          <cell r="GH506">
            <v>150</v>
          </cell>
          <cell r="GI506">
            <v>150</v>
          </cell>
          <cell r="GJ506">
            <v>150</v>
          </cell>
          <cell r="GK506">
            <v>150</v>
          </cell>
          <cell r="GL506">
            <v>150</v>
          </cell>
          <cell r="GM506">
            <v>150</v>
          </cell>
          <cell r="GN506">
            <v>150</v>
          </cell>
          <cell r="GO506">
            <v>150</v>
          </cell>
          <cell r="GP506">
            <v>150</v>
          </cell>
          <cell r="GQ506">
            <v>150</v>
          </cell>
          <cell r="GR506">
            <v>150</v>
          </cell>
          <cell r="GS506">
            <v>150</v>
          </cell>
          <cell r="GW506">
            <v>905571</v>
          </cell>
          <cell r="GX506" t="e">
            <v>#DIV/0!</v>
          </cell>
          <cell r="GY506" t="e">
            <v>#DIV/0!</v>
          </cell>
          <cell r="GZ506" t="e">
            <v>#DIV/0!</v>
          </cell>
        </row>
        <row r="507">
          <cell r="A507">
            <v>905572</v>
          </cell>
          <cell r="B507">
            <v>18</v>
          </cell>
          <cell r="C507" t="str">
            <v>DUKE ENE @ JIM HOGG</v>
          </cell>
          <cell r="D507">
            <v>103929</v>
          </cell>
          <cell r="E507" t="str">
            <v>R</v>
          </cell>
          <cell r="F507">
            <v>16354</v>
          </cell>
          <cell r="G507">
            <v>21354</v>
          </cell>
          <cell r="H507">
            <v>16354</v>
          </cell>
          <cell r="I507">
            <v>16334</v>
          </cell>
          <cell r="J507">
            <v>16334</v>
          </cell>
          <cell r="K507">
            <v>16334</v>
          </cell>
          <cell r="L507">
            <v>16334</v>
          </cell>
          <cell r="M507">
            <v>16334</v>
          </cell>
          <cell r="N507">
            <v>16334</v>
          </cell>
          <cell r="O507">
            <v>16334</v>
          </cell>
          <cell r="P507">
            <v>16494</v>
          </cell>
          <cell r="Q507">
            <v>16494</v>
          </cell>
          <cell r="R507">
            <v>16494</v>
          </cell>
          <cell r="S507">
            <v>16494</v>
          </cell>
          <cell r="T507">
            <v>16516</v>
          </cell>
          <cell r="U507">
            <v>16516</v>
          </cell>
          <cell r="V507">
            <v>16516</v>
          </cell>
          <cell r="W507">
            <v>16516</v>
          </cell>
          <cell r="X507">
            <v>16516</v>
          </cell>
          <cell r="Y507">
            <v>16516</v>
          </cell>
          <cell r="Z507">
            <v>16516</v>
          </cell>
          <cell r="AA507">
            <v>16516</v>
          </cell>
          <cell r="AB507">
            <v>16516</v>
          </cell>
          <cell r="AC507">
            <v>16516</v>
          </cell>
          <cell r="AD507">
            <v>16516</v>
          </cell>
          <cell r="AE507">
            <v>16516</v>
          </cell>
          <cell r="AF507">
            <v>16516</v>
          </cell>
          <cell r="AG507">
            <v>16544</v>
          </cell>
          <cell r="AH507">
            <v>16544</v>
          </cell>
          <cell r="AI507">
            <v>16544</v>
          </cell>
          <cell r="AJ507">
            <v>16544</v>
          </cell>
          <cell r="AK507">
            <v>18044</v>
          </cell>
          <cell r="AL507">
            <v>18044</v>
          </cell>
          <cell r="AM507">
            <v>18044</v>
          </cell>
          <cell r="AN507">
            <v>18044</v>
          </cell>
          <cell r="AO507">
            <v>18044</v>
          </cell>
          <cell r="AP507">
            <v>17544</v>
          </cell>
          <cell r="AQ507">
            <v>17544</v>
          </cell>
          <cell r="AR507">
            <v>16544</v>
          </cell>
          <cell r="AS507">
            <v>16544</v>
          </cell>
          <cell r="AT507">
            <v>16544</v>
          </cell>
          <cell r="AU507">
            <v>16544</v>
          </cell>
          <cell r="AV507">
            <v>16544</v>
          </cell>
          <cell r="AW507">
            <v>16544</v>
          </cell>
          <cell r="AX507">
            <v>16544</v>
          </cell>
          <cell r="AY507">
            <v>20000</v>
          </cell>
          <cell r="AZ507">
            <v>20000</v>
          </cell>
          <cell r="BA507">
            <v>20000</v>
          </cell>
          <cell r="BB507">
            <v>20000</v>
          </cell>
          <cell r="BC507">
            <v>16883</v>
          </cell>
          <cell r="BD507">
            <v>16883</v>
          </cell>
          <cell r="BE507">
            <v>16883</v>
          </cell>
          <cell r="BF507">
            <v>19883</v>
          </cell>
          <cell r="BG507">
            <v>19883</v>
          </cell>
          <cell r="BH507">
            <v>19883</v>
          </cell>
          <cell r="BI507">
            <v>19883</v>
          </cell>
          <cell r="BJ507">
            <v>19883</v>
          </cell>
          <cell r="BK507">
            <v>19883</v>
          </cell>
          <cell r="BL507">
            <v>20100</v>
          </cell>
          <cell r="BM507">
            <v>20100</v>
          </cell>
          <cell r="BN507">
            <v>20100</v>
          </cell>
          <cell r="BO507">
            <v>20100</v>
          </cell>
          <cell r="BP507">
            <v>20100</v>
          </cell>
          <cell r="BQ507">
            <v>20100</v>
          </cell>
          <cell r="BR507">
            <v>20100</v>
          </cell>
          <cell r="BS507">
            <v>20100</v>
          </cell>
          <cell r="BT507">
            <v>20100</v>
          </cell>
          <cell r="BU507">
            <v>20100</v>
          </cell>
          <cell r="BV507">
            <v>20100</v>
          </cell>
          <cell r="BW507">
            <v>20100</v>
          </cell>
          <cell r="BX507">
            <v>20100</v>
          </cell>
          <cell r="BY507">
            <v>20100</v>
          </cell>
          <cell r="BZ507">
            <v>20100</v>
          </cell>
          <cell r="CA507">
            <v>17100</v>
          </cell>
          <cell r="CB507">
            <v>17100</v>
          </cell>
          <cell r="CC507">
            <v>21548</v>
          </cell>
          <cell r="CD507">
            <v>21548</v>
          </cell>
          <cell r="CE507">
            <v>21548</v>
          </cell>
          <cell r="CF507">
            <v>21743</v>
          </cell>
          <cell r="CG507">
            <v>21743</v>
          </cell>
          <cell r="CH507">
            <v>21743</v>
          </cell>
          <cell r="CI507">
            <v>21743</v>
          </cell>
          <cell r="CJ507">
            <v>21743</v>
          </cell>
          <cell r="CK507">
            <v>21743</v>
          </cell>
          <cell r="CL507">
            <v>21743</v>
          </cell>
          <cell r="CM507">
            <v>21743</v>
          </cell>
          <cell r="CN507">
            <v>24131</v>
          </cell>
          <cell r="CO507">
            <v>24131</v>
          </cell>
          <cell r="CP507">
            <v>24131</v>
          </cell>
          <cell r="CQ507">
            <v>24131</v>
          </cell>
          <cell r="CR507">
            <v>24131</v>
          </cell>
          <cell r="CS507">
            <v>24131</v>
          </cell>
          <cell r="CT507">
            <v>24131</v>
          </cell>
          <cell r="CU507">
            <v>21631</v>
          </cell>
          <cell r="CV507">
            <v>21440</v>
          </cell>
          <cell r="CW507">
            <v>21440</v>
          </cell>
          <cell r="CX507">
            <v>21440</v>
          </cell>
          <cell r="CY507">
            <v>21440</v>
          </cell>
          <cell r="CZ507">
            <v>21440</v>
          </cell>
          <cell r="DA507">
            <v>21440</v>
          </cell>
          <cell r="DB507">
            <v>21440</v>
          </cell>
          <cell r="DC507">
            <v>21440</v>
          </cell>
          <cell r="DD507">
            <v>21440</v>
          </cell>
          <cell r="DE507">
            <v>21440</v>
          </cell>
          <cell r="DF507">
            <v>21440</v>
          </cell>
          <cell r="DG507">
            <v>21440</v>
          </cell>
          <cell r="DH507">
            <v>21617</v>
          </cell>
          <cell r="DI507">
            <v>21617</v>
          </cell>
          <cell r="DJ507">
            <v>21817</v>
          </cell>
          <cell r="DK507">
            <v>21817</v>
          </cell>
          <cell r="DL507">
            <v>21817</v>
          </cell>
          <cell r="DM507">
            <v>21817</v>
          </cell>
          <cell r="DN507">
            <v>21817</v>
          </cell>
          <cell r="DO507">
            <v>21817</v>
          </cell>
          <cell r="DP507">
            <v>21817</v>
          </cell>
          <cell r="DQ507">
            <v>21817</v>
          </cell>
          <cell r="DR507">
            <v>21817</v>
          </cell>
          <cell r="DS507">
            <v>21817</v>
          </cell>
          <cell r="DT507">
            <v>21817</v>
          </cell>
          <cell r="DU507">
            <v>21929</v>
          </cell>
          <cell r="DV507">
            <v>21929</v>
          </cell>
          <cell r="DW507">
            <v>21929</v>
          </cell>
          <cell r="DX507">
            <v>21929</v>
          </cell>
          <cell r="DY507">
            <v>21929</v>
          </cell>
          <cell r="DZ507">
            <v>21929</v>
          </cell>
          <cell r="EA507">
            <v>21929</v>
          </cell>
          <cell r="EB507">
            <v>21929</v>
          </cell>
          <cell r="EC507">
            <v>21929</v>
          </cell>
          <cell r="ED507">
            <v>22169</v>
          </cell>
          <cell r="EE507">
            <v>10434</v>
          </cell>
          <cell r="EF507">
            <v>10434</v>
          </cell>
          <cell r="EG507">
            <v>20669</v>
          </cell>
          <cell r="EH507">
            <v>20669</v>
          </cell>
          <cell r="EI507">
            <v>20669</v>
          </cell>
          <cell r="EJ507">
            <v>22231</v>
          </cell>
          <cell r="EK507">
            <v>22231</v>
          </cell>
          <cell r="EL507">
            <v>22231</v>
          </cell>
          <cell r="EM507">
            <v>22231</v>
          </cell>
          <cell r="EN507">
            <v>22231</v>
          </cell>
          <cell r="EO507">
            <v>22231</v>
          </cell>
          <cell r="EP507">
            <v>22231</v>
          </cell>
          <cell r="EQ507">
            <v>21917</v>
          </cell>
          <cell r="ER507">
            <v>21917</v>
          </cell>
          <cell r="ES507">
            <v>22917</v>
          </cell>
          <cell r="ET507">
            <v>22917</v>
          </cell>
          <cell r="EU507">
            <v>22917</v>
          </cell>
          <cell r="EV507">
            <v>20417</v>
          </cell>
          <cell r="EW507">
            <v>20417</v>
          </cell>
          <cell r="EX507">
            <v>20854</v>
          </cell>
          <cell r="EY507">
            <v>20854</v>
          </cell>
          <cell r="EZ507">
            <v>20854</v>
          </cell>
          <cell r="FA507">
            <v>20854</v>
          </cell>
          <cell r="FB507">
            <v>20854</v>
          </cell>
          <cell r="FC507">
            <v>20854</v>
          </cell>
          <cell r="FD507">
            <v>20854</v>
          </cell>
          <cell r="FE507">
            <v>20714</v>
          </cell>
          <cell r="FF507">
            <v>20714</v>
          </cell>
          <cell r="FG507">
            <v>20714</v>
          </cell>
          <cell r="FH507">
            <v>20714</v>
          </cell>
          <cell r="FI507">
            <v>20714</v>
          </cell>
          <cell r="FJ507">
            <v>20714</v>
          </cell>
          <cell r="FK507">
            <v>20714</v>
          </cell>
          <cell r="FL507">
            <v>20714</v>
          </cell>
          <cell r="FM507">
            <v>22000</v>
          </cell>
          <cell r="FN507">
            <v>17714</v>
          </cell>
          <cell r="FO507">
            <v>20442</v>
          </cell>
          <cell r="FP507">
            <v>20442</v>
          </cell>
          <cell r="FQ507">
            <v>20442</v>
          </cell>
          <cell r="FR507">
            <v>20442</v>
          </cell>
          <cell r="FS507">
            <v>20442</v>
          </cell>
          <cell r="FT507">
            <v>20442</v>
          </cell>
          <cell r="FU507">
            <v>20442</v>
          </cell>
          <cell r="FV507">
            <v>20442</v>
          </cell>
          <cell r="FW507">
            <v>20442</v>
          </cell>
          <cell r="FX507">
            <v>20442</v>
          </cell>
          <cell r="FY507">
            <v>20442</v>
          </cell>
          <cell r="FZ507">
            <v>20442</v>
          </cell>
          <cell r="GA507">
            <v>20577</v>
          </cell>
          <cell r="GB507">
            <v>17577</v>
          </cell>
          <cell r="GC507">
            <v>17577</v>
          </cell>
          <cell r="GD507">
            <v>17577</v>
          </cell>
          <cell r="GE507">
            <v>17577</v>
          </cell>
          <cell r="GF507">
            <v>17577</v>
          </cell>
          <cell r="GG507">
            <v>17988</v>
          </cell>
          <cell r="GH507">
            <v>17988</v>
          </cell>
          <cell r="GI507">
            <v>17988</v>
          </cell>
          <cell r="GJ507">
            <v>17988</v>
          </cell>
          <cell r="GK507">
            <v>17988</v>
          </cell>
          <cell r="GL507">
            <v>17988</v>
          </cell>
          <cell r="GM507">
            <v>17988</v>
          </cell>
          <cell r="GN507">
            <v>17988</v>
          </cell>
          <cell r="GO507">
            <v>17988</v>
          </cell>
          <cell r="GP507">
            <v>22988</v>
          </cell>
          <cell r="GQ507">
            <v>17988</v>
          </cell>
          <cell r="GR507">
            <v>17988</v>
          </cell>
          <cell r="GS507">
            <v>17988</v>
          </cell>
          <cell r="GW507">
            <v>905572</v>
          </cell>
          <cell r="GX507" t="e">
            <v>#DIV/0!</v>
          </cell>
          <cell r="GY507" t="e">
            <v>#DIV/0!</v>
          </cell>
          <cell r="GZ507" t="e">
            <v>#DIV/0!</v>
          </cell>
        </row>
        <row r="508">
          <cell r="A508">
            <v>905580</v>
          </cell>
          <cell r="B508">
            <v>26</v>
          </cell>
          <cell r="C508" t="str">
            <v>KOCH @ PANOLA</v>
          </cell>
          <cell r="D508">
            <v>89884</v>
          </cell>
          <cell r="E508" t="str">
            <v>B</v>
          </cell>
          <cell r="F508">
            <v>0</v>
          </cell>
          <cell r="G508">
            <v>0</v>
          </cell>
          <cell r="H508">
            <v>0</v>
          </cell>
          <cell r="I508">
            <v>15515</v>
          </cell>
          <cell r="J508">
            <v>6084</v>
          </cell>
          <cell r="K508">
            <v>46084</v>
          </cell>
          <cell r="L508">
            <v>53412</v>
          </cell>
          <cell r="M508">
            <v>52855</v>
          </cell>
          <cell r="N508">
            <v>64953</v>
          </cell>
          <cell r="O508">
            <v>47755</v>
          </cell>
          <cell r="P508">
            <v>57160</v>
          </cell>
          <cell r="Q508">
            <v>57160</v>
          </cell>
          <cell r="R508">
            <v>57160</v>
          </cell>
          <cell r="S508">
            <v>12542</v>
          </cell>
          <cell r="T508">
            <v>38415</v>
          </cell>
          <cell r="U508">
            <v>37650</v>
          </cell>
          <cell r="V508">
            <v>43900</v>
          </cell>
          <cell r="W508">
            <v>43900</v>
          </cell>
          <cell r="X508">
            <v>43900</v>
          </cell>
          <cell r="Y508">
            <v>43900</v>
          </cell>
          <cell r="Z508">
            <v>49150</v>
          </cell>
          <cell r="AA508">
            <v>66902</v>
          </cell>
          <cell r="AB508">
            <v>46000</v>
          </cell>
          <cell r="AC508">
            <v>27450</v>
          </cell>
          <cell r="AD508">
            <v>42901</v>
          </cell>
          <cell r="AE508">
            <v>42901</v>
          </cell>
          <cell r="AF508">
            <v>42901</v>
          </cell>
          <cell r="AG508">
            <v>35701</v>
          </cell>
          <cell r="AH508">
            <v>7090</v>
          </cell>
          <cell r="AI508">
            <v>8133</v>
          </cell>
          <cell r="AJ508">
            <v>61877</v>
          </cell>
          <cell r="AK508">
            <v>27629</v>
          </cell>
          <cell r="AL508">
            <v>40629</v>
          </cell>
          <cell r="AM508">
            <v>40629</v>
          </cell>
          <cell r="AN508">
            <v>24095</v>
          </cell>
          <cell r="AO508">
            <v>33162</v>
          </cell>
          <cell r="AP508">
            <v>32365</v>
          </cell>
          <cell r="AQ508">
            <v>22667</v>
          </cell>
          <cell r="AR508">
            <v>51430</v>
          </cell>
          <cell r="AS508">
            <v>51430</v>
          </cell>
          <cell r="AT508">
            <v>51430</v>
          </cell>
          <cell r="AU508">
            <v>5650</v>
          </cell>
          <cell r="AV508">
            <v>0</v>
          </cell>
          <cell r="AW508">
            <v>16578</v>
          </cell>
          <cell r="AX508">
            <v>14088</v>
          </cell>
          <cell r="AY508">
            <v>77566</v>
          </cell>
          <cell r="AZ508">
            <v>77566</v>
          </cell>
          <cell r="BA508">
            <v>77566</v>
          </cell>
          <cell r="BB508">
            <v>33041</v>
          </cell>
          <cell r="BC508">
            <v>36041</v>
          </cell>
          <cell r="BD508">
            <v>78041</v>
          </cell>
          <cell r="BE508">
            <v>38880</v>
          </cell>
          <cell r="BF508">
            <v>67041</v>
          </cell>
          <cell r="BG508">
            <v>67041</v>
          </cell>
          <cell r="BH508">
            <v>67041</v>
          </cell>
          <cell r="BI508">
            <v>41345</v>
          </cell>
          <cell r="BJ508">
            <v>34612</v>
          </cell>
          <cell r="BK508">
            <v>75112</v>
          </cell>
          <cell r="BL508">
            <v>89000</v>
          </cell>
          <cell r="BM508">
            <v>69345</v>
          </cell>
          <cell r="BN508">
            <v>69345</v>
          </cell>
          <cell r="BO508">
            <v>69345</v>
          </cell>
          <cell r="BP508">
            <v>69345</v>
          </cell>
          <cell r="BQ508">
            <v>70267</v>
          </cell>
          <cell r="BR508">
            <v>72250</v>
          </cell>
          <cell r="BS508">
            <v>67314</v>
          </cell>
          <cell r="BT508">
            <v>51731</v>
          </cell>
          <cell r="BU508">
            <v>51731</v>
          </cell>
          <cell r="BV508">
            <v>51731</v>
          </cell>
          <cell r="BW508">
            <v>31000</v>
          </cell>
          <cell r="BX508">
            <v>33000</v>
          </cell>
          <cell r="BY508">
            <v>32443</v>
          </cell>
          <cell r="BZ508">
            <v>38196</v>
          </cell>
          <cell r="CA508">
            <v>48196</v>
          </cell>
          <cell r="CB508">
            <v>48196</v>
          </cell>
          <cell r="CC508">
            <v>43003</v>
          </cell>
          <cell r="CD508">
            <v>0</v>
          </cell>
          <cell r="CE508">
            <v>53280</v>
          </cell>
          <cell r="CF508">
            <v>50236</v>
          </cell>
          <cell r="CG508">
            <v>41609</v>
          </cell>
          <cell r="CH508">
            <v>53109</v>
          </cell>
          <cell r="CI508">
            <v>53109</v>
          </cell>
          <cell r="CJ508">
            <v>53109</v>
          </cell>
          <cell r="CK508">
            <v>43209</v>
          </cell>
          <cell r="CL508">
            <v>42006</v>
          </cell>
          <cell r="CM508">
            <v>53209</v>
          </cell>
          <cell r="CN508">
            <v>55513</v>
          </cell>
          <cell r="CO508">
            <v>55000</v>
          </cell>
          <cell r="CP508">
            <v>55000</v>
          </cell>
          <cell r="CQ508">
            <v>55000</v>
          </cell>
          <cell r="CR508">
            <v>47794</v>
          </cell>
          <cell r="CS508">
            <v>53213</v>
          </cell>
          <cell r="CT508">
            <v>43163</v>
          </cell>
          <cell r="CU508">
            <v>48000</v>
          </cell>
          <cell r="CV508">
            <v>43892</v>
          </cell>
          <cell r="CW508">
            <v>43892</v>
          </cell>
          <cell r="CX508">
            <v>43892</v>
          </cell>
          <cell r="CY508">
            <v>35994</v>
          </cell>
          <cell r="CZ508">
            <v>28000</v>
          </cell>
          <cell r="DA508">
            <v>38943</v>
          </cell>
          <cell r="DB508">
            <v>36530</v>
          </cell>
          <cell r="DC508">
            <v>51013</v>
          </cell>
          <cell r="DD508">
            <v>51013</v>
          </cell>
          <cell r="DE508">
            <v>51013</v>
          </cell>
          <cell r="DF508">
            <v>48194</v>
          </cell>
          <cell r="DG508">
            <v>49345</v>
          </cell>
          <cell r="DH508">
            <v>0</v>
          </cell>
          <cell r="DI508">
            <v>0</v>
          </cell>
          <cell r="DJ508">
            <v>0</v>
          </cell>
          <cell r="DK508">
            <v>0</v>
          </cell>
          <cell r="DL508">
            <v>0</v>
          </cell>
          <cell r="DM508">
            <v>0</v>
          </cell>
          <cell r="DN508">
            <v>0</v>
          </cell>
          <cell r="DO508">
            <v>0</v>
          </cell>
          <cell r="DP508">
            <v>12000</v>
          </cell>
          <cell r="DQ508">
            <v>12000</v>
          </cell>
          <cell r="DR508">
            <v>12000</v>
          </cell>
          <cell r="DS508">
            <v>12000</v>
          </cell>
          <cell r="DT508">
            <v>14333</v>
          </cell>
          <cell r="DU508">
            <v>15333</v>
          </cell>
          <cell r="DV508">
            <v>0</v>
          </cell>
          <cell r="DW508">
            <v>5000</v>
          </cell>
          <cell r="DX508">
            <v>0</v>
          </cell>
          <cell r="DY508">
            <v>0</v>
          </cell>
          <cell r="DZ508">
            <v>0</v>
          </cell>
          <cell r="EA508">
            <v>16583</v>
          </cell>
          <cell r="EB508">
            <v>0</v>
          </cell>
          <cell r="EC508">
            <v>2083</v>
          </cell>
          <cell r="ED508">
            <v>0</v>
          </cell>
          <cell r="EE508">
            <v>0</v>
          </cell>
          <cell r="EF508">
            <v>0</v>
          </cell>
          <cell r="EG508">
            <v>0</v>
          </cell>
          <cell r="EH508">
            <v>0</v>
          </cell>
          <cell r="EI508">
            <v>0</v>
          </cell>
          <cell r="EJ508">
            <v>25778</v>
          </cell>
          <cell r="EK508">
            <v>31778</v>
          </cell>
          <cell r="EL508">
            <v>17278</v>
          </cell>
          <cell r="EM508">
            <v>17278</v>
          </cell>
          <cell r="EN508">
            <v>17278</v>
          </cell>
          <cell r="EO508">
            <v>18978</v>
          </cell>
          <cell r="EP508">
            <v>28006</v>
          </cell>
          <cell r="EQ508">
            <v>16206</v>
          </cell>
          <cell r="ER508">
            <v>5399</v>
          </cell>
          <cell r="ES508">
            <v>7006</v>
          </cell>
          <cell r="ET508">
            <v>7006</v>
          </cell>
          <cell r="EU508">
            <v>7006</v>
          </cell>
          <cell r="EV508">
            <v>16006</v>
          </cell>
          <cell r="EW508">
            <v>0</v>
          </cell>
          <cell r="EX508">
            <v>23573</v>
          </cell>
          <cell r="EY508">
            <v>17006</v>
          </cell>
          <cell r="EZ508">
            <v>17006</v>
          </cell>
          <cell r="FA508">
            <v>17006</v>
          </cell>
          <cell r="FB508">
            <v>17006</v>
          </cell>
          <cell r="FC508">
            <v>5506</v>
          </cell>
          <cell r="FD508">
            <v>9506</v>
          </cell>
          <cell r="FE508">
            <v>0</v>
          </cell>
          <cell r="FF508">
            <v>0</v>
          </cell>
          <cell r="FG508">
            <v>0</v>
          </cell>
          <cell r="FH508">
            <v>0</v>
          </cell>
          <cell r="FI508">
            <v>0</v>
          </cell>
          <cell r="FJ508">
            <v>13896</v>
          </cell>
          <cell r="FK508">
            <v>0</v>
          </cell>
          <cell r="FL508">
            <v>0</v>
          </cell>
          <cell r="FM508">
            <v>0</v>
          </cell>
          <cell r="FN508">
            <v>0</v>
          </cell>
          <cell r="FO508">
            <v>0</v>
          </cell>
          <cell r="FP508">
            <v>0</v>
          </cell>
          <cell r="FQ508">
            <v>0</v>
          </cell>
          <cell r="FR508">
            <v>0</v>
          </cell>
          <cell r="FS508">
            <v>0</v>
          </cell>
          <cell r="FT508">
            <v>0</v>
          </cell>
          <cell r="FU508">
            <v>0</v>
          </cell>
          <cell r="FV508">
            <v>0</v>
          </cell>
          <cell r="FW508">
            <v>0</v>
          </cell>
          <cell r="FX508">
            <v>0</v>
          </cell>
          <cell r="FY508">
            <v>0</v>
          </cell>
          <cell r="FZ508">
            <v>0</v>
          </cell>
          <cell r="GA508">
            <v>0</v>
          </cell>
          <cell r="GB508">
            <v>22300</v>
          </cell>
          <cell r="GC508">
            <v>22300</v>
          </cell>
          <cell r="GD508">
            <v>22300</v>
          </cell>
          <cell r="GE508">
            <v>0</v>
          </cell>
          <cell r="GF508">
            <v>0</v>
          </cell>
          <cell r="GG508">
            <v>0</v>
          </cell>
          <cell r="GH508">
            <v>0</v>
          </cell>
          <cell r="GI508">
            <v>18000</v>
          </cell>
          <cell r="GJ508">
            <v>18000</v>
          </cell>
          <cell r="GK508">
            <v>18000</v>
          </cell>
          <cell r="GL508">
            <v>0</v>
          </cell>
          <cell r="GM508">
            <v>0</v>
          </cell>
          <cell r="GN508">
            <v>12000</v>
          </cell>
          <cell r="GO508">
            <v>0</v>
          </cell>
          <cell r="GP508">
            <v>19319</v>
          </cell>
          <cell r="GQ508">
            <v>19319</v>
          </cell>
          <cell r="GR508">
            <v>19319</v>
          </cell>
          <cell r="GS508">
            <v>11771</v>
          </cell>
          <cell r="GW508">
            <v>905580</v>
          </cell>
          <cell r="GX508" t="e">
            <v>#DIV/0!</v>
          </cell>
          <cell r="GY508" t="e">
            <v>#DIV/0!</v>
          </cell>
          <cell r="GZ508" t="e">
            <v>#DIV/0!</v>
          </cell>
        </row>
        <row r="509">
          <cell r="A509">
            <v>905581</v>
          </cell>
          <cell r="B509">
            <v>26</v>
          </cell>
          <cell r="C509" t="str">
            <v>TEXICAN @ PANOLA</v>
          </cell>
          <cell r="D509">
            <v>8934</v>
          </cell>
          <cell r="E509" t="str">
            <v>R</v>
          </cell>
          <cell r="F509">
            <v>200</v>
          </cell>
          <cell r="G509">
            <v>200</v>
          </cell>
          <cell r="H509">
            <v>200</v>
          </cell>
          <cell r="I509">
            <v>200</v>
          </cell>
          <cell r="J509">
            <v>200</v>
          </cell>
          <cell r="K509">
            <v>200</v>
          </cell>
          <cell r="L509">
            <v>200</v>
          </cell>
          <cell r="M509">
            <v>200</v>
          </cell>
          <cell r="N509">
            <v>200</v>
          </cell>
          <cell r="O509">
            <v>200</v>
          </cell>
          <cell r="P509">
            <v>200</v>
          </cell>
          <cell r="Q509">
            <v>200</v>
          </cell>
          <cell r="R509">
            <v>200</v>
          </cell>
          <cell r="S509">
            <v>200</v>
          </cell>
          <cell r="T509">
            <v>700</v>
          </cell>
          <cell r="U509">
            <v>700</v>
          </cell>
          <cell r="V509">
            <v>700</v>
          </cell>
          <cell r="W509">
            <v>700</v>
          </cell>
          <cell r="X509">
            <v>700</v>
          </cell>
          <cell r="Y509">
            <v>700</v>
          </cell>
          <cell r="Z509">
            <v>200</v>
          </cell>
          <cell r="AA509">
            <v>200</v>
          </cell>
          <cell r="AB509">
            <v>200</v>
          </cell>
          <cell r="AC509">
            <v>200</v>
          </cell>
          <cell r="AD509">
            <v>200</v>
          </cell>
          <cell r="AE509">
            <v>200</v>
          </cell>
          <cell r="AF509">
            <v>200</v>
          </cell>
          <cell r="AG509">
            <v>200</v>
          </cell>
          <cell r="AH509">
            <v>200</v>
          </cell>
          <cell r="AI509">
            <v>200</v>
          </cell>
          <cell r="AJ509">
            <v>200</v>
          </cell>
          <cell r="AK509">
            <v>200</v>
          </cell>
          <cell r="AL509">
            <v>200</v>
          </cell>
          <cell r="AM509">
            <v>200</v>
          </cell>
          <cell r="AN509">
            <v>200</v>
          </cell>
          <cell r="AO509">
            <v>200</v>
          </cell>
          <cell r="AP509">
            <v>200</v>
          </cell>
          <cell r="AQ509">
            <v>200</v>
          </cell>
          <cell r="AR509">
            <v>200</v>
          </cell>
          <cell r="AS509">
            <v>200</v>
          </cell>
          <cell r="AT509">
            <v>200</v>
          </cell>
          <cell r="AU509">
            <v>200</v>
          </cell>
          <cell r="AV509">
            <v>200</v>
          </cell>
          <cell r="AW509">
            <v>200</v>
          </cell>
          <cell r="AX509">
            <v>200</v>
          </cell>
          <cell r="AY509">
            <v>700</v>
          </cell>
          <cell r="AZ509">
            <v>700</v>
          </cell>
          <cell r="BA509">
            <v>700</v>
          </cell>
          <cell r="BB509">
            <v>200</v>
          </cell>
          <cell r="BC509">
            <v>700</v>
          </cell>
          <cell r="BD509">
            <v>700</v>
          </cell>
          <cell r="BE509">
            <v>700</v>
          </cell>
          <cell r="BF509">
            <v>200</v>
          </cell>
          <cell r="BG509">
            <v>200</v>
          </cell>
          <cell r="BH509">
            <v>200</v>
          </cell>
          <cell r="BI509">
            <v>200</v>
          </cell>
          <cell r="BJ509">
            <v>200</v>
          </cell>
          <cell r="BK509">
            <v>200</v>
          </cell>
          <cell r="BL509">
            <v>200</v>
          </cell>
          <cell r="BM509">
            <v>200</v>
          </cell>
          <cell r="BN509">
            <v>200</v>
          </cell>
          <cell r="BO509">
            <v>200</v>
          </cell>
          <cell r="BP509">
            <v>200</v>
          </cell>
          <cell r="BQ509">
            <v>200</v>
          </cell>
          <cell r="BR509">
            <v>200</v>
          </cell>
          <cell r="BS509">
            <v>200</v>
          </cell>
          <cell r="BT509">
            <v>200</v>
          </cell>
          <cell r="BU509">
            <v>200</v>
          </cell>
          <cell r="BV509">
            <v>200</v>
          </cell>
          <cell r="BW509">
            <v>200</v>
          </cell>
          <cell r="BX509">
            <v>1</v>
          </cell>
          <cell r="BY509">
            <v>1</v>
          </cell>
          <cell r="BZ509">
            <v>0</v>
          </cell>
          <cell r="CA509">
            <v>0</v>
          </cell>
          <cell r="CB509">
            <v>0</v>
          </cell>
          <cell r="CC509">
            <v>0</v>
          </cell>
          <cell r="CD509">
            <v>0</v>
          </cell>
          <cell r="CE509">
            <v>0</v>
          </cell>
          <cell r="CF509">
            <v>0</v>
          </cell>
          <cell r="CG509">
            <v>0</v>
          </cell>
          <cell r="CH509">
            <v>200</v>
          </cell>
          <cell r="CI509">
            <v>200</v>
          </cell>
          <cell r="CJ509">
            <v>200</v>
          </cell>
          <cell r="CK509">
            <v>200</v>
          </cell>
          <cell r="CL509">
            <v>200</v>
          </cell>
          <cell r="CM509">
            <v>200</v>
          </cell>
          <cell r="CN509">
            <v>200</v>
          </cell>
          <cell r="CO509">
            <v>200</v>
          </cell>
          <cell r="CP509">
            <v>200</v>
          </cell>
          <cell r="CQ509">
            <v>200</v>
          </cell>
          <cell r="CR509">
            <v>200</v>
          </cell>
          <cell r="CS509">
            <v>200</v>
          </cell>
          <cell r="CT509">
            <v>200</v>
          </cell>
          <cell r="CU509">
            <v>200</v>
          </cell>
          <cell r="CV509">
            <v>200</v>
          </cell>
          <cell r="CW509">
            <v>200</v>
          </cell>
          <cell r="CX509">
            <v>200</v>
          </cell>
          <cell r="CY509">
            <v>200</v>
          </cell>
          <cell r="CZ509">
            <v>200</v>
          </cell>
          <cell r="DA509">
            <v>200</v>
          </cell>
          <cell r="DB509">
            <v>200</v>
          </cell>
          <cell r="DC509">
            <v>200</v>
          </cell>
          <cell r="DD509">
            <v>200</v>
          </cell>
          <cell r="DE509">
            <v>200</v>
          </cell>
          <cell r="DF509">
            <v>200</v>
          </cell>
          <cell r="DG509">
            <v>200</v>
          </cell>
          <cell r="DH509">
            <v>200</v>
          </cell>
          <cell r="DI509">
            <v>200</v>
          </cell>
          <cell r="DJ509">
            <v>700</v>
          </cell>
          <cell r="DK509">
            <v>700</v>
          </cell>
          <cell r="DL509">
            <v>700</v>
          </cell>
          <cell r="DM509">
            <v>700</v>
          </cell>
          <cell r="DN509">
            <v>200</v>
          </cell>
          <cell r="DO509">
            <v>200</v>
          </cell>
          <cell r="DP509">
            <v>700</v>
          </cell>
          <cell r="DQ509">
            <v>700</v>
          </cell>
          <cell r="DR509">
            <v>700</v>
          </cell>
          <cell r="DS509">
            <v>700</v>
          </cell>
          <cell r="DT509">
            <v>200</v>
          </cell>
          <cell r="DU509">
            <v>200</v>
          </cell>
          <cell r="DV509">
            <v>200</v>
          </cell>
          <cell r="DW509">
            <v>200</v>
          </cell>
          <cell r="DX509">
            <v>200</v>
          </cell>
          <cell r="DY509">
            <v>200</v>
          </cell>
          <cell r="DZ509">
            <v>200</v>
          </cell>
          <cell r="EA509">
            <v>200</v>
          </cell>
          <cell r="EB509">
            <v>200</v>
          </cell>
          <cell r="EC509">
            <v>200</v>
          </cell>
          <cell r="ED509">
            <v>200</v>
          </cell>
          <cell r="EE509">
            <v>200</v>
          </cell>
          <cell r="EF509">
            <v>200</v>
          </cell>
          <cell r="EG509">
            <v>200</v>
          </cell>
          <cell r="EH509">
            <v>200</v>
          </cell>
          <cell r="EI509">
            <v>200</v>
          </cell>
          <cell r="EJ509">
            <v>200</v>
          </cell>
          <cell r="EK509">
            <v>700</v>
          </cell>
          <cell r="EL509">
            <v>700</v>
          </cell>
          <cell r="EM509">
            <v>700</v>
          </cell>
          <cell r="EN509">
            <v>700</v>
          </cell>
          <cell r="EO509">
            <v>700</v>
          </cell>
          <cell r="EP509">
            <v>700</v>
          </cell>
          <cell r="EQ509">
            <v>200</v>
          </cell>
          <cell r="ER509">
            <v>200</v>
          </cell>
          <cell r="ES509">
            <v>700</v>
          </cell>
          <cell r="ET509">
            <v>700</v>
          </cell>
          <cell r="EU509">
            <v>700</v>
          </cell>
          <cell r="EV509">
            <v>200</v>
          </cell>
          <cell r="EW509">
            <v>700</v>
          </cell>
          <cell r="EX509">
            <v>200</v>
          </cell>
          <cell r="EY509">
            <v>200</v>
          </cell>
          <cell r="EZ509">
            <v>200</v>
          </cell>
          <cell r="FA509">
            <v>200</v>
          </cell>
          <cell r="FB509">
            <v>200</v>
          </cell>
          <cell r="FC509">
            <v>200</v>
          </cell>
          <cell r="FD509">
            <v>200</v>
          </cell>
          <cell r="FE509">
            <v>200</v>
          </cell>
          <cell r="FF509">
            <v>200</v>
          </cell>
          <cell r="FG509">
            <v>200</v>
          </cell>
          <cell r="FH509">
            <v>200</v>
          </cell>
          <cell r="FI509">
            <v>200</v>
          </cell>
          <cell r="FJ509">
            <v>200</v>
          </cell>
          <cell r="FK509">
            <v>200</v>
          </cell>
          <cell r="FL509">
            <v>200</v>
          </cell>
          <cell r="FM509">
            <v>200</v>
          </cell>
          <cell r="FN509">
            <v>200</v>
          </cell>
          <cell r="FO509">
            <v>200</v>
          </cell>
          <cell r="FP509">
            <v>200</v>
          </cell>
          <cell r="FQ509">
            <v>200</v>
          </cell>
          <cell r="FR509">
            <v>200</v>
          </cell>
          <cell r="FS509">
            <v>200</v>
          </cell>
          <cell r="FT509">
            <v>700</v>
          </cell>
          <cell r="FU509">
            <v>700</v>
          </cell>
          <cell r="FV509">
            <v>700</v>
          </cell>
          <cell r="FW509">
            <v>700</v>
          </cell>
          <cell r="FX509">
            <v>700</v>
          </cell>
          <cell r="FY509">
            <v>200</v>
          </cell>
          <cell r="FZ509">
            <v>200</v>
          </cell>
          <cell r="GA509">
            <v>200</v>
          </cell>
          <cell r="GB509">
            <v>200</v>
          </cell>
          <cell r="GC509">
            <v>200</v>
          </cell>
          <cell r="GD509">
            <v>200</v>
          </cell>
          <cell r="GE509">
            <v>200</v>
          </cell>
          <cell r="GF509">
            <v>200</v>
          </cell>
          <cell r="GG509">
            <v>700</v>
          </cell>
          <cell r="GH509">
            <v>200</v>
          </cell>
          <cell r="GI509">
            <v>200</v>
          </cell>
          <cell r="GJ509">
            <v>200</v>
          </cell>
          <cell r="GK509">
            <v>200</v>
          </cell>
          <cell r="GL509">
            <v>200</v>
          </cell>
          <cell r="GM509">
            <v>200</v>
          </cell>
          <cell r="GN509">
            <v>200</v>
          </cell>
          <cell r="GO509">
            <v>200</v>
          </cell>
          <cell r="GP509">
            <v>200</v>
          </cell>
          <cell r="GQ509">
            <v>200</v>
          </cell>
          <cell r="GR509">
            <v>200</v>
          </cell>
          <cell r="GS509">
            <v>200</v>
          </cell>
          <cell r="GW509">
            <v>905581</v>
          </cell>
          <cell r="GX509" t="e">
            <v>#DIV/0!</v>
          </cell>
          <cell r="GY509" t="e">
            <v>#DIV/0!</v>
          </cell>
          <cell r="GZ509" t="e">
            <v>#DIV/0!</v>
          </cell>
        </row>
        <row r="510">
          <cell r="A510">
            <v>905582</v>
          </cell>
          <cell r="B510">
            <v>17</v>
          </cell>
          <cell r="C510" t="str">
            <v>WILLOTEX @ LAMAR</v>
          </cell>
          <cell r="D510">
            <v>105708</v>
          </cell>
          <cell r="E510" t="str">
            <v>D</v>
          </cell>
          <cell r="F510">
            <v>42433</v>
          </cell>
          <cell r="G510">
            <v>42433</v>
          </cell>
          <cell r="H510">
            <v>42433</v>
          </cell>
          <cell r="I510">
            <v>42433</v>
          </cell>
          <cell r="J510">
            <v>42433</v>
          </cell>
          <cell r="K510">
            <v>42433</v>
          </cell>
          <cell r="L510">
            <v>42433</v>
          </cell>
          <cell r="M510">
            <v>42433</v>
          </cell>
          <cell r="N510">
            <v>42433</v>
          </cell>
          <cell r="O510">
            <v>42433</v>
          </cell>
          <cell r="P510">
            <v>42433</v>
          </cell>
          <cell r="Q510">
            <v>42433</v>
          </cell>
          <cell r="R510">
            <v>42433</v>
          </cell>
          <cell r="S510">
            <v>42433</v>
          </cell>
          <cell r="T510">
            <v>9889</v>
          </cell>
          <cell r="U510">
            <v>27889</v>
          </cell>
          <cell r="V510">
            <v>26400</v>
          </cell>
          <cell r="W510">
            <v>26400</v>
          </cell>
          <cell r="X510">
            <v>26400</v>
          </cell>
          <cell r="Y510">
            <v>26400</v>
          </cell>
          <cell r="Z510">
            <v>26400</v>
          </cell>
          <cell r="AA510">
            <v>37335</v>
          </cell>
          <cell r="AB510">
            <v>37335</v>
          </cell>
          <cell r="AC510">
            <v>37244</v>
          </cell>
          <cell r="AD510">
            <v>37244</v>
          </cell>
          <cell r="AE510">
            <v>37244</v>
          </cell>
          <cell r="AF510">
            <v>37244</v>
          </cell>
          <cell r="AG510">
            <v>37244</v>
          </cell>
          <cell r="AH510">
            <v>28604</v>
          </cell>
          <cell r="AI510">
            <v>27405</v>
          </cell>
          <cell r="AJ510">
            <v>27405</v>
          </cell>
          <cell r="AK510">
            <v>32324</v>
          </cell>
          <cell r="AL510">
            <v>32324</v>
          </cell>
          <cell r="AM510">
            <v>32324</v>
          </cell>
          <cell r="AN510">
            <v>27405</v>
          </cell>
          <cell r="AO510">
            <v>27405</v>
          </cell>
          <cell r="AP510">
            <v>32705</v>
          </cell>
          <cell r="AQ510">
            <v>35657</v>
          </cell>
          <cell r="AR510">
            <v>30737</v>
          </cell>
          <cell r="AS510">
            <v>35657</v>
          </cell>
          <cell r="AT510">
            <v>35657</v>
          </cell>
          <cell r="AU510">
            <v>37244</v>
          </cell>
          <cell r="AV510">
            <v>37244</v>
          </cell>
          <cell r="AW510">
            <v>37244</v>
          </cell>
          <cell r="AX510">
            <v>37244</v>
          </cell>
          <cell r="AY510">
            <v>26400</v>
          </cell>
          <cell r="AZ510">
            <v>26400</v>
          </cell>
          <cell r="BA510">
            <v>26400</v>
          </cell>
          <cell r="BB510">
            <v>39921</v>
          </cell>
          <cell r="BC510">
            <v>26400</v>
          </cell>
          <cell r="BD510">
            <v>26400</v>
          </cell>
          <cell r="BE510">
            <v>26400</v>
          </cell>
          <cell r="BF510">
            <v>26400</v>
          </cell>
          <cell r="BG510">
            <v>26400</v>
          </cell>
          <cell r="BH510">
            <v>26400</v>
          </cell>
          <cell r="BI510">
            <v>26400</v>
          </cell>
          <cell r="BJ510">
            <v>26400</v>
          </cell>
          <cell r="BK510">
            <v>26400</v>
          </cell>
          <cell r="BL510">
            <v>26400</v>
          </cell>
          <cell r="BM510">
            <v>26400</v>
          </cell>
          <cell r="BN510">
            <v>26400</v>
          </cell>
          <cell r="BO510">
            <v>26400</v>
          </cell>
          <cell r="BP510">
            <v>26400</v>
          </cell>
          <cell r="BQ510">
            <v>30082</v>
          </cell>
          <cell r="BR510">
            <v>30081</v>
          </cell>
          <cell r="BS510">
            <v>30081</v>
          </cell>
          <cell r="BT510">
            <v>35657</v>
          </cell>
          <cell r="BU510">
            <v>35657</v>
          </cell>
          <cell r="BV510">
            <v>35657</v>
          </cell>
          <cell r="BW510">
            <v>32049</v>
          </cell>
          <cell r="BX510">
            <v>33142</v>
          </cell>
          <cell r="BY510">
            <v>39921</v>
          </cell>
          <cell r="BZ510">
            <v>39921</v>
          </cell>
          <cell r="CA510">
            <v>35001</v>
          </cell>
          <cell r="CB510">
            <v>35001</v>
          </cell>
          <cell r="CC510">
            <v>32801</v>
          </cell>
          <cell r="CD510">
            <v>26400</v>
          </cell>
          <cell r="CE510">
            <v>26400</v>
          </cell>
          <cell r="CF510">
            <v>26400</v>
          </cell>
          <cell r="CG510">
            <v>26400</v>
          </cell>
          <cell r="CH510">
            <v>26400</v>
          </cell>
          <cell r="CI510">
            <v>26400</v>
          </cell>
          <cell r="CJ510">
            <v>26400</v>
          </cell>
          <cell r="CK510">
            <v>26400</v>
          </cell>
          <cell r="CL510">
            <v>26400</v>
          </cell>
          <cell r="CM510">
            <v>26400</v>
          </cell>
          <cell r="CN510">
            <v>26400</v>
          </cell>
          <cell r="CO510">
            <v>26400</v>
          </cell>
          <cell r="CP510">
            <v>26400</v>
          </cell>
          <cell r="CQ510">
            <v>26400</v>
          </cell>
          <cell r="CR510">
            <v>26400</v>
          </cell>
          <cell r="CS510">
            <v>26400</v>
          </cell>
          <cell r="CT510">
            <v>26400</v>
          </cell>
          <cell r="CU510">
            <v>26400</v>
          </cell>
          <cell r="CV510">
            <v>26400</v>
          </cell>
          <cell r="CW510">
            <v>26400</v>
          </cell>
          <cell r="CX510">
            <v>26400</v>
          </cell>
          <cell r="CY510">
            <v>26400</v>
          </cell>
          <cell r="CZ510">
            <v>26400</v>
          </cell>
          <cell r="DA510">
            <v>26400</v>
          </cell>
          <cell r="DB510">
            <v>26400</v>
          </cell>
          <cell r="DC510">
            <v>26400</v>
          </cell>
          <cell r="DD510">
            <v>26400</v>
          </cell>
          <cell r="DE510">
            <v>26400</v>
          </cell>
          <cell r="DF510">
            <v>26400</v>
          </cell>
          <cell r="DG510">
            <v>26400</v>
          </cell>
          <cell r="DH510">
            <v>29753</v>
          </cell>
          <cell r="DI510">
            <v>29753</v>
          </cell>
          <cell r="DJ510">
            <v>29753</v>
          </cell>
          <cell r="DK510">
            <v>29753</v>
          </cell>
          <cell r="DL510">
            <v>29753</v>
          </cell>
          <cell r="DM510">
            <v>29753</v>
          </cell>
          <cell r="DN510">
            <v>29753</v>
          </cell>
          <cell r="DO510">
            <v>29753</v>
          </cell>
          <cell r="DP510">
            <v>29753</v>
          </cell>
          <cell r="DQ510">
            <v>29753</v>
          </cell>
          <cell r="DR510">
            <v>29753</v>
          </cell>
          <cell r="DS510">
            <v>29753</v>
          </cell>
          <cell r="DT510">
            <v>29753</v>
          </cell>
          <cell r="DU510">
            <v>29753</v>
          </cell>
          <cell r="DV510">
            <v>29753</v>
          </cell>
          <cell r="DW510">
            <v>29753</v>
          </cell>
          <cell r="DX510">
            <v>26400</v>
          </cell>
          <cell r="DY510">
            <v>26400</v>
          </cell>
          <cell r="DZ510">
            <v>26400</v>
          </cell>
          <cell r="EA510">
            <v>26400</v>
          </cell>
          <cell r="EB510">
            <v>29753</v>
          </cell>
          <cell r="EC510">
            <v>29753</v>
          </cell>
          <cell r="ED510">
            <v>29753</v>
          </cell>
          <cell r="EE510">
            <v>26426</v>
          </cell>
          <cell r="EF510">
            <v>26426</v>
          </cell>
          <cell r="EG510">
            <v>26426</v>
          </cell>
          <cell r="EH510">
            <v>29753</v>
          </cell>
          <cell r="EI510">
            <v>29753</v>
          </cell>
          <cell r="EJ510">
            <v>30348</v>
          </cell>
          <cell r="EK510">
            <v>30348</v>
          </cell>
          <cell r="EL510">
            <v>26401</v>
          </cell>
          <cell r="EM510">
            <v>26401</v>
          </cell>
          <cell r="EN510">
            <v>26401</v>
          </cell>
          <cell r="EO510">
            <v>30348</v>
          </cell>
          <cell r="EP510">
            <v>26401</v>
          </cell>
          <cell r="EQ510">
            <v>30348</v>
          </cell>
          <cell r="ER510">
            <v>30348</v>
          </cell>
          <cell r="ES510">
            <v>26401</v>
          </cell>
          <cell r="ET510">
            <v>26401</v>
          </cell>
          <cell r="EU510">
            <v>26401</v>
          </cell>
          <cell r="EV510">
            <v>30643</v>
          </cell>
          <cell r="EW510">
            <v>26401</v>
          </cell>
          <cell r="EX510">
            <v>26401</v>
          </cell>
          <cell r="EY510">
            <v>26401</v>
          </cell>
          <cell r="EZ510">
            <v>26401</v>
          </cell>
          <cell r="FA510">
            <v>26401</v>
          </cell>
          <cell r="FB510">
            <v>26401</v>
          </cell>
          <cell r="FC510">
            <v>26401</v>
          </cell>
          <cell r="FD510">
            <v>28675</v>
          </cell>
          <cell r="FE510">
            <v>28675</v>
          </cell>
          <cell r="FF510">
            <v>29697</v>
          </cell>
          <cell r="FG510">
            <v>35657</v>
          </cell>
          <cell r="FH510">
            <v>35657</v>
          </cell>
          <cell r="FI510">
            <v>35657</v>
          </cell>
          <cell r="FJ510">
            <v>38515</v>
          </cell>
          <cell r="FK510">
            <v>38515</v>
          </cell>
          <cell r="FL510">
            <v>38515</v>
          </cell>
          <cell r="FM510">
            <v>38514</v>
          </cell>
          <cell r="FN510">
            <v>38514</v>
          </cell>
          <cell r="FO510">
            <v>39339</v>
          </cell>
          <cell r="FP510">
            <v>39339</v>
          </cell>
          <cell r="FQ510">
            <v>39339</v>
          </cell>
          <cell r="FR510">
            <v>39339</v>
          </cell>
          <cell r="FS510">
            <v>35657</v>
          </cell>
          <cell r="FT510">
            <v>34420</v>
          </cell>
          <cell r="FU510">
            <v>34420</v>
          </cell>
          <cell r="FV510">
            <v>34420</v>
          </cell>
          <cell r="FW510">
            <v>26400</v>
          </cell>
          <cell r="FX510">
            <v>26400</v>
          </cell>
          <cell r="FY510">
            <v>29220</v>
          </cell>
          <cell r="FZ510">
            <v>34756</v>
          </cell>
          <cell r="GA510">
            <v>39339</v>
          </cell>
          <cell r="GB510">
            <v>39339</v>
          </cell>
          <cell r="GC510">
            <v>39339</v>
          </cell>
          <cell r="GD510">
            <v>39339</v>
          </cell>
          <cell r="GE510">
            <v>39340</v>
          </cell>
          <cell r="GF510">
            <v>39340</v>
          </cell>
          <cell r="GG510">
            <v>39339</v>
          </cell>
          <cell r="GH510">
            <v>26400</v>
          </cell>
          <cell r="GI510">
            <v>39528</v>
          </cell>
          <cell r="GJ510">
            <v>39528</v>
          </cell>
          <cell r="GK510">
            <v>39528</v>
          </cell>
          <cell r="GL510">
            <v>35846</v>
          </cell>
          <cell r="GM510">
            <v>35846</v>
          </cell>
          <cell r="GN510">
            <v>39529</v>
          </cell>
          <cell r="GO510">
            <v>26400</v>
          </cell>
          <cell r="GP510">
            <v>39528</v>
          </cell>
          <cell r="GQ510">
            <v>39528</v>
          </cell>
          <cell r="GR510">
            <v>39528</v>
          </cell>
          <cell r="GS510">
            <v>35713</v>
          </cell>
          <cell r="GW510">
            <v>905582</v>
          </cell>
          <cell r="GX510" t="e">
            <v>#DIV/0!</v>
          </cell>
          <cell r="GY510" t="e">
            <v>#DIV/0!</v>
          </cell>
          <cell r="GZ510" t="e">
            <v>#DIV/0!</v>
          </cell>
        </row>
        <row r="511">
          <cell r="A511">
            <v>905583</v>
          </cell>
          <cell r="B511">
            <v>24</v>
          </cell>
          <cell r="C511" t="str">
            <v>ACADIAN - HENRY</v>
          </cell>
          <cell r="D511">
            <v>107775</v>
          </cell>
          <cell r="E511" t="str">
            <v>D</v>
          </cell>
          <cell r="F511">
            <v>0</v>
          </cell>
          <cell r="G511">
            <v>0</v>
          </cell>
          <cell r="H511">
            <v>0</v>
          </cell>
          <cell r="I511">
            <v>0</v>
          </cell>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cell r="AF511">
            <v>0</v>
          </cell>
          <cell r="AG511">
            <v>0</v>
          </cell>
          <cell r="AH511">
            <v>0</v>
          </cell>
          <cell r="AI511">
            <v>0</v>
          </cell>
          <cell r="AJ511">
            <v>0</v>
          </cell>
          <cell r="AK511">
            <v>0</v>
          </cell>
          <cell r="AL511">
            <v>0</v>
          </cell>
          <cell r="AM511">
            <v>0</v>
          </cell>
          <cell r="AN511">
            <v>0</v>
          </cell>
          <cell r="AO511">
            <v>0</v>
          </cell>
          <cell r="AP511">
            <v>0</v>
          </cell>
          <cell r="AQ511">
            <v>0</v>
          </cell>
          <cell r="AR511">
            <v>0</v>
          </cell>
          <cell r="AS511">
            <v>0</v>
          </cell>
          <cell r="AT511">
            <v>0</v>
          </cell>
          <cell r="AU511">
            <v>0</v>
          </cell>
          <cell r="AV511">
            <v>0</v>
          </cell>
          <cell r="AW511">
            <v>0</v>
          </cell>
          <cell r="AX511">
            <v>0</v>
          </cell>
          <cell r="AY511">
            <v>0</v>
          </cell>
          <cell r="AZ511">
            <v>0</v>
          </cell>
          <cell r="BA511">
            <v>0</v>
          </cell>
          <cell r="BB511">
            <v>0</v>
          </cell>
          <cell r="BC511">
            <v>0</v>
          </cell>
          <cell r="BD511">
            <v>0</v>
          </cell>
          <cell r="BE511">
            <v>0</v>
          </cell>
          <cell r="BF511">
            <v>0</v>
          </cell>
          <cell r="BG511">
            <v>0</v>
          </cell>
          <cell r="BH511">
            <v>0</v>
          </cell>
          <cell r="BI511">
            <v>0</v>
          </cell>
          <cell r="BJ511">
            <v>0</v>
          </cell>
          <cell r="BK511">
            <v>0</v>
          </cell>
          <cell r="BL511">
            <v>0</v>
          </cell>
          <cell r="BM511">
            <v>0</v>
          </cell>
          <cell r="BN511">
            <v>0</v>
          </cell>
          <cell r="BO511">
            <v>0</v>
          </cell>
          <cell r="BP511">
            <v>0</v>
          </cell>
          <cell r="BQ511">
            <v>0</v>
          </cell>
          <cell r="BR511">
            <v>0</v>
          </cell>
          <cell r="BS511">
            <v>0</v>
          </cell>
          <cell r="BT511">
            <v>0</v>
          </cell>
          <cell r="BU511">
            <v>0</v>
          </cell>
          <cell r="BV511">
            <v>0</v>
          </cell>
          <cell r="BW511">
            <v>0</v>
          </cell>
          <cell r="BX511">
            <v>0</v>
          </cell>
          <cell r="BY511">
            <v>0</v>
          </cell>
          <cell r="BZ511">
            <v>0</v>
          </cell>
          <cell r="CA511">
            <v>0</v>
          </cell>
          <cell r="CB511">
            <v>0</v>
          </cell>
          <cell r="CC511">
            <v>0</v>
          </cell>
          <cell r="CD511">
            <v>0</v>
          </cell>
          <cell r="CE511">
            <v>0</v>
          </cell>
          <cell r="CF511">
            <v>0</v>
          </cell>
          <cell r="CG511">
            <v>0</v>
          </cell>
          <cell r="CH511">
            <v>0</v>
          </cell>
          <cell r="CI511">
            <v>0</v>
          </cell>
          <cell r="CJ511">
            <v>0</v>
          </cell>
          <cell r="CK511">
            <v>0</v>
          </cell>
          <cell r="CL511">
            <v>0</v>
          </cell>
          <cell r="CM511">
            <v>0</v>
          </cell>
          <cell r="CN511">
            <v>0</v>
          </cell>
          <cell r="CO511">
            <v>0</v>
          </cell>
          <cell r="CP511">
            <v>0</v>
          </cell>
          <cell r="CQ511">
            <v>0</v>
          </cell>
          <cell r="CR511">
            <v>0</v>
          </cell>
          <cell r="CS511">
            <v>0</v>
          </cell>
          <cell r="CT511">
            <v>0</v>
          </cell>
          <cell r="CU511">
            <v>0</v>
          </cell>
          <cell r="CV511">
            <v>0</v>
          </cell>
          <cell r="CW511">
            <v>0</v>
          </cell>
          <cell r="CX511">
            <v>0</v>
          </cell>
          <cell r="CY511">
            <v>0</v>
          </cell>
          <cell r="CZ511">
            <v>0</v>
          </cell>
          <cell r="DA511">
            <v>0</v>
          </cell>
          <cell r="DB511">
            <v>0</v>
          </cell>
          <cell r="DC511">
            <v>0</v>
          </cell>
          <cell r="DD511">
            <v>0</v>
          </cell>
          <cell r="DE511">
            <v>0</v>
          </cell>
          <cell r="DF511">
            <v>0</v>
          </cell>
          <cell r="DG511">
            <v>0</v>
          </cell>
          <cell r="DH511">
            <v>0</v>
          </cell>
          <cell r="DI511">
            <v>0</v>
          </cell>
          <cell r="DJ511">
            <v>0</v>
          </cell>
          <cell r="DK511">
            <v>0</v>
          </cell>
          <cell r="DL511">
            <v>0</v>
          </cell>
          <cell r="DM511">
            <v>0</v>
          </cell>
          <cell r="DN511">
            <v>0</v>
          </cell>
          <cell r="DO511">
            <v>0</v>
          </cell>
          <cell r="DP511">
            <v>0</v>
          </cell>
          <cell r="DQ511">
            <v>0</v>
          </cell>
          <cell r="DR511">
            <v>0</v>
          </cell>
          <cell r="DS511">
            <v>0</v>
          </cell>
          <cell r="DT511">
            <v>0</v>
          </cell>
          <cell r="DU511">
            <v>0</v>
          </cell>
          <cell r="DV511">
            <v>0</v>
          </cell>
          <cell r="DW511">
            <v>0</v>
          </cell>
          <cell r="DX511">
            <v>0</v>
          </cell>
          <cell r="DY511">
            <v>0</v>
          </cell>
          <cell r="DZ511">
            <v>0</v>
          </cell>
          <cell r="EA511">
            <v>0</v>
          </cell>
          <cell r="EB511">
            <v>0</v>
          </cell>
          <cell r="EC511">
            <v>0</v>
          </cell>
          <cell r="ED511">
            <v>0</v>
          </cell>
          <cell r="EE511">
            <v>0</v>
          </cell>
          <cell r="EF511">
            <v>0</v>
          </cell>
          <cell r="EG511">
            <v>0</v>
          </cell>
          <cell r="EH511">
            <v>0</v>
          </cell>
          <cell r="EI511">
            <v>0</v>
          </cell>
          <cell r="EJ511">
            <v>0</v>
          </cell>
          <cell r="EK511">
            <v>0</v>
          </cell>
          <cell r="EL511">
            <v>0</v>
          </cell>
          <cell r="EM511">
            <v>0</v>
          </cell>
          <cell r="EN511">
            <v>0</v>
          </cell>
          <cell r="EO511">
            <v>0</v>
          </cell>
          <cell r="EP511">
            <v>0</v>
          </cell>
          <cell r="EQ511">
            <v>0</v>
          </cell>
          <cell r="ER511">
            <v>0</v>
          </cell>
          <cell r="ES511">
            <v>0</v>
          </cell>
          <cell r="ET511">
            <v>0</v>
          </cell>
          <cell r="EU511">
            <v>0</v>
          </cell>
          <cell r="EV511">
            <v>0</v>
          </cell>
          <cell r="EW511">
            <v>0</v>
          </cell>
          <cell r="EX511">
            <v>0</v>
          </cell>
          <cell r="EY511">
            <v>0</v>
          </cell>
          <cell r="EZ511">
            <v>0</v>
          </cell>
          <cell r="FA511">
            <v>0</v>
          </cell>
          <cell r="FB511">
            <v>0</v>
          </cell>
          <cell r="FC511">
            <v>0</v>
          </cell>
          <cell r="FD511">
            <v>0</v>
          </cell>
          <cell r="FE511">
            <v>0</v>
          </cell>
          <cell r="FF511">
            <v>0</v>
          </cell>
          <cell r="FG511">
            <v>0</v>
          </cell>
          <cell r="FH511">
            <v>0</v>
          </cell>
          <cell r="FI511">
            <v>0</v>
          </cell>
          <cell r="FJ511">
            <v>0</v>
          </cell>
          <cell r="FK511">
            <v>0</v>
          </cell>
          <cell r="FL511">
            <v>0</v>
          </cell>
          <cell r="FM511">
            <v>0</v>
          </cell>
          <cell r="FN511">
            <v>0</v>
          </cell>
          <cell r="FO511">
            <v>0</v>
          </cell>
          <cell r="FP511">
            <v>0</v>
          </cell>
          <cell r="FQ511">
            <v>0</v>
          </cell>
          <cell r="FR511">
            <v>0</v>
          </cell>
          <cell r="FS511">
            <v>0</v>
          </cell>
          <cell r="FT511">
            <v>0</v>
          </cell>
          <cell r="FU511">
            <v>0</v>
          </cell>
          <cell r="FV511">
            <v>0</v>
          </cell>
          <cell r="FW511">
            <v>0</v>
          </cell>
          <cell r="FX511">
            <v>0</v>
          </cell>
          <cell r="FY511">
            <v>0</v>
          </cell>
          <cell r="FZ511">
            <v>0</v>
          </cell>
          <cell r="GA511">
            <v>0</v>
          </cell>
          <cell r="GB511">
            <v>0</v>
          </cell>
          <cell r="GC511">
            <v>0</v>
          </cell>
          <cell r="GD511">
            <v>0</v>
          </cell>
          <cell r="GE511">
            <v>0</v>
          </cell>
          <cell r="GF511">
            <v>0</v>
          </cell>
          <cell r="GG511">
            <v>0</v>
          </cell>
          <cell r="GH511">
            <v>0</v>
          </cell>
          <cell r="GI511">
            <v>0</v>
          </cell>
          <cell r="GJ511">
            <v>0</v>
          </cell>
          <cell r="GK511">
            <v>0</v>
          </cell>
          <cell r="GL511">
            <v>0</v>
          </cell>
          <cell r="GM511">
            <v>0</v>
          </cell>
          <cell r="GN511">
            <v>0</v>
          </cell>
          <cell r="GO511">
            <v>0</v>
          </cell>
          <cell r="GP511">
            <v>0</v>
          </cell>
          <cell r="GQ511">
            <v>0</v>
          </cell>
          <cell r="GR511">
            <v>0</v>
          </cell>
          <cell r="GS511">
            <v>0</v>
          </cell>
          <cell r="GW511">
            <v>905583</v>
          </cell>
          <cell r="GX511" t="e">
            <v>#DIV/0!</v>
          </cell>
          <cell r="GY511" t="e">
            <v>#DIV/0!</v>
          </cell>
          <cell r="GZ511" t="e">
            <v>#DIV/0!</v>
          </cell>
        </row>
        <row r="512">
          <cell r="A512">
            <v>906001</v>
          </cell>
          <cell r="B512">
            <v>23</v>
          </cell>
          <cell r="C512" t="str">
            <v>UTOS @ CAMERON</v>
          </cell>
          <cell r="D512">
            <v>533000</v>
          </cell>
          <cell r="E512" t="str">
            <v>B</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0</v>
          </cell>
          <cell r="AD512">
            <v>0</v>
          </cell>
          <cell r="AE512">
            <v>0</v>
          </cell>
          <cell r="AF512">
            <v>0</v>
          </cell>
          <cell r="AG512">
            <v>0</v>
          </cell>
          <cell r="AH512">
            <v>0</v>
          </cell>
          <cell r="AI512">
            <v>0</v>
          </cell>
          <cell r="AJ512">
            <v>0</v>
          </cell>
          <cell r="AK512">
            <v>0</v>
          </cell>
          <cell r="AL512">
            <v>0</v>
          </cell>
          <cell r="AM512">
            <v>0</v>
          </cell>
          <cell r="AN512">
            <v>0</v>
          </cell>
          <cell r="AO512">
            <v>0</v>
          </cell>
          <cell r="AP512">
            <v>0</v>
          </cell>
          <cell r="AQ512">
            <v>0</v>
          </cell>
          <cell r="AR512">
            <v>0</v>
          </cell>
          <cell r="AS512">
            <v>0</v>
          </cell>
          <cell r="AT512">
            <v>0</v>
          </cell>
          <cell r="AU512">
            <v>0</v>
          </cell>
          <cell r="AV512">
            <v>0</v>
          </cell>
          <cell r="AW512">
            <v>0</v>
          </cell>
          <cell r="AX512">
            <v>0</v>
          </cell>
          <cell r="AY512">
            <v>0</v>
          </cell>
          <cell r="AZ512">
            <v>0</v>
          </cell>
          <cell r="BA512">
            <v>0</v>
          </cell>
          <cell r="BB512">
            <v>0</v>
          </cell>
          <cell r="BC512">
            <v>0</v>
          </cell>
          <cell r="BD512">
            <v>0</v>
          </cell>
          <cell r="BE512">
            <v>0</v>
          </cell>
          <cell r="BF512">
            <v>0</v>
          </cell>
          <cell r="BG512">
            <v>0</v>
          </cell>
          <cell r="BH512">
            <v>0</v>
          </cell>
          <cell r="BI512">
            <v>0</v>
          </cell>
          <cell r="BJ512">
            <v>0</v>
          </cell>
          <cell r="BK512">
            <v>0</v>
          </cell>
          <cell r="BL512">
            <v>0</v>
          </cell>
          <cell r="BM512">
            <v>0</v>
          </cell>
          <cell r="BN512">
            <v>0</v>
          </cell>
          <cell r="BO512">
            <v>0</v>
          </cell>
          <cell r="BP512">
            <v>0</v>
          </cell>
          <cell r="BQ512">
            <v>0</v>
          </cell>
          <cell r="BR512">
            <v>0</v>
          </cell>
          <cell r="BS512">
            <v>0</v>
          </cell>
          <cell r="BT512">
            <v>0</v>
          </cell>
          <cell r="BU512">
            <v>0</v>
          </cell>
          <cell r="BV512">
            <v>0</v>
          </cell>
          <cell r="BW512">
            <v>0</v>
          </cell>
          <cell r="BX512">
            <v>0</v>
          </cell>
          <cell r="BY512">
            <v>0</v>
          </cell>
          <cell r="BZ512">
            <v>0</v>
          </cell>
          <cell r="CA512">
            <v>0</v>
          </cell>
          <cell r="CB512">
            <v>0</v>
          </cell>
          <cell r="CC512">
            <v>0</v>
          </cell>
          <cell r="CD512">
            <v>0</v>
          </cell>
          <cell r="CE512">
            <v>0</v>
          </cell>
          <cell r="CF512">
            <v>0</v>
          </cell>
          <cell r="CG512">
            <v>0</v>
          </cell>
          <cell r="CH512">
            <v>0</v>
          </cell>
          <cell r="CI512">
            <v>0</v>
          </cell>
          <cell r="CJ512">
            <v>0</v>
          </cell>
          <cell r="CK512">
            <v>0</v>
          </cell>
          <cell r="CL512">
            <v>0</v>
          </cell>
          <cell r="CM512">
            <v>0</v>
          </cell>
          <cell r="CN512">
            <v>0</v>
          </cell>
          <cell r="CO512">
            <v>0</v>
          </cell>
          <cell r="CP512">
            <v>0</v>
          </cell>
          <cell r="CQ512">
            <v>0</v>
          </cell>
          <cell r="CR512">
            <v>0</v>
          </cell>
          <cell r="CS512">
            <v>0</v>
          </cell>
          <cell r="CT512">
            <v>0</v>
          </cell>
          <cell r="CU512">
            <v>0</v>
          </cell>
          <cell r="CV512">
            <v>0</v>
          </cell>
          <cell r="CW512">
            <v>0</v>
          </cell>
          <cell r="CX512">
            <v>0</v>
          </cell>
          <cell r="CY512">
            <v>0</v>
          </cell>
          <cell r="CZ512">
            <v>0</v>
          </cell>
          <cell r="DA512">
            <v>0</v>
          </cell>
          <cell r="DB512">
            <v>0</v>
          </cell>
          <cell r="DC512">
            <v>0</v>
          </cell>
          <cell r="DD512">
            <v>0</v>
          </cell>
          <cell r="DE512">
            <v>0</v>
          </cell>
          <cell r="DF512">
            <v>0</v>
          </cell>
          <cell r="DG512">
            <v>0</v>
          </cell>
          <cell r="DH512">
            <v>139051</v>
          </cell>
          <cell r="DI512">
            <v>139052</v>
          </cell>
          <cell r="DJ512">
            <v>155530</v>
          </cell>
          <cell r="DK512">
            <v>155530</v>
          </cell>
          <cell r="DL512">
            <v>155530</v>
          </cell>
          <cell r="DM512">
            <v>178656</v>
          </cell>
          <cell r="DN512">
            <v>184510</v>
          </cell>
          <cell r="DO512">
            <v>239371</v>
          </cell>
          <cell r="DP512">
            <v>195394</v>
          </cell>
          <cell r="DQ512">
            <v>195394</v>
          </cell>
          <cell r="DR512">
            <v>195394</v>
          </cell>
          <cell r="DS512">
            <v>195394</v>
          </cell>
          <cell r="DT512">
            <v>235967</v>
          </cell>
          <cell r="DU512">
            <v>232114</v>
          </cell>
          <cell r="DV512">
            <v>230959</v>
          </cell>
          <cell r="DW512">
            <v>222106</v>
          </cell>
          <cell r="DX512">
            <v>198538</v>
          </cell>
          <cell r="DY512">
            <v>198538</v>
          </cell>
          <cell r="DZ512">
            <v>198538</v>
          </cell>
          <cell r="EA512">
            <v>257830</v>
          </cell>
          <cell r="EB512">
            <v>214086</v>
          </cell>
          <cell r="EC512">
            <v>210678</v>
          </cell>
          <cell r="ED512">
            <v>177907</v>
          </cell>
          <cell r="EE512">
            <v>187109</v>
          </cell>
          <cell r="EF512">
            <v>187109</v>
          </cell>
          <cell r="EG512">
            <v>188143</v>
          </cell>
          <cell r="EH512">
            <v>187346</v>
          </cell>
          <cell r="EI512">
            <v>173740</v>
          </cell>
          <cell r="EJ512">
            <v>143740</v>
          </cell>
          <cell r="EK512">
            <v>144546</v>
          </cell>
          <cell r="EL512">
            <v>165349</v>
          </cell>
          <cell r="EM512">
            <v>165349</v>
          </cell>
          <cell r="EN512">
            <v>165349</v>
          </cell>
          <cell r="EO512">
            <v>199509</v>
          </cell>
          <cell r="EP512">
            <v>224921</v>
          </cell>
          <cell r="EQ512">
            <v>189222</v>
          </cell>
          <cell r="ER512">
            <v>223216</v>
          </cell>
          <cell r="ES512">
            <v>179424</v>
          </cell>
          <cell r="ET512">
            <v>154106</v>
          </cell>
          <cell r="EU512">
            <v>156634</v>
          </cell>
          <cell r="EV512">
            <v>201346</v>
          </cell>
          <cell r="EW512">
            <v>145547</v>
          </cell>
          <cell r="EX512">
            <v>143598</v>
          </cell>
          <cell r="EY512">
            <v>126573</v>
          </cell>
          <cell r="EZ512">
            <v>126573</v>
          </cell>
          <cell r="FA512">
            <v>126573</v>
          </cell>
          <cell r="FB512">
            <v>126573</v>
          </cell>
          <cell r="FC512">
            <v>108957</v>
          </cell>
          <cell r="FD512">
            <v>104250</v>
          </cell>
          <cell r="FE512">
            <v>114270</v>
          </cell>
          <cell r="FF512">
            <v>114904</v>
          </cell>
          <cell r="FG512">
            <v>123477</v>
          </cell>
          <cell r="FH512">
            <v>123477</v>
          </cell>
          <cell r="FI512">
            <v>123477</v>
          </cell>
          <cell r="FJ512">
            <v>124507</v>
          </cell>
          <cell r="FK512">
            <v>123373</v>
          </cell>
          <cell r="FL512">
            <v>128359</v>
          </cell>
          <cell r="FM512">
            <v>102466</v>
          </cell>
          <cell r="FN512">
            <v>108319</v>
          </cell>
          <cell r="FO512">
            <v>51555</v>
          </cell>
          <cell r="FP512">
            <v>52915</v>
          </cell>
          <cell r="FQ512">
            <v>53106</v>
          </cell>
          <cell r="FR512">
            <v>47965</v>
          </cell>
          <cell r="FS512">
            <v>47965</v>
          </cell>
          <cell r="FT512">
            <v>48106</v>
          </cell>
          <cell r="FU512">
            <v>48304</v>
          </cell>
          <cell r="FV512">
            <v>48304</v>
          </cell>
          <cell r="FW512">
            <v>48304</v>
          </cell>
          <cell r="FX512">
            <v>48304</v>
          </cell>
          <cell r="FY512">
            <v>48294</v>
          </cell>
          <cell r="FZ512">
            <v>49461</v>
          </cell>
          <cell r="GA512">
            <v>47648</v>
          </cell>
          <cell r="GB512">
            <v>54728</v>
          </cell>
          <cell r="GC512">
            <v>54728</v>
          </cell>
          <cell r="GD512">
            <v>54728</v>
          </cell>
          <cell r="GE512">
            <v>80988</v>
          </cell>
          <cell r="GF512">
            <v>63919</v>
          </cell>
          <cell r="GG512">
            <v>32079</v>
          </cell>
          <cell r="GH512">
            <v>29051</v>
          </cell>
          <cell r="GI512">
            <v>52893</v>
          </cell>
          <cell r="GJ512">
            <v>52893</v>
          </cell>
          <cell r="GK512">
            <v>52893</v>
          </cell>
          <cell r="GL512">
            <v>40326</v>
          </cell>
          <cell r="GM512">
            <v>16378</v>
          </cell>
          <cell r="GN512">
            <v>15551</v>
          </cell>
          <cell r="GO512">
            <v>44514</v>
          </cell>
          <cell r="GP512">
            <v>8572</v>
          </cell>
          <cell r="GQ512">
            <v>8572</v>
          </cell>
          <cell r="GR512">
            <v>8572</v>
          </cell>
          <cell r="GS512">
            <v>10254</v>
          </cell>
          <cell r="GW512">
            <v>906001</v>
          </cell>
          <cell r="GX512" t="e">
            <v>#DIV/0!</v>
          </cell>
          <cell r="GY512" t="e">
            <v>#DIV/0!</v>
          </cell>
          <cell r="GZ512" t="e">
            <v>#DIV/0!</v>
          </cell>
        </row>
        <row r="513">
          <cell r="A513">
            <v>906008</v>
          </cell>
          <cell r="B513">
            <v>25</v>
          </cell>
          <cell r="C513" t="str">
            <v>HI 116</v>
          </cell>
          <cell r="D513">
            <v>188916</v>
          </cell>
          <cell r="E513" t="str">
            <v>R</v>
          </cell>
          <cell r="F513">
            <v>20720</v>
          </cell>
          <cell r="G513">
            <v>45720</v>
          </cell>
          <cell r="H513">
            <v>61720</v>
          </cell>
          <cell r="I513">
            <v>70720</v>
          </cell>
          <cell r="J513">
            <v>70720</v>
          </cell>
          <cell r="K513">
            <v>70720</v>
          </cell>
          <cell r="L513">
            <v>70720</v>
          </cell>
          <cell r="M513">
            <v>52353</v>
          </cell>
          <cell r="N513">
            <v>52353</v>
          </cell>
          <cell r="O513">
            <v>52353</v>
          </cell>
          <cell r="P513">
            <v>73406</v>
          </cell>
          <cell r="Q513">
            <v>73406</v>
          </cell>
          <cell r="R513">
            <v>73406</v>
          </cell>
          <cell r="S513">
            <v>73335</v>
          </cell>
          <cell r="T513">
            <v>56941</v>
          </cell>
          <cell r="U513">
            <v>41430</v>
          </cell>
          <cell r="V513">
            <v>0</v>
          </cell>
          <cell r="W513">
            <v>29330</v>
          </cell>
          <cell r="X513">
            <v>34430</v>
          </cell>
          <cell r="Y513">
            <v>34430</v>
          </cell>
          <cell r="Z513">
            <v>36344</v>
          </cell>
          <cell r="AA513">
            <v>36344</v>
          </cell>
          <cell r="AB513">
            <v>36344</v>
          </cell>
          <cell r="AC513">
            <v>41344</v>
          </cell>
          <cell r="AD513">
            <v>45480</v>
          </cell>
          <cell r="AE513">
            <v>45480</v>
          </cell>
          <cell r="AF513">
            <v>45480</v>
          </cell>
          <cell r="AG513">
            <v>43723</v>
          </cell>
          <cell r="AH513">
            <v>43723</v>
          </cell>
          <cell r="AI513">
            <v>43723</v>
          </cell>
          <cell r="AJ513">
            <v>42707</v>
          </cell>
          <cell r="AK513">
            <v>40044</v>
          </cell>
          <cell r="AL513">
            <v>40044</v>
          </cell>
          <cell r="AM513">
            <v>40044</v>
          </cell>
          <cell r="AN513">
            <v>40044</v>
          </cell>
          <cell r="AO513">
            <v>40044</v>
          </cell>
          <cell r="AP513">
            <v>27044</v>
          </cell>
          <cell r="AQ513">
            <v>40044</v>
          </cell>
          <cell r="AR513">
            <v>42685</v>
          </cell>
          <cell r="AS513">
            <v>42685</v>
          </cell>
          <cell r="AT513">
            <v>42685</v>
          </cell>
          <cell r="AU513">
            <v>42685</v>
          </cell>
          <cell r="AV513">
            <v>42465</v>
          </cell>
          <cell r="AW513">
            <v>42465</v>
          </cell>
          <cell r="AX513">
            <v>52465</v>
          </cell>
          <cell r="AY513">
            <v>54717</v>
          </cell>
          <cell r="AZ513">
            <v>54717</v>
          </cell>
          <cell r="BA513">
            <v>54717</v>
          </cell>
          <cell r="BB513">
            <v>41750</v>
          </cell>
          <cell r="BC513">
            <v>41750</v>
          </cell>
          <cell r="BD513">
            <v>57563</v>
          </cell>
          <cell r="BE513">
            <v>63644</v>
          </cell>
          <cell r="BF513">
            <v>68434</v>
          </cell>
          <cell r="BG513">
            <v>68434</v>
          </cell>
          <cell r="BH513">
            <v>68434</v>
          </cell>
          <cell r="BI513">
            <v>68434</v>
          </cell>
          <cell r="BJ513">
            <v>70934</v>
          </cell>
          <cell r="BK513">
            <v>71649</v>
          </cell>
          <cell r="BL513">
            <v>71649</v>
          </cell>
          <cell r="BM513">
            <v>65000</v>
          </cell>
          <cell r="BN513">
            <v>65000</v>
          </cell>
          <cell r="BO513">
            <v>65000</v>
          </cell>
          <cell r="BP513">
            <v>65000</v>
          </cell>
          <cell r="BQ513">
            <v>77000</v>
          </cell>
          <cell r="BR513">
            <v>78649</v>
          </cell>
          <cell r="BS513">
            <v>90649</v>
          </cell>
          <cell r="BT513">
            <v>97649</v>
          </cell>
          <cell r="BU513">
            <v>97649</v>
          </cell>
          <cell r="BV513">
            <v>97649</v>
          </cell>
          <cell r="BW513">
            <v>97649</v>
          </cell>
          <cell r="BX513">
            <v>97649</v>
          </cell>
          <cell r="BY513">
            <v>97649</v>
          </cell>
          <cell r="BZ513">
            <v>97649</v>
          </cell>
          <cell r="CA513">
            <v>97649</v>
          </cell>
          <cell r="CB513">
            <v>97649</v>
          </cell>
          <cell r="CC513">
            <v>88665</v>
          </cell>
          <cell r="CD513">
            <v>88665</v>
          </cell>
          <cell r="CE513">
            <v>88665</v>
          </cell>
          <cell r="CF513">
            <v>88665</v>
          </cell>
          <cell r="CG513">
            <v>88665</v>
          </cell>
          <cell r="CH513">
            <v>88265</v>
          </cell>
          <cell r="CI513">
            <v>88265</v>
          </cell>
          <cell r="CJ513">
            <v>88265</v>
          </cell>
          <cell r="CK513">
            <v>63265</v>
          </cell>
          <cell r="CL513">
            <v>57777</v>
          </cell>
          <cell r="CM513">
            <v>57777</v>
          </cell>
          <cell r="CN513">
            <v>57777</v>
          </cell>
          <cell r="CO513">
            <v>57777</v>
          </cell>
          <cell r="CP513">
            <v>57777</v>
          </cell>
          <cell r="CQ513">
            <v>57777</v>
          </cell>
          <cell r="CR513">
            <v>57777</v>
          </cell>
          <cell r="CS513">
            <v>57777</v>
          </cell>
          <cell r="CT513">
            <v>57777</v>
          </cell>
          <cell r="CU513">
            <v>57533</v>
          </cell>
          <cell r="CV513">
            <v>67696</v>
          </cell>
          <cell r="CW513">
            <v>67696</v>
          </cell>
          <cell r="CX513">
            <v>67696</v>
          </cell>
          <cell r="CY513">
            <v>67696</v>
          </cell>
          <cell r="CZ513">
            <v>77842</v>
          </cell>
          <cell r="DA513">
            <v>77842</v>
          </cell>
          <cell r="DB513">
            <v>77842</v>
          </cell>
          <cell r="DC513">
            <v>84842</v>
          </cell>
          <cell r="DD513">
            <v>84842</v>
          </cell>
          <cell r="DE513">
            <v>84842</v>
          </cell>
          <cell r="DF513">
            <v>88842</v>
          </cell>
          <cell r="DG513">
            <v>61842</v>
          </cell>
          <cell r="DH513">
            <v>84000</v>
          </cell>
          <cell r="DI513">
            <v>84000</v>
          </cell>
          <cell r="DJ513">
            <v>84000</v>
          </cell>
          <cell r="DK513">
            <v>84000</v>
          </cell>
          <cell r="DL513">
            <v>84000</v>
          </cell>
          <cell r="DM513">
            <v>84000</v>
          </cell>
          <cell r="DN513">
            <v>84000</v>
          </cell>
          <cell r="DO513">
            <v>81000</v>
          </cell>
          <cell r="DP513">
            <v>66000</v>
          </cell>
          <cell r="DQ513">
            <v>66000</v>
          </cell>
          <cell r="DR513">
            <v>66000</v>
          </cell>
          <cell r="DS513">
            <v>66000</v>
          </cell>
          <cell r="DT513">
            <v>66000</v>
          </cell>
          <cell r="DU513">
            <v>80000</v>
          </cell>
          <cell r="DV513">
            <v>79802</v>
          </cell>
          <cell r="DW513">
            <v>80000</v>
          </cell>
          <cell r="DX513">
            <v>80000</v>
          </cell>
          <cell r="DY513">
            <v>80000</v>
          </cell>
          <cell r="DZ513">
            <v>80000</v>
          </cell>
          <cell r="EA513">
            <v>80000</v>
          </cell>
          <cell r="EB513">
            <v>80000</v>
          </cell>
          <cell r="EC513">
            <v>79900</v>
          </cell>
          <cell r="ED513">
            <v>80000</v>
          </cell>
          <cell r="EE513">
            <v>85515</v>
          </cell>
          <cell r="EF513">
            <v>85515</v>
          </cell>
          <cell r="EG513">
            <v>88415</v>
          </cell>
          <cell r="EH513">
            <v>88415</v>
          </cell>
          <cell r="EI513">
            <v>88415</v>
          </cell>
          <cell r="EJ513">
            <v>87900</v>
          </cell>
          <cell r="EK513">
            <v>87900</v>
          </cell>
          <cell r="EL513">
            <v>77900</v>
          </cell>
          <cell r="EM513">
            <v>77900</v>
          </cell>
          <cell r="EN513">
            <v>77900</v>
          </cell>
          <cell r="EO513">
            <v>62900</v>
          </cell>
          <cell r="EP513">
            <v>62900</v>
          </cell>
          <cell r="EQ513">
            <v>63206</v>
          </cell>
          <cell r="ER513">
            <v>63206</v>
          </cell>
          <cell r="ES513">
            <v>62906</v>
          </cell>
          <cell r="ET513">
            <v>62906</v>
          </cell>
          <cell r="EU513">
            <v>62906</v>
          </cell>
          <cell r="EV513">
            <v>62750</v>
          </cell>
          <cell r="EW513">
            <v>62750</v>
          </cell>
          <cell r="EX513">
            <v>55750</v>
          </cell>
          <cell r="EY513">
            <v>55750</v>
          </cell>
          <cell r="EZ513">
            <v>55750</v>
          </cell>
          <cell r="FA513">
            <v>55750</v>
          </cell>
          <cell r="FB513">
            <v>55750</v>
          </cell>
          <cell r="FC513">
            <v>52750</v>
          </cell>
          <cell r="FD513">
            <v>52750</v>
          </cell>
          <cell r="FE513">
            <v>52860</v>
          </cell>
          <cell r="FF513">
            <v>63360</v>
          </cell>
          <cell r="FG513">
            <v>63500</v>
          </cell>
          <cell r="FH513">
            <v>63500</v>
          </cell>
          <cell r="FI513">
            <v>63500</v>
          </cell>
          <cell r="FJ513">
            <v>63500</v>
          </cell>
          <cell r="FK513">
            <v>63624</v>
          </cell>
          <cell r="FL513">
            <v>63624</v>
          </cell>
          <cell r="FM513">
            <v>63624</v>
          </cell>
          <cell r="FN513">
            <v>63624</v>
          </cell>
          <cell r="FO513">
            <v>60151</v>
          </cell>
          <cell r="FP513">
            <v>60151</v>
          </cell>
          <cell r="FQ513">
            <v>60151</v>
          </cell>
          <cell r="FR513">
            <v>60156</v>
          </cell>
          <cell r="FS513">
            <v>62951</v>
          </cell>
          <cell r="FT513">
            <v>62951</v>
          </cell>
          <cell r="FU513">
            <v>62951</v>
          </cell>
          <cell r="FV513">
            <v>62951</v>
          </cell>
          <cell r="FW513">
            <v>62951</v>
          </cell>
          <cell r="FX513">
            <v>62951</v>
          </cell>
          <cell r="FY513">
            <v>62951</v>
          </cell>
          <cell r="FZ513">
            <v>63951</v>
          </cell>
          <cell r="GA513">
            <v>63951</v>
          </cell>
          <cell r="GB513">
            <v>63951</v>
          </cell>
          <cell r="GC513">
            <v>63951</v>
          </cell>
          <cell r="GD513">
            <v>63951</v>
          </cell>
          <cell r="GE513">
            <v>63951</v>
          </cell>
          <cell r="GF513">
            <v>63951</v>
          </cell>
          <cell r="GG513">
            <v>63951</v>
          </cell>
          <cell r="GH513">
            <v>66401</v>
          </cell>
          <cell r="GI513">
            <v>66401</v>
          </cell>
          <cell r="GJ513">
            <v>66401</v>
          </cell>
          <cell r="GK513">
            <v>66401</v>
          </cell>
          <cell r="GL513">
            <v>66401</v>
          </cell>
          <cell r="GM513">
            <v>66401</v>
          </cell>
          <cell r="GN513">
            <v>67000</v>
          </cell>
          <cell r="GO513">
            <v>66433</v>
          </cell>
          <cell r="GP513">
            <v>66433</v>
          </cell>
          <cell r="GQ513">
            <v>66433</v>
          </cell>
          <cell r="GR513">
            <v>66433</v>
          </cell>
          <cell r="GS513">
            <v>66443</v>
          </cell>
          <cell r="GW513">
            <v>906008</v>
          </cell>
          <cell r="GX513" t="e">
            <v>#DIV/0!</v>
          </cell>
          <cell r="GY513" t="e">
            <v>#DIV/0!</v>
          </cell>
          <cell r="GZ513" t="e">
            <v>#DIV/0!</v>
          </cell>
        </row>
        <row r="514">
          <cell r="A514">
            <v>906103</v>
          </cell>
          <cell r="B514">
            <v>28</v>
          </cell>
          <cell r="C514" t="str">
            <v>PEPL @ MOULTRIE</v>
          </cell>
          <cell r="D514">
            <v>188916</v>
          </cell>
          <cell r="E514" t="str">
            <v>D</v>
          </cell>
          <cell r="F514">
            <v>726</v>
          </cell>
          <cell r="G514">
            <v>20358</v>
          </cell>
          <cell r="H514">
            <v>20375</v>
          </cell>
          <cell r="I514">
            <v>30357</v>
          </cell>
          <cell r="J514">
            <v>30357</v>
          </cell>
          <cell r="K514">
            <v>30357</v>
          </cell>
          <cell r="L514">
            <v>0</v>
          </cell>
          <cell r="M514">
            <v>0</v>
          </cell>
          <cell r="N514">
            <v>0</v>
          </cell>
          <cell r="O514">
            <v>30000</v>
          </cell>
          <cell r="P514">
            <v>0</v>
          </cell>
          <cell r="Q514">
            <v>0</v>
          </cell>
          <cell r="R514">
            <v>0</v>
          </cell>
          <cell r="S514">
            <v>0</v>
          </cell>
          <cell r="T514">
            <v>0</v>
          </cell>
          <cell r="U514">
            <v>0</v>
          </cell>
          <cell r="V514">
            <v>20358</v>
          </cell>
          <cell r="W514">
            <v>20358</v>
          </cell>
          <cell r="X514">
            <v>20358</v>
          </cell>
          <cell r="Y514">
            <v>20358</v>
          </cell>
          <cell r="Z514">
            <v>0</v>
          </cell>
          <cell r="AA514">
            <v>5090</v>
          </cell>
          <cell r="AB514">
            <v>15090</v>
          </cell>
          <cell r="AC514">
            <v>0</v>
          </cell>
          <cell r="AD514">
            <v>0</v>
          </cell>
          <cell r="AE514">
            <v>0</v>
          </cell>
          <cell r="AF514">
            <v>0</v>
          </cell>
          <cell r="AG514">
            <v>0</v>
          </cell>
          <cell r="AH514">
            <v>0</v>
          </cell>
          <cell r="AI514">
            <v>0</v>
          </cell>
          <cell r="AJ514">
            <v>0</v>
          </cell>
          <cell r="AK514">
            <v>0</v>
          </cell>
          <cell r="AL514">
            <v>0</v>
          </cell>
          <cell r="AM514">
            <v>0</v>
          </cell>
          <cell r="AN514">
            <v>0</v>
          </cell>
          <cell r="AO514">
            <v>0</v>
          </cell>
          <cell r="AP514">
            <v>0</v>
          </cell>
          <cell r="AQ514">
            <v>0</v>
          </cell>
          <cell r="AR514">
            <v>0</v>
          </cell>
          <cell r="AS514">
            <v>0</v>
          </cell>
          <cell r="AT514">
            <v>0</v>
          </cell>
          <cell r="AU514">
            <v>0</v>
          </cell>
          <cell r="AV514">
            <v>0</v>
          </cell>
          <cell r="AW514">
            <v>0</v>
          </cell>
          <cell r="AX514">
            <v>0</v>
          </cell>
          <cell r="AY514">
            <v>0</v>
          </cell>
          <cell r="AZ514">
            <v>0</v>
          </cell>
          <cell r="BA514">
            <v>0</v>
          </cell>
          <cell r="BB514">
            <v>2000</v>
          </cell>
          <cell r="BC514">
            <v>2000</v>
          </cell>
          <cell r="BD514">
            <v>2000</v>
          </cell>
          <cell r="BE514">
            <v>2000</v>
          </cell>
          <cell r="BF514">
            <v>2000</v>
          </cell>
          <cell r="BG514">
            <v>2000</v>
          </cell>
          <cell r="BH514">
            <v>2000</v>
          </cell>
          <cell r="BI514">
            <v>2000</v>
          </cell>
          <cell r="BJ514">
            <v>2000</v>
          </cell>
          <cell r="BK514">
            <v>2000</v>
          </cell>
          <cell r="BL514">
            <v>2000</v>
          </cell>
          <cell r="BM514">
            <v>2000</v>
          </cell>
          <cell r="BN514">
            <v>2000</v>
          </cell>
          <cell r="BO514">
            <v>2000</v>
          </cell>
          <cell r="BP514">
            <v>2000</v>
          </cell>
          <cell r="BQ514">
            <v>0</v>
          </cell>
          <cell r="BR514">
            <v>0</v>
          </cell>
          <cell r="BS514">
            <v>0</v>
          </cell>
          <cell r="BT514">
            <v>0</v>
          </cell>
          <cell r="BU514">
            <v>0</v>
          </cell>
          <cell r="BV514">
            <v>0</v>
          </cell>
          <cell r="BW514">
            <v>0</v>
          </cell>
          <cell r="BX514">
            <v>0</v>
          </cell>
          <cell r="BY514">
            <v>0</v>
          </cell>
          <cell r="BZ514">
            <v>0</v>
          </cell>
          <cell r="CA514">
            <v>0</v>
          </cell>
          <cell r="CB514">
            <v>0</v>
          </cell>
          <cell r="CC514">
            <v>40287</v>
          </cell>
          <cell r="CD514">
            <v>40287</v>
          </cell>
          <cell r="CE514">
            <v>40287</v>
          </cell>
          <cell r="CF514">
            <v>40287</v>
          </cell>
          <cell r="CG514">
            <v>40287</v>
          </cell>
          <cell r="CH514">
            <v>40287</v>
          </cell>
          <cell r="CI514">
            <v>40287</v>
          </cell>
          <cell r="CJ514">
            <v>40287</v>
          </cell>
          <cell r="CK514">
            <v>40287</v>
          </cell>
          <cell r="CL514">
            <v>40287</v>
          </cell>
          <cell r="CM514">
            <v>40287</v>
          </cell>
          <cell r="CN514">
            <v>40287</v>
          </cell>
          <cell r="CO514">
            <v>40287</v>
          </cell>
          <cell r="CP514">
            <v>40287</v>
          </cell>
          <cell r="CQ514">
            <v>40287</v>
          </cell>
          <cell r="CR514">
            <v>40287</v>
          </cell>
          <cell r="CS514">
            <v>40287</v>
          </cell>
          <cell r="CT514">
            <v>45350</v>
          </cell>
          <cell r="CU514">
            <v>40287</v>
          </cell>
          <cell r="CV514">
            <v>40287</v>
          </cell>
          <cell r="CW514">
            <v>40287</v>
          </cell>
          <cell r="CX514">
            <v>40287</v>
          </cell>
          <cell r="CY514">
            <v>40287</v>
          </cell>
          <cell r="CZ514">
            <v>40287</v>
          </cell>
          <cell r="DA514">
            <v>40287</v>
          </cell>
          <cell r="DB514">
            <v>40287</v>
          </cell>
          <cell r="DC514">
            <v>13428</v>
          </cell>
          <cell r="DD514">
            <v>13428</v>
          </cell>
          <cell r="DE514">
            <v>13428</v>
          </cell>
          <cell r="DF514">
            <v>25335</v>
          </cell>
          <cell r="DG514">
            <v>40287</v>
          </cell>
          <cell r="DH514">
            <v>40287</v>
          </cell>
          <cell r="DI514">
            <v>35407</v>
          </cell>
          <cell r="DJ514">
            <v>45350</v>
          </cell>
          <cell r="DK514">
            <v>45350</v>
          </cell>
          <cell r="DL514">
            <v>45350</v>
          </cell>
          <cell r="DM514">
            <v>50413</v>
          </cell>
          <cell r="DN514">
            <v>45370</v>
          </cell>
          <cell r="DO514">
            <v>10661</v>
          </cell>
          <cell r="DP514">
            <v>40287</v>
          </cell>
          <cell r="DQ514">
            <v>40287</v>
          </cell>
          <cell r="DR514">
            <v>40287</v>
          </cell>
          <cell r="DS514">
            <v>40287</v>
          </cell>
          <cell r="DT514">
            <v>10435</v>
          </cell>
          <cell r="DU514">
            <v>40287</v>
          </cell>
          <cell r="DV514">
            <v>50413</v>
          </cell>
          <cell r="DW514">
            <v>40287</v>
          </cell>
          <cell r="DX514">
            <v>25763</v>
          </cell>
          <cell r="DY514">
            <v>25763</v>
          </cell>
          <cell r="DZ514">
            <v>25763</v>
          </cell>
          <cell r="EA514">
            <v>11606</v>
          </cell>
          <cell r="EB514">
            <v>35875</v>
          </cell>
          <cell r="EC514">
            <v>50177</v>
          </cell>
          <cell r="ED514">
            <v>40287</v>
          </cell>
          <cell r="EE514">
            <v>40287</v>
          </cell>
          <cell r="EF514">
            <v>40287</v>
          </cell>
          <cell r="EG514">
            <v>40287</v>
          </cell>
          <cell r="EH514">
            <v>48492</v>
          </cell>
          <cell r="EI514">
            <v>40287</v>
          </cell>
          <cell r="EJ514">
            <v>36223</v>
          </cell>
          <cell r="EK514">
            <v>47612</v>
          </cell>
          <cell r="EL514">
            <v>48966</v>
          </cell>
          <cell r="EM514">
            <v>48966</v>
          </cell>
          <cell r="EN514">
            <v>48966</v>
          </cell>
          <cell r="EO514">
            <v>45877</v>
          </cell>
          <cell r="EP514">
            <v>46113</v>
          </cell>
          <cell r="EQ514">
            <v>41286</v>
          </cell>
          <cell r="ER514">
            <v>44917</v>
          </cell>
          <cell r="ES514">
            <v>41049</v>
          </cell>
          <cell r="ET514">
            <v>41049</v>
          </cell>
          <cell r="EU514">
            <v>45875</v>
          </cell>
          <cell r="EV514">
            <v>31396</v>
          </cell>
          <cell r="EW514">
            <v>80190</v>
          </cell>
          <cell r="EX514">
            <v>61270</v>
          </cell>
          <cell r="EY514">
            <v>40416</v>
          </cell>
          <cell r="EZ514">
            <v>40416</v>
          </cell>
          <cell r="FA514">
            <v>40416</v>
          </cell>
          <cell r="FB514">
            <v>40416</v>
          </cell>
          <cell r="FC514">
            <v>50413</v>
          </cell>
          <cell r="FD514">
            <v>36380</v>
          </cell>
          <cell r="FE514">
            <v>50332</v>
          </cell>
          <cell r="FF514">
            <v>49764</v>
          </cell>
          <cell r="FG514">
            <v>50195</v>
          </cell>
          <cell r="FH514">
            <v>50195</v>
          </cell>
          <cell r="FI514">
            <v>50195</v>
          </cell>
          <cell r="FJ514">
            <v>49273</v>
          </cell>
          <cell r="FK514">
            <v>50028</v>
          </cell>
          <cell r="FL514">
            <v>41066</v>
          </cell>
          <cell r="FM514">
            <v>36941</v>
          </cell>
          <cell r="FN514">
            <v>36941</v>
          </cell>
          <cell r="FO514">
            <v>24923</v>
          </cell>
          <cell r="FP514">
            <v>24922</v>
          </cell>
          <cell r="FQ514">
            <v>20873</v>
          </cell>
          <cell r="FR514">
            <v>34212</v>
          </cell>
          <cell r="FS514">
            <v>39275</v>
          </cell>
          <cell r="FT514">
            <v>35721</v>
          </cell>
          <cell r="FU514">
            <v>35721</v>
          </cell>
          <cell r="FV514">
            <v>35721</v>
          </cell>
          <cell r="FW514">
            <v>25721</v>
          </cell>
          <cell r="FX514">
            <v>25721</v>
          </cell>
          <cell r="FY514">
            <v>32985</v>
          </cell>
          <cell r="FZ514">
            <v>20511</v>
          </cell>
          <cell r="GA514">
            <v>25856</v>
          </cell>
          <cell r="GB514">
            <v>50413</v>
          </cell>
          <cell r="GC514">
            <v>50413</v>
          </cell>
          <cell r="GD514">
            <v>50413</v>
          </cell>
          <cell r="GE514">
            <v>50413</v>
          </cell>
          <cell r="GF514">
            <v>50413</v>
          </cell>
          <cell r="GG514">
            <v>47425</v>
          </cell>
          <cell r="GH514">
            <v>50413</v>
          </cell>
          <cell r="GI514">
            <v>50413</v>
          </cell>
          <cell r="GJ514">
            <v>50413</v>
          </cell>
          <cell r="GK514">
            <v>50413</v>
          </cell>
          <cell r="GL514">
            <v>50413</v>
          </cell>
          <cell r="GM514">
            <v>50413</v>
          </cell>
          <cell r="GN514">
            <v>50413</v>
          </cell>
          <cell r="GO514">
            <v>50413</v>
          </cell>
          <cell r="GP514">
            <v>50413</v>
          </cell>
          <cell r="GQ514">
            <v>50413</v>
          </cell>
          <cell r="GR514">
            <v>50413</v>
          </cell>
          <cell r="GS514">
            <v>50413</v>
          </cell>
          <cell r="GW514">
            <v>906103</v>
          </cell>
          <cell r="GX514" t="e">
            <v>#DIV/0!</v>
          </cell>
          <cell r="GY514" t="e">
            <v>#DIV/0!</v>
          </cell>
          <cell r="GZ514" t="e">
            <v>#DIV/0!</v>
          </cell>
        </row>
        <row r="515">
          <cell r="A515">
            <v>906104</v>
          </cell>
          <cell r="B515">
            <v>28</v>
          </cell>
          <cell r="C515" t="str">
            <v>ANR @ WILL</v>
          </cell>
          <cell r="D515">
            <v>94458</v>
          </cell>
          <cell r="E515" t="str">
            <v>R</v>
          </cell>
          <cell r="F515">
            <v>0</v>
          </cell>
          <cell r="G515">
            <v>0</v>
          </cell>
          <cell r="H515">
            <v>0</v>
          </cell>
          <cell r="I515">
            <v>0</v>
          </cell>
          <cell r="J515">
            <v>0</v>
          </cell>
          <cell r="K515">
            <v>0</v>
          </cell>
          <cell r="L515">
            <v>0</v>
          </cell>
          <cell r="M515">
            <v>0</v>
          </cell>
          <cell r="N515">
            <v>0</v>
          </cell>
          <cell r="O515">
            <v>0</v>
          </cell>
          <cell r="P515">
            <v>0</v>
          </cell>
          <cell r="Q515">
            <v>0</v>
          </cell>
          <cell r="R515">
            <v>0</v>
          </cell>
          <cell r="S515">
            <v>0</v>
          </cell>
          <cell r="T515">
            <v>0</v>
          </cell>
          <cell r="U515">
            <v>0</v>
          </cell>
          <cell r="V515">
            <v>0</v>
          </cell>
          <cell r="W515">
            <v>0</v>
          </cell>
          <cell r="X515">
            <v>0</v>
          </cell>
          <cell r="Y515">
            <v>0</v>
          </cell>
          <cell r="Z515">
            <v>0</v>
          </cell>
          <cell r="AA515">
            <v>0</v>
          </cell>
          <cell r="AB515">
            <v>0</v>
          </cell>
          <cell r="AC515">
            <v>0</v>
          </cell>
          <cell r="AD515">
            <v>0</v>
          </cell>
          <cell r="AE515">
            <v>0</v>
          </cell>
          <cell r="AF515">
            <v>0</v>
          </cell>
          <cell r="AG515">
            <v>0</v>
          </cell>
          <cell r="AH515">
            <v>0</v>
          </cell>
          <cell r="AI515">
            <v>0</v>
          </cell>
          <cell r="AJ515">
            <v>0</v>
          </cell>
          <cell r="AK515">
            <v>0</v>
          </cell>
          <cell r="AL515">
            <v>0</v>
          </cell>
          <cell r="AM515">
            <v>0</v>
          </cell>
          <cell r="AN515">
            <v>0</v>
          </cell>
          <cell r="AO515">
            <v>0</v>
          </cell>
          <cell r="AP515">
            <v>0</v>
          </cell>
          <cell r="AQ515">
            <v>0</v>
          </cell>
          <cell r="AR515">
            <v>0</v>
          </cell>
          <cell r="AS515">
            <v>0</v>
          </cell>
          <cell r="AT515">
            <v>0</v>
          </cell>
          <cell r="AU515">
            <v>0</v>
          </cell>
          <cell r="AV515">
            <v>0</v>
          </cell>
          <cell r="AW515">
            <v>0</v>
          </cell>
          <cell r="AX515">
            <v>0</v>
          </cell>
          <cell r="AY515">
            <v>0</v>
          </cell>
          <cell r="AZ515">
            <v>0</v>
          </cell>
          <cell r="BA515">
            <v>0</v>
          </cell>
          <cell r="BB515">
            <v>0</v>
          </cell>
          <cell r="BC515">
            <v>0</v>
          </cell>
          <cell r="BD515">
            <v>0</v>
          </cell>
          <cell r="BE515">
            <v>0</v>
          </cell>
          <cell r="BF515">
            <v>0</v>
          </cell>
          <cell r="BG515">
            <v>0</v>
          </cell>
          <cell r="BH515">
            <v>0</v>
          </cell>
          <cell r="BI515">
            <v>0</v>
          </cell>
          <cell r="BJ515">
            <v>0</v>
          </cell>
          <cell r="BK515">
            <v>0</v>
          </cell>
          <cell r="BL515">
            <v>0</v>
          </cell>
          <cell r="BM515">
            <v>0</v>
          </cell>
          <cell r="BN515">
            <v>0</v>
          </cell>
          <cell r="BO515">
            <v>0</v>
          </cell>
          <cell r="BP515">
            <v>0</v>
          </cell>
          <cell r="BQ515">
            <v>0</v>
          </cell>
          <cell r="BR515">
            <v>0</v>
          </cell>
          <cell r="BS515">
            <v>0</v>
          </cell>
          <cell r="BT515">
            <v>0</v>
          </cell>
          <cell r="BU515">
            <v>0</v>
          </cell>
          <cell r="BV515">
            <v>0</v>
          </cell>
          <cell r="BW515">
            <v>0</v>
          </cell>
          <cell r="BX515">
            <v>0</v>
          </cell>
          <cell r="BY515">
            <v>0</v>
          </cell>
          <cell r="BZ515">
            <v>0</v>
          </cell>
          <cell r="CA515">
            <v>0</v>
          </cell>
          <cell r="CB515">
            <v>0</v>
          </cell>
          <cell r="CC515">
            <v>0</v>
          </cell>
          <cell r="CD515">
            <v>0</v>
          </cell>
          <cell r="CE515">
            <v>0</v>
          </cell>
          <cell r="CF515">
            <v>0</v>
          </cell>
          <cell r="CG515">
            <v>0</v>
          </cell>
          <cell r="CH515">
            <v>0</v>
          </cell>
          <cell r="CI515">
            <v>0</v>
          </cell>
          <cell r="CJ515">
            <v>0</v>
          </cell>
          <cell r="CK515">
            <v>0</v>
          </cell>
          <cell r="CL515">
            <v>0</v>
          </cell>
          <cell r="CM515">
            <v>0</v>
          </cell>
          <cell r="CN515">
            <v>0</v>
          </cell>
          <cell r="CO515">
            <v>0</v>
          </cell>
          <cell r="CP515">
            <v>0</v>
          </cell>
          <cell r="CQ515">
            <v>0</v>
          </cell>
          <cell r="CR515">
            <v>0</v>
          </cell>
          <cell r="CS515">
            <v>0</v>
          </cell>
          <cell r="CT515">
            <v>0</v>
          </cell>
          <cell r="CU515">
            <v>0</v>
          </cell>
          <cell r="CV515">
            <v>0</v>
          </cell>
          <cell r="CW515">
            <v>0</v>
          </cell>
          <cell r="CX515">
            <v>0</v>
          </cell>
          <cell r="CY515">
            <v>0</v>
          </cell>
          <cell r="CZ515">
            <v>0</v>
          </cell>
          <cell r="DA515">
            <v>0</v>
          </cell>
          <cell r="DB515">
            <v>0</v>
          </cell>
          <cell r="DC515">
            <v>0</v>
          </cell>
          <cell r="DD515">
            <v>0</v>
          </cell>
          <cell r="DE515">
            <v>0</v>
          </cell>
          <cell r="DF515">
            <v>0</v>
          </cell>
          <cell r="DG515">
            <v>0</v>
          </cell>
          <cell r="DH515">
            <v>0</v>
          </cell>
          <cell r="DI515">
            <v>0</v>
          </cell>
          <cell r="DJ515">
            <v>0</v>
          </cell>
          <cell r="DK515">
            <v>0</v>
          </cell>
          <cell r="DL515">
            <v>0</v>
          </cell>
          <cell r="DM515">
            <v>0</v>
          </cell>
          <cell r="DN515">
            <v>0</v>
          </cell>
          <cell r="DO515">
            <v>0</v>
          </cell>
          <cell r="DP515">
            <v>0</v>
          </cell>
          <cell r="DQ515">
            <v>0</v>
          </cell>
          <cell r="DR515">
            <v>0</v>
          </cell>
          <cell r="DS515">
            <v>0</v>
          </cell>
          <cell r="DT515">
            <v>0</v>
          </cell>
          <cell r="DU515">
            <v>0</v>
          </cell>
          <cell r="DV515">
            <v>0</v>
          </cell>
          <cell r="DW515">
            <v>0</v>
          </cell>
          <cell r="DX515">
            <v>0</v>
          </cell>
          <cell r="DY515">
            <v>0</v>
          </cell>
          <cell r="DZ515">
            <v>0</v>
          </cell>
          <cell r="EA515">
            <v>0</v>
          </cell>
          <cell r="EB515">
            <v>0</v>
          </cell>
          <cell r="EC515">
            <v>0</v>
          </cell>
          <cell r="ED515">
            <v>0</v>
          </cell>
          <cell r="EE515">
            <v>0</v>
          </cell>
          <cell r="EF515">
            <v>0</v>
          </cell>
          <cell r="EG515">
            <v>0</v>
          </cell>
          <cell r="EH515">
            <v>0</v>
          </cell>
          <cell r="EI515">
            <v>0</v>
          </cell>
          <cell r="EJ515">
            <v>0</v>
          </cell>
          <cell r="EK515">
            <v>0</v>
          </cell>
          <cell r="EL515">
            <v>0</v>
          </cell>
          <cell r="EM515">
            <v>0</v>
          </cell>
          <cell r="EN515">
            <v>0</v>
          </cell>
          <cell r="EO515">
            <v>0</v>
          </cell>
          <cell r="EP515">
            <v>0</v>
          </cell>
          <cell r="EQ515">
            <v>0</v>
          </cell>
          <cell r="ER515">
            <v>0</v>
          </cell>
          <cell r="ES515">
            <v>0</v>
          </cell>
          <cell r="ET515">
            <v>0</v>
          </cell>
          <cell r="EU515">
            <v>0</v>
          </cell>
          <cell r="EV515">
            <v>0</v>
          </cell>
          <cell r="EW515">
            <v>0</v>
          </cell>
          <cell r="EX515">
            <v>0</v>
          </cell>
          <cell r="EY515">
            <v>0</v>
          </cell>
          <cell r="EZ515">
            <v>0</v>
          </cell>
          <cell r="FA515">
            <v>0</v>
          </cell>
          <cell r="FB515">
            <v>0</v>
          </cell>
          <cell r="FC515">
            <v>0</v>
          </cell>
          <cell r="FD515">
            <v>0</v>
          </cell>
          <cell r="FE515">
            <v>0</v>
          </cell>
          <cell r="FF515">
            <v>0</v>
          </cell>
          <cell r="FG515">
            <v>0</v>
          </cell>
          <cell r="FH515">
            <v>0</v>
          </cell>
          <cell r="FI515">
            <v>0</v>
          </cell>
          <cell r="FJ515">
            <v>0</v>
          </cell>
          <cell r="FK515">
            <v>0</v>
          </cell>
          <cell r="FL515">
            <v>0</v>
          </cell>
          <cell r="FM515">
            <v>0</v>
          </cell>
          <cell r="FN515">
            <v>0</v>
          </cell>
          <cell r="FO515">
            <v>0</v>
          </cell>
          <cell r="FP515">
            <v>0</v>
          </cell>
          <cell r="FQ515">
            <v>0</v>
          </cell>
          <cell r="FR515">
            <v>0</v>
          </cell>
          <cell r="FS515">
            <v>0</v>
          </cell>
          <cell r="FT515">
            <v>0</v>
          </cell>
          <cell r="FU515">
            <v>0</v>
          </cell>
          <cell r="FV515">
            <v>0</v>
          </cell>
          <cell r="FW515">
            <v>0</v>
          </cell>
          <cell r="FX515">
            <v>0</v>
          </cell>
          <cell r="FY515">
            <v>0</v>
          </cell>
          <cell r="FZ515">
            <v>0</v>
          </cell>
          <cell r="GA515">
            <v>0</v>
          </cell>
          <cell r="GB515">
            <v>0</v>
          </cell>
          <cell r="GC515">
            <v>0</v>
          </cell>
          <cell r="GD515">
            <v>0</v>
          </cell>
          <cell r="GE515">
            <v>0</v>
          </cell>
          <cell r="GF515">
            <v>0</v>
          </cell>
          <cell r="GG515">
            <v>0</v>
          </cell>
          <cell r="GH515">
            <v>0</v>
          </cell>
          <cell r="GI515">
            <v>0</v>
          </cell>
          <cell r="GJ515">
            <v>0</v>
          </cell>
          <cell r="GK515">
            <v>0</v>
          </cell>
          <cell r="GL515">
            <v>0</v>
          </cell>
          <cell r="GM515">
            <v>0</v>
          </cell>
          <cell r="GN515">
            <v>0</v>
          </cell>
          <cell r="GO515">
            <v>0</v>
          </cell>
          <cell r="GP515">
            <v>0</v>
          </cell>
          <cell r="GQ515">
            <v>0</v>
          </cell>
          <cell r="GR515">
            <v>0</v>
          </cell>
          <cell r="GS515">
            <v>0</v>
          </cell>
          <cell r="GW515">
            <v>906104</v>
          </cell>
          <cell r="GX515" t="e">
            <v>#DIV/0!</v>
          </cell>
          <cell r="GY515" t="e">
            <v>#DIV/0!</v>
          </cell>
          <cell r="GZ515" t="e">
            <v>#DIV/0!</v>
          </cell>
        </row>
        <row r="516">
          <cell r="A516">
            <v>906107</v>
          </cell>
          <cell r="B516">
            <v>33</v>
          </cell>
          <cell r="C516" t="str">
            <v>MDWN GAS @ WILL</v>
          </cell>
          <cell r="D516">
            <v>348000</v>
          </cell>
          <cell r="E516" t="str">
            <v>R</v>
          </cell>
          <cell r="F516">
            <v>0</v>
          </cell>
          <cell r="G516">
            <v>0</v>
          </cell>
          <cell r="H516">
            <v>0</v>
          </cell>
          <cell r="I516">
            <v>0</v>
          </cell>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cell r="AD516">
            <v>0</v>
          </cell>
          <cell r="AE516">
            <v>0</v>
          </cell>
          <cell r="AF516">
            <v>0</v>
          </cell>
          <cell r="AG516">
            <v>2000</v>
          </cell>
          <cell r="AH516">
            <v>4000</v>
          </cell>
          <cell r="AI516">
            <v>0</v>
          </cell>
          <cell r="AJ516">
            <v>0</v>
          </cell>
          <cell r="AK516">
            <v>0</v>
          </cell>
          <cell r="AL516">
            <v>0</v>
          </cell>
          <cell r="AM516">
            <v>0</v>
          </cell>
          <cell r="AN516">
            <v>0</v>
          </cell>
          <cell r="AO516">
            <v>0</v>
          </cell>
          <cell r="AP516">
            <v>0</v>
          </cell>
          <cell r="AQ516">
            <v>0</v>
          </cell>
          <cell r="AR516">
            <v>0</v>
          </cell>
          <cell r="AS516">
            <v>0</v>
          </cell>
          <cell r="AT516">
            <v>0</v>
          </cell>
          <cell r="AU516">
            <v>0</v>
          </cell>
          <cell r="AV516">
            <v>0</v>
          </cell>
          <cell r="AW516">
            <v>0</v>
          </cell>
          <cell r="AX516">
            <v>0</v>
          </cell>
          <cell r="AY516">
            <v>0</v>
          </cell>
          <cell r="AZ516">
            <v>0</v>
          </cell>
          <cell r="BA516">
            <v>0</v>
          </cell>
          <cell r="BB516">
            <v>0</v>
          </cell>
          <cell r="BC516">
            <v>0</v>
          </cell>
          <cell r="BD516">
            <v>0</v>
          </cell>
          <cell r="BE516">
            <v>0</v>
          </cell>
          <cell r="BF516">
            <v>0</v>
          </cell>
          <cell r="BG516">
            <v>0</v>
          </cell>
          <cell r="BH516">
            <v>0</v>
          </cell>
          <cell r="BI516">
            <v>0</v>
          </cell>
          <cell r="BJ516">
            <v>0</v>
          </cell>
          <cell r="BK516">
            <v>0</v>
          </cell>
          <cell r="BL516">
            <v>0</v>
          </cell>
          <cell r="BM516">
            <v>0</v>
          </cell>
          <cell r="BN516">
            <v>0</v>
          </cell>
          <cell r="BO516">
            <v>0</v>
          </cell>
          <cell r="BP516">
            <v>0</v>
          </cell>
          <cell r="BQ516">
            <v>0</v>
          </cell>
          <cell r="BR516">
            <v>0</v>
          </cell>
          <cell r="BS516">
            <v>0</v>
          </cell>
          <cell r="BT516">
            <v>0</v>
          </cell>
          <cell r="BU516">
            <v>0</v>
          </cell>
          <cell r="BV516">
            <v>0</v>
          </cell>
          <cell r="BW516">
            <v>0</v>
          </cell>
          <cell r="BX516">
            <v>0</v>
          </cell>
          <cell r="BY516">
            <v>0</v>
          </cell>
          <cell r="BZ516">
            <v>0</v>
          </cell>
          <cell r="CA516">
            <v>0</v>
          </cell>
          <cell r="CB516">
            <v>0</v>
          </cell>
          <cell r="CC516">
            <v>0</v>
          </cell>
          <cell r="CD516">
            <v>1000</v>
          </cell>
          <cell r="CE516">
            <v>1000</v>
          </cell>
          <cell r="CF516">
            <v>1000</v>
          </cell>
          <cell r="CG516">
            <v>1000</v>
          </cell>
          <cell r="CH516">
            <v>1000</v>
          </cell>
          <cell r="CI516">
            <v>1000</v>
          </cell>
          <cell r="CJ516">
            <v>1000</v>
          </cell>
          <cell r="CK516">
            <v>1000</v>
          </cell>
          <cell r="CL516">
            <v>1000</v>
          </cell>
          <cell r="CM516">
            <v>0</v>
          </cell>
          <cell r="CN516">
            <v>0</v>
          </cell>
          <cell r="CO516">
            <v>0</v>
          </cell>
          <cell r="CP516">
            <v>0</v>
          </cell>
          <cell r="CQ516">
            <v>0</v>
          </cell>
          <cell r="CR516">
            <v>0</v>
          </cell>
          <cell r="CS516">
            <v>0</v>
          </cell>
          <cell r="CT516">
            <v>0</v>
          </cell>
          <cell r="CU516">
            <v>0</v>
          </cell>
          <cell r="CV516">
            <v>0</v>
          </cell>
          <cell r="CW516">
            <v>0</v>
          </cell>
          <cell r="CX516">
            <v>0</v>
          </cell>
          <cell r="CY516">
            <v>0</v>
          </cell>
          <cell r="CZ516">
            <v>0</v>
          </cell>
          <cell r="DA516">
            <v>0</v>
          </cell>
          <cell r="DB516">
            <v>0</v>
          </cell>
          <cell r="DC516">
            <v>0</v>
          </cell>
          <cell r="DD516">
            <v>0</v>
          </cell>
          <cell r="DE516">
            <v>0</v>
          </cell>
          <cell r="DF516">
            <v>0</v>
          </cell>
          <cell r="DG516">
            <v>0</v>
          </cell>
          <cell r="DH516">
            <v>1500</v>
          </cell>
          <cell r="DI516">
            <v>500</v>
          </cell>
          <cell r="DJ516">
            <v>500</v>
          </cell>
          <cell r="DK516">
            <v>2000</v>
          </cell>
          <cell r="DL516">
            <v>2000</v>
          </cell>
          <cell r="DM516">
            <v>2000</v>
          </cell>
          <cell r="DN516">
            <v>1500</v>
          </cell>
          <cell r="DO516">
            <v>1500</v>
          </cell>
          <cell r="DP516">
            <v>1500</v>
          </cell>
          <cell r="DQ516">
            <v>1500</v>
          </cell>
          <cell r="DR516">
            <v>1500</v>
          </cell>
          <cell r="DS516">
            <v>1500</v>
          </cell>
          <cell r="DT516">
            <v>1500</v>
          </cell>
          <cell r="DU516">
            <v>0</v>
          </cell>
          <cell r="DV516">
            <v>0</v>
          </cell>
          <cell r="DW516">
            <v>0</v>
          </cell>
          <cell r="DX516">
            <v>0</v>
          </cell>
          <cell r="DY516">
            <v>0</v>
          </cell>
          <cell r="DZ516">
            <v>0</v>
          </cell>
          <cell r="EA516">
            <v>0</v>
          </cell>
          <cell r="EB516">
            <v>0</v>
          </cell>
          <cell r="EC516">
            <v>0</v>
          </cell>
          <cell r="ED516">
            <v>0</v>
          </cell>
          <cell r="EE516">
            <v>0</v>
          </cell>
          <cell r="EF516">
            <v>0</v>
          </cell>
          <cell r="EG516">
            <v>0</v>
          </cell>
          <cell r="EH516">
            <v>0</v>
          </cell>
          <cell r="EI516">
            <v>0</v>
          </cell>
          <cell r="EJ516">
            <v>6272</v>
          </cell>
          <cell r="EK516">
            <v>5</v>
          </cell>
          <cell r="EL516">
            <v>5</v>
          </cell>
          <cell r="EM516">
            <v>5</v>
          </cell>
          <cell r="EN516">
            <v>5</v>
          </cell>
          <cell r="EO516">
            <v>5</v>
          </cell>
          <cell r="EP516">
            <v>5</v>
          </cell>
          <cell r="EQ516">
            <v>5</v>
          </cell>
          <cell r="ER516">
            <v>5</v>
          </cell>
          <cell r="ES516">
            <v>5</v>
          </cell>
          <cell r="ET516">
            <v>5</v>
          </cell>
          <cell r="EU516">
            <v>5</v>
          </cell>
          <cell r="EV516">
            <v>25466</v>
          </cell>
          <cell r="EW516">
            <v>6116</v>
          </cell>
          <cell r="EX516">
            <v>2042</v>
          </cell>
          <cell r="EY516">
            <v>5</v>
          </cell>
          <cell r="EZ516">
            <v>5</v>
          </cell>
          <cell r="FA516">
            <v>5</v>
          </cell>
          <cell r="FB516">
            <v>5</v>
          </cell>
          <cell r="FC516">
            <v>5</v>
          </cell>
          <cell r="FD516">
            <v>5</v>
          </cell>
          <cell r="FE516">
            <v>5</v>
          </cell>
          <cell r="FF516">
            <v>5</v>
          </cell>
          <cell r="FG516">
            <v>5</v>
          </cell>
          <cell r="FH516">
            <v>5</v>
          </cell>
          <cell r="FI516">
            <v>5</v>
          </cell>
          <cell r="FJ516">
            <v>1329</v>
          </cell>
          <cell r="FK516">
            <v>6105</v>
          </cell>
          <cell r="FL516">
            <v>15485</v>
          </cell>
          <cell r="FM516">
            <v>45834</v>
          </cell>
          <cell r="FN516">
            <v>45834</v>
          </cell>
          <cell r="FO516">
            <v>22721</v>
          </cell>
          <cell r="FP516">
            <v>22721</v>
          </cell>
          <cell r="FQ516">
            <v>22721</v>
          </cell>
          <cell r="FR516">
            <v>22000</v>
          </cell>
          <cell r="FS516">
            <v>146199</v>
          </cell>
          <cell r="FT516">
            <v>216824</v>
          </cell>
          <cell r="FU516">
            <v>227360</v>
          </cell>
          <cell r="FV516">
            <v>227360</v>
          </cell>
          <cell r="FW516">
            <v>190387</v>
          </cell>
          <cell r="FX516">
            <v>190387</v>
          </cell>
          <cell r="FY516">
            <v>500</v>
          </cell>
          <cell r="FZ516">
            <v>500</v>
          </cell>
          <cell r="GA516">
            <v>500</v>
          </cell>
          <cell r="GB516">
            <v>500</v>
          </cell>
          <cell r="GC516">
            <v>500</v>
          </cell>
          <cell r="GD516">
            <v>500</v>
          </cell>
          <cell r="GE516">
            <v>1500</v>
          </cell>
          <cell r="GF516">
            <v>1500</v>
          </cell>
          <cell r="GG516">
            <v>1500</v>
          </cell>
          <cell r="GH516">
            <v>1500</v>
          </cell>
          <cell r="GI516">
            <v>1500</v>
          </cell>
          <cell r="GJ516">
            <v>1500</v>
          </cell>
          <cell r="GK516">
            <v>2500</v>
          </cell>
          <cell r="GL516">
            <v>2500</v>
          </cell>
          <cell r="GM516">
            <v>2500</v>
          </cell>
          <cell r="GN516">
            <v>2500</v>
          </cell>
          <cell r="GO516">
            <v>1500</v>
          </cell>
          <cell r="GP516">
            <v>1500</v>
          </cell>
          <cell r="GQ516">
            <v>1500</v>
          </cell>
          <cell r="GR516">
            <v>1500</v>
          </cell>
          <cell r="GS516">
            <v>1500</v>
          </cell>
          <cell r="GW516">
            <v>906107</v>
          </cell>
          <cell r="GX516" t="e">
            <v>#DIV/0!</v>
          </cell>
          <cell r="GY516" t="e">
            <v>#DIV/0!</v>
          </cell>
          <cell r="GZ516" t="e">
            <v>#DIV/0!</v>
          </cell>
        </row>
        <row r="517">
          <cell r="A517">
            <v>906208</v>
          </cell>
          <cell r="B517">
            <v>18</v>
          </cell>
          <cell r="C517" t="str">
            <v>HPL @ JIM HOGG</v>
          </cell>
          <cell r="D517">
            <v>564440</v>
          </cell>
          <cell r="E517" t="str">
            <v>R</v>
          </cell>
          <cell r="F517">
            <v>0</v>
          </cell>
          <cell r="G517">
            <v>0</v>
          </cell>
          <cell r="H517">
            <v>0</v>
          </cell>
          <cell r="I517">
            <v>0</v>
          </cell>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cell r="AD517">
            <v>0</v>
          </cell>
          <cell r="AE517">
            <v>0</v>
          </cell>
          <cell r="AF517">
            <v>0</v>
          </cell>
          <cell r="AG517">
            <v>0</v>
          </cell>
          <cell r="AH517">
            <v>0</v>
          </cell>
          <cell r="AI517">
            <v>0</v>
          </cell>
          <cell r="AJ517">
            <v>0</v>
          </cell>
          <cell r="AK517">
            <v>0</v>
          </cell>
          <cell r="AL517">
            <v>0</v>
          </cell>
          <cell r="AM517">
            <v>0</v>
          </cell>
          <cell r="AN517">
            <v>0</v>
          </cell>
          <cell r="AO517">
            <v>0</v>
          </cell>
          <cell r="AP517">
            <v>0</v>
          </cell>
          <cell r="AQ517">
            <v>0</v>
          </cell>
          <cell r="AR517">
            <v>0</v>
          </cell>
          <cell r="AS517">
            <v>0</v>
          </cell>
          <cell r="AT517">
            <v>0</v>
          </cell>
          <cell r="AU517">
            <v>0</v>
          </cell>
          <cell r="AV517">
            <v>0</v>
          </cell>
          <cell r="AW517">
            <v>0</v>
          </cell>
          <cell r="AX517">
            <v>0</v>
          </cell>
          <cell r="AY517">
            <v>0</v>
          </cell>
          <cell r="AZ517">
            <v>0</v>
          </cell>
          <cell r="BA517">
            <v>0</v>
          </cell>
          <cell r="BB517">
            <v>0</v>
          </cell>
          <cell r="BC517">
            <v>0</v>
          </cell>
          <cell r="BD517">
            <v>0</v>
          </cell>
          <cell r="BE517">
            <v>0</v>
          </cell>
          <cell r="BF517">
            <v>0</v>
          </cell>
          <cell r="BG517">
            <v>0</v>
          </cell>
          <cell r="BH517">
            <v>0</v>
          </cell>
          <cell r="BI517">
            <v>0</v>
          </cell>
          <cell r="BJ517">
            <v>0</v>
          </cell>
          <cell r="BK517">
            <v>0</v>
          </cell>
          <cell r="BL517">
            <v>0</v>
          </cell>
          <cell r="BM517">
            <v>0</v>
          </cell>
          <cell r="BN517">
            <v>0</v>
          </cell>
          <cell r="BO517">
            <v>0</v>
          </cell>
          <cell r="BP517">
            <v>0</v>
          </cell>
          <cell r="BQ517">
            <v>0</v>
          </cell>
          <cell r="BR517">
            <v>0</v>
          </cell>
          <cell r="BS517">
            <v>0</v>
          </cell>
          <cell r="BT517">
            <v>0</v>
          </cell>
          <cell r="BU517">
            <v>0</v>
          </cell>
          <cell r="BV517">
            <v>0</v>
          </cell>
          <cell r="BW517">
            <v>0</v>
          </cell>
          <cell r="BX517">
            <v>0</v>
          </cell>
          <cell r="BY517">
            <v>0</v>
          </cell>
          <cell r="BZ517">
            <v>0</v>
          </cell>
          <cell r="CA517">
            <v>0</v>
          </cell>
          <cell r="CB517">
            <v>0</v>
          </cell>
          <cell r="CC517">
            <v>0</v>
          </cell>
          <cell r="CD517">
            <v>0</v>
          </cell>
          <cell r="CE517">
            <v>0</v>
          </cell>
          <cell r="CF517">
            <v>0</v>
          </cell>
          <cell r="CG517">
            <v>0</v>
          </cell>
          <cell r="CH517">
            <v>0</v>
          </cell>
          <cell r="CI517">
            <v>0</v>
          </cell>
          <cell r="CJ517">
            <v>0</v>
          </cell>
          <cell r="CK517">
            <v>0</v>
          </cell>
          <cell r="CL517">
            <v>0</v>
          </cell>
          <cell r="CM517">
            <v>0</v>
          </cell>
          <cell r="CN517">
            <v>0</v>
          </cell>
          <cell r="CO517">
            <v>0</v>
          </cell>
          <cell r="CP517">
            <v>0</v>
          </cell>
          <cell r="CQ517">
            <v>0</v>
          </cell>
          <cell r="CR517">
            <v>0</v>
          </cell>
          <cell r="CS517">
            <v>0</v>
          </cell>
          <cell r="CT517">
            <v>0</v>
          </cell>
          <cell r="CU517">
            <v>0</v>
          </cell>
          <cell r="CV517">
            <v>0</v>
          </cell>
          <cell r="CW517">
            <v>0</v>
          </cell>
          <cell r="CX517">
            <v>0</v>
          </cell>
          <cell r="CY517">
            <v>0</v>
          </cell>
          <cell r="CZ517">
            <v>0</v>
          </cell>
          <cell r="DA517">
            <v>0</v>
          </cell>
          <cell r="DB517">
            <v>0</v>
          </cell>
          <cell r="DC517">
            <v>0</v>
          </cell>
          <cell r="DD517">
            <v>0</v>
          </cell>
          <cell r="DE517">
            <v>0</v>
          </cell>
          <cell r="DF517">
            <v>0</v>
          </cell>
          <cell r="DG517">
            <v>0</v>
          </cell>
          <cell r="DH517">
            <v>0</v>
          </cell>
          <cell r="DI517">
            <v>0</v>
          </cell>
          <cell r="DJ517">
            <v>0</v>
          </cell>
          <cell r="DK517">
            <v>0</v>
          </cell>
          <cell r="DL517">
            <v>0</v>
          </cell>
          <cell r="DM517">
            <v>0</v>
          </cell>
          <cell r="DN517">
            <v>0</v>
          </cell>
          <cell r="DO517">
            <v>0</v>
          </cell>
          <cell r="DP517">
            <v>0</v>
          </cell>
          <cell r="DQ517">
            <v>0</v>
          </cell>
          <cell r="DR517">
            <v>0</v>
          </cell>
          <cell r="DS517">
            <v>0</v>
          </cell>
          <cell r="DT517">
            <v>0</v>
          </cell>
          <cell r="DU517">
            <v>0</v>
          </cell>
          <cell r="DV517">
            <v>0</v>
          </cell>
          <cell r="DW517">
            <v>0</v>
          </cell>
          <cell r="DX517">
            <v>0</v>
          </cell>
          <cell r="DY517">
            <v>0</v>
          </cell>
          <cell r="DZ517">
            <v>0</v>
          </cell>
          <cell r="EA517">
            <v>0</v>
          </cell>
          <cell r="EB517">
            <v>0</v>
          </cell>
          <cell r="EC517">
            <v>0</v>
          </cell>
          <cell r="ED517">
            <v>0</v>
          </cell>
          <cell r="EE517">
            <v>0</v>
          </cell>
          <cell r="EF517">
            <v>0</v>
          </cell>
          <cell r="EG517">
            <v>0</v>
          </cell>
          <cell r="EH517">
            <v>0</v>
          </cell>
          <cell r="EI517">
            <v>0</v>
          </cell>
          <cell r="EJ517">
            <v>0</v>
          </cell>
          <cell r="EK517">
            <v>0</v>
          </cell>
          <cell r="EL517">
            <v>0</v>
          </cell>
          <cell r="EM517">
            <v>0</v>
          </cell>
          <cell r="EN517">
            <v>0</v>
          </cell>
          <cell r="EO517">
            <v>0</v>
          </cell>
          <cell r="EP517">
            <v>0</v>
          </cell>
          <cell r="EQ517">
            <v>0</v>
          </cell>
          <cell r="ER517">
            <v>0</v>
          </cell>
          <cell r="ES517">
            <v>0</v>
          </cell>
          <cell r="ET517">
            <v>0</v>
          </cell>
          <cell r="EU517">
            <v>0</v>
          </cell>
          <cell r="EV517">
            <v>0</v>
          </cell>
          <cell r="EW517">
            <v>0</v>
          </cell>
          <cell r="EX517">
            <v>0</v>
          </cell>
          <cell r="EY517">
            <v>0</v>
          </cell>
          <cell r="EZ517">
            <v>0</v>
          </cell>
          <cell r="FA517">
            <v>0</v>
          </cell>
          <cell r="FB517">
            <v>0</v>
          </cell>
          <cell r="FC517">
            <v>0</v>
          </cell>
          <cell r="FD517">
            <v>0</v>
          </cell>
          <cell r="FE517">
            <v>0</v>
          </cell>
          <cell r="FF517">
            <v>0</v>
          </cell>
          <cell r="FG517">
            <v>0</v>
          </cell>
          <cell r="FH517">
            <v>0</v>
          </cell>
          <cell r="FI517">
            <v>0</v>
          </cell>
          <cell r="FJ517">
            <v>0</v>
          </cell>
          <cell r="FK517">
            <v>0</v>
          </cell>
          <cell r="FL517">
            <v>0</v>
          </cell>
          <cell r="FM517">
            <v>0</v>
          </cell>
          <cell r="FN517">
            <v>0</v>
          </cell>
          <cell r="FO517">
            <v>0</v>
          </cell>
          <cell r="FP517">
            <v>0</v>
          </cell>
          <cell r="FQ517">
            <v>0</v>
          </cell>
          <cell r="FR517">
            <v>0</v>
          </cell>
          <cell r="FS517">
            <v>0</v>
          </cell>
          <cell r="FT517">
            <v>0</v>
          </cell>
          <cell r="FU517">
            <v>0</v>
          </cell>
          <cell r="FV517">
            <v>0</v>
          </cell>
          <cell r="FW517">
            <v>0</v>
          </cell>
          <cell r="FX517">
            <v>0</v>
          </cell>
          <cell r="FY517">
            <v>0</v>
          </cell>
          <cell r="FZ517">
            <v>0</v>
          </cell>
          <cell r="GA517">
            <v>0</v>
          </cell>
          <cell r="GB517">
            <v>0</v>
          </cell>
          <cell r="GC517">
            <v>0</v>
          </cell>
          <cell r="GD517">
            <v>0</v>
          </cell>
          <cell r="GE517">
            <v>0</v>
          </cell>
          <cell r="GF517">
            <v>0</v>
          </cell>
          <cell r="GG517">
            <v>0</v>
          </cell>
          <cell r="GH517">
            <v>0</v>
          </cell>
          <cell r="GI517">
            <v>0</v>
          </cell>
          <cell r="GJ517">
            <v>0</v>
          </cell>
          <cell r="GK517">
            <v>0</v>
          </cell>
          <cell r="GL517">
            <v>0</v>
          </cell>
          <cell r="GM517">
            <v>0</v>
          </cell>
          <cell r="GN517">
            <v>0</v>
          </cell>
          <cell r="GO517">
            <v>0</v>
          </cell>
          <cell r="GP517">
            <v>0</v>
          </cell>
          <cell r="GQ517">
            <v>0</v>
          </cell>
          <cell r="GR517">
            <v>0</v>
          </cell>
          <cell r="GS517">
            <v>0</v>
          </cell>
          <cell r="GW517">
            <v>906208</v>
          </cell>
          <cell r="GX517" t="e">
            <v>#DIV/0!</v>
          </cell>
          <cell r="GY517" t="e">
            <v>#DIV/0!</v>
          </cell>
          <cell r="GZ517" t="e">
            <v>#DIV/0!</v>
          </cell>
        </row>
        <row r="518">
          <cell r="A518">
            <v>906211</v>
          </cell>
          <cell r="B518">
            <v>20</v>
          </cell>
          <cell r="C518" t="str">
            <v>CHANNEL @ JIM WELLS</v>
          </cell>
          <cell r="D518">
            <v>94458</v>
          </cell>
          <cell r="E518" t="str">
            <v>R</v>
          </cell>
          <cell r="F518">
            <v>0</v>
          </cell>
          <cell r="G518">
            <v>0</v>
          </cell>
          <cell r="H518">
            <v>0</v>
          </cell>
          <cell r="I518">
            <v>0</v>
          </cell>
          <cell r="J518">
            <v>0</v>
          </cell>
          <cell r="K518">
            <v>0</v>
          </cell>
          <cell r="L518">
            <v>0</v>
          </cell>
          <cell r="M518">
            <v>0</v>
          </cell>
          <cell r="N518">
            <v>0</v>
          </cell>
          <cell r="O518">
            <v>0</v>
          </cell>
          <cell r="P518">
            <v>0</v>
          </cell>
          <cell r="Q518">
            <v>0</v>
          </cell>
          <cell r="R518">
            <v>0</v>
          </cell>
          <cell r="S518">
            <v>0</v>
          </cell>
          <cell r="T518">
            <v>0</v>
          </cell>
          <cell r="U518">
            <v>0</v>
          </cell>
          <cell r="V518">
            <v>0</v>
          </cell>
          <cell r="W518">
            <v>0</v>
          </cell>
          <cell r="X518">
            <v>0</v>
          </cell>
          <cell r="Y518">
            <v>0</v>
          </cell>
          <cell r="Z518">
            <v>0</v>
          </cell>
          <cell r="AA518">
            <v>0</v>
          </cell>
          <cell r="AB518">
            <v>0</v>
          </cell>
          <cell r="AC518">
            <v>0</v>
          </cell>
          <cell r="AD518">
            <v>0</v>
          </cell>
          <cell r="AE518">
            <v>0</v>
          </cell>
          <cell r="AF518">
            <v>0</v>
          </cell>
          <cell r="AG518">
            <v>0</v>
          </cell>
          <cell r="AH518">
            <v>0</v>
          </cell>
          <cell r="AI518">
            <v>0</v>
          </cell>
          <cell r="AJ518">
            <v>0</v>
          </cell>
          <cell r="AK518">
            <v>0</v>
          </cell>
          <cell r="AL518">
            <v>0</v>
          </cell>
          <cell r="AM518">
            <v>0</v>
          </cell>
          <cell r="AN518">
            <v>0</v>
          </cell>
          <cell r="AO518">
            <v>0</v>
          </cell>
          <cell r="AP518">
            <v>0</v>
          </cell>
          <cell r="AQ518">
            <v>0</v>
          </cell>
          <cell r="AR518">
            <v>0</v>
          </cell>
          <cell r="AS518">
            <v>0</v>
          </cell>
          <cell r="AT518">
            <v>0</v>
          </cell>
          <cell r="AU518">
            <v>0</v>
          </cell>
          <cell r="AV518">
            <v>0</v>
          </cell>
          <cell r="AW518">
            <v>0</v>
          </cell>
          <cell r="AX518">
            <v>0</v>
          </cell>
          <cell r="AY518">
            <v>0</v>
          </cell>
          <cell r="AZ518">
            <v>0</v>
          </cell>
          <cell r="BA518">
            <v>0</v>
          </cell>
          <cell r="BB518">
            <v>0</v>
          </cell>
          <cell r="BC518">
            <v>0</v>
          </cell>
          <cell r="BD518">
            <v>0</v>
          </cell>
          <cell r="BE518">
            <v>0</v>
          </cell>
          <cell r="BF518">
            <v>0</v>
          </cell>
          <cell r="BG518">
            <v>0</v>
          </cell>
          <cell r="BH518">
            <v>0</v>
          </cell>
          <cell r="BI518">
            <v>0</v>
          </cell>
          <cell r="BJ518">
            <v>0</v>
          </cell>
          <cell r="BK518">
            <v>0</v>
          </cell>
          <cell r="BL518">
            <v>0</v>
          </cell>
          <cell r="BM518">
            <v>0</v>
          </cell>
          <cell r="BN518">
            <v>0</v>
          </cell>
          <cell r="BO518">
            <v>0</v>
          </cell>
          <cell r="BP518">
            <v>0</v>
          </cell>
          <cell r="BQ518">
            <v>0</v>
          </cell>
          <cell r="BR518">
            <v>0</v>
          </cell>
          <cell r="BS518">
            <v>0</v>
          </cell>
          <cell r="BT518">
            <v>0</v>
          </cell>
          <cell r="BU518">
            <v>0</v>
          </cell>
          <cell r="BV518">
            <v>0</v>
          </cell>
          <cell r="BW518">
            <v>0</v>
          </cell>
          <cell r="BX518">
            <v>0</v>
          </cell>
          <cell r="BY518">
            <v>0</v>
          </cell>
          <cell r="BZ518">
            <v>0</v>
          </cell>
          <cell r="CA518">
            <v>0</v>
          </cell>
          <cell r="CB518">
            <v>0</v>
          </cell>
          <cell r="CC518">
            <v>0</v>
          </cell>
          <cell r="CD518">
            <v>0</v>
          </cell>
          <cell r="CE518">
            <v>0</v>
          </cell>
          <cell r="CF518">
            <v>0</v>
          </cell>
          <cell r="CG518">
            <v>0</v>
          </cell>
          <cell r="CH518">
            <v>0</v>
          </cell>
          <cell r="CI518">
            <v>0</v>
          </cell>
          <cell r="CJ518">
            <v>0</v>
          </cell>
          <cell r="CK518">
            <v>0</v>
          </cell>
          <cell r="CL518">
            <v>0</v>
          </cell>
          <cell r="CM518">
            <v>0</v>
          </cell>
          <cell r="CN518">
            <v>0</v>
          </cell>
          <cell r="CO518">
            <v>0</v>
          </cell>
          <cell r="CP518">
            <v>0</v>
          </cell>
          <cell r="CQ518">
            <v>0</v>
          </cell>
          <cell r="CR518">
            <v>0</v>
          </cell>
          <cell r="CS518">
            <v>0</v>
          </cell>
          <cell r="CT518">
            <v>0</v>
          </cell>
          <cell r="CU518">
            <v>0</v>
          </cell>
          <cell r="CV518">
            <v>0</v>
          </cell>
          <cell r="CW518">
            <v>0</v>
          </cell>
          <cell r="CX518">
            <v>0</v>
          </cell>
          <cell r="CY518">
            <v>0</v>
          </cell>
          <cell r="CZ518">
            <v>0</v>
          </cell>
          <cell r="DA518">
            <v>0</v>
          </cell>
          <cell r="DB518">
            <v>0</v>
          </cell>
          <cell r="DC518">
            <v>0</v>
          </cell>
          <cell r="DD518">
            <v>0</v>
          </cell>
          <cell r="DE518">
            <v>0</v>
          </cell>
          <cell r="DF518">
            <v>0</v>
          </cell>
          <cell r="DG518">
            <v>0</v>
          </cell>
          <cell r="DH518">
            <v>0</v>
          </cell>
          <cell r="DI518">
            <v>0</v>
          </cell>
          <cell r="DJ518">
            <v>0</v>
          </cell>
          <cell r="DK518">
            <v>0</v>
          </cell>
          <cell r="DL518">
            <v>0</v>
          </cell>
          <cell r="DM518">
            <v>0</v>
          </cell>
          <cell r="DN518">
            <v>0</v>
          </cell>
          <cell r="DO518">
            <v>0</v>
          </cell>
          <cell r="DP518">
            <v>0</v>
          </cell>
          <cell r="DQ518">
            <v>0</v>
          </cell>
          <cell r="DR518">
            <v>0</v>
          </cell>
          <cell r="DS518">
            <v>0</v>
          </cell>
          <cell r="DT518">
            <v>0</v>
          </cell>
          <cell r="DU518">
            <v>0</v>
          </cell>
          <cell r="DV518">
            <v>0</v>
          </cell>
          <cell r="DW518">
            <v>0</v>
          </cell>
          <cell r="DX518">
            <v>0</v>
          </cell>
          <cell r="DY518">
            <v>0</v>
          </cell>
          <cell r="DZ518">
            <v>0</v>
          </cell>
          <cell r="EA518">
            <v>0</v>
          </cell>
          <cell r="EB518">
            <v>0</v>
          </cell>
          <cell r="EC518">
            <v>0</v>
          </cell>
          <cell r="ED518">
            <v>0</v>
          </cell>
          <cell r="EE518">
            <v>0</v>
          </cell>
          <cell r="EF518">
            <v>0</v>
          </cell>
          <cell r="EG518">
            <v>0</v>
          </cell>
          <cell r="EH518">
            <v>0</v>
          </cell>
          <cell r="EI518">
            <v>0</v>
          </cell>
          <cell r="EJ518">
            <v>0</v>
          </cell>
          <cell r="EK518">
            <v>0</v>
          </cell>
          <cell r="EL518">
            <v>0</v>
          </cell>
          <cell r="EM518">
            <v>0</v>
          </cell>
          <cell r="EN518">
            <v>0</v>
          </cell>
          <cell r="EO518">
            <v>0</v>
          </cell>
          <cell r="EP518">
            <v>0</v>
          </cell>
          <cell r="EQ518">
            <v>0</v>
          </cell>
          <cell r="ER518">
            <v>0</v>
          </cell>
          <cell r="ES518">
            <v>0</v>
          </cell>
          <cell r="ET518">
            <v>0</v>
          </cell>
          <cell r="EU518">
            <v>0</v>
          </cell>
          <cell r="EV518">
            <v>0</v>
          </cell>
          <cell r="EW518">
            <v>0</v>
          </cell>
          <cell r="EX518">
            <v>0</v>
          </cell>
          <cell r="EY518">
            <v>0</v>
          </cell>
          <cell r="EZ518">
            <v>0</v>
          </cell>
          <cell r="FA518">
            <v>0</v>
          </cell>
          <cell r="FB518">
            <v>0</v>
          </cell>
          <cell r="FC518">
            <v>0</v>
          </cell>
          <cell r="FD518">
            <v>0</v>
          </cell>
          <cell r="FE518">
            <v>0</v>
          </cell>
          <cell r="FF518">
            <v>0</v>
          </cell>
          <cell r="FG518">
            <v>0</v>
          </cell>
          <cell r="FH518">
            <v>0</v>
          </cell>
          <cell r="FI518">
            <v>0</v>
          </cell>
          <cell r="FJ518">
            <v>0</v>
          </cell>
          <cell r="FK518">
            <v>0</v>
          </cell>
          <cell r="FL518">
            <v>0</v>
          </cell>
          <cell r="FM518">
            <v>0</v>
          </cell>
          <cell r="FN518">
            <v>0</v>
          </cell>
          <cell r="FO518">
            <v>0</v>
          </cell>
          <cell r="FP518">
            <v>0</v>
          </cell>
          <cell r="FQ518">
            <v>0</v>
          </cell>
          <cell r="FR518">
            <v>0</v>
          </cell>
          <cell r="FS518">
            <v>0</v>
          </cell>
          <cell r="FT518">
            <v>0</v>
          </cell>
          <cell r="FU518">
            <v>0</v>
          </cell>
          <cell r="FV518">
            <v>0</v>
          </cell>
          <cell r="FW518">
            <v>0</v>
          </cell>
          <cell r="FX518">
            <v>0</v>
          </cell>
          <cell r="FY518">
            <v>0</v>
          </cell>
          <cell r="FZ518">
            <v>0</v>
          </cell>
          <cell r="GA518">
            <v>0</v>
          </cell>
          <cell r="GB518">
            <v>0</v>
          </cell>
          <cell r="GC518">
            <v>0</v>
          </cell>
          <cell r="GD518">
            <v>0</v>
          </cell>
          <cell r="GE518">
            <v>0</v>
          </cell>
          <cell r="GF518">
            <v>0</v>
          </cell>
          <cell r="GG518">
            <v>0</v>
          </cell>
          <cell r="GH518">
            <v>0</v>
          </cell>
          <cell r="GI518">
            <v>0</v>
          </cell>
          <cell r="GJ518">
            <v>0</v>
          </cell>
          <cell r="GK518">
            <v>0</v>
          </cell>
          <cell r="GL518">
            <v>0</v>
          </cell>
          <cell r="GM518">
            <v>0</v>
          </cell>
          <cell r="GN518">
            <v>0</v>
          </cell>
          <cell r="GO518">
            <v>0</v>
          </cell>
          <cell r="GP518">
            <v>0</v>
          </cell>
          <cell r="GQ518">
            <v>0</v>
          </cell>
          <cell r="GR518">
            <v>0</v>
          </cell>
          <cell r="GS518">
            <v>0</v>
          </cell>
          <cell r="GW518">
            <v>906211</v>
          </cell>
          <cell r="GX518" t="e">
            <v>#DIV/0!</v>
          </cell>
          <cell r="GY518" t="e">
            <v>#DIV/0!</v>
          </cell>
          <cell r="GZ518" t="e">
            <v>#DIV/0!</v>
          </cell>
        </row>
        <row r="519">
          <cell r="A519">
            <v>906213</v>
          </cell>
          <cell r="B519">
            <v>20</v>
          </cell>
          <cell r="C519" t="str">
            <v>KMTP @ NUECES</v>
          </cell>
          <cell r="D519">
            <v>545102</v>
          </cell>
          <cell r="E519" t="str">
            <v>R</v>
          </cell>
          <cell r="F519">
            <v>35000</v>
          </cell>
          <cell r="G519">
            <v>35000</v>
          </cell>
          <cell r="H519">
            <v>35000</v>
          </cell>
          <cell r="I519">
            <v>35000</v>
          </cell>
          <cell r="J519">
            <v>35000</v>
          </cell>
          <cell r="K519">
            <v>35000</v>
          </cell>
          <cell r="L519">
            <v>35000</v>
          </cell>
          <cell r="M519">
            <v>35000</v>
          </cell>
          <cell r="N519">
            <v>35000</v>
          </cell>
          <cell r="O519">
            <v>35000</v>
          </cell>
          <cell r="P519">
            <v>35000</v>
          </cell>
          <cell r="Q519">
            <v>35000</v>
          </cell>
          <cell r="R519">
            <v>35000</v>
          </cell>
          <cell r="S519">
            <v>35000</v>
          </cell>
          <cell r="T519">
            <v>0</v>
          </cell>
          <cell r="U519">
            <v>0</v>
          </cell>
          <cell r="V519">
            <v>0</v>
          </cell>
          <cell r="W519">
            <v>0</v>
          </cell>
          <cell r="X519">
            <v>0</v>
          </cell>
          <cell r="Y519">
            <v>0</v>
          </cell>
          <cell r="Z519">
            <v>0</v>
          </cell>
          <cell r="AA519">
            <v>0</v>
          </cell>
          <cell r="AB519">
            <v>0</v>
          </cell>
          <cell r="AC519">
            <v>0</v>
          </cell>
          <cell r="AD519">
            <v>0</v>
          </cell>
          <cell r="AE519">
            <v>0</v>
          </cell>
          <cell r="AF519">
            <v>0</v>
          </cell>
          <cell r="AG519">
            <v>0</v>
          </cell>
          <cell r="AH519">
            <v>0</v>
          </cell>
          <cell r="AI519">
            <v>0</v>
          </cell>
          <cell r="AJ519">
            <v>0</v>
          </cell>
          <cell r="AK519">
            <v>0</v>
          </cell>
          <cell r="AL519">
            <v>0</v>
          </cell>
          <cell r="AM519">
            <v>0</v>
          </cell>
          <cell r="AN519">
            <v>0</v>
          </cell>
          <cell r="AO519">
            <v>0</v>
          </cell>
          <cell r="AP519">
            <v>0</v>
          </cell>
          <cell r="AQ519">
            <v>0</v>
          </cell>
          <cell r="AR519">
            <v>0</v>
          </cell>
          <cell r="AS519">
            <v>0</v>
          </cell>
          <cell r="AT519">
            <v>0</v>
          </cell>
          <cell r="AU519">
            <v>0</v>
          </cell>
          <cell r="AV519">
            <v>0</v>
          </cell>
          <cell r="AW519">
            <v>0</v>
          </cell>
          <cell r="AX519">
            <v>0</v>
          </cell>
          <cell r="AY519">
            <v>0</v>
          </cell>
          <cell r="AZ519">
            <v>0</v>
          </cell>
          <cell r="BA519">
            <v>0</v>
          </cell>
          <cell r="BB519">
            <v>0</v>
          </cell>
          <cell r="BC519">
            <v>0</v>
          </cell>
          <cell r="BD519">
            <v>0</v>
          </cell>
          <cell r="BE519">
            <v>0</v>
          </cell>
          <cell r="BF519">
            <v>0</v>
          </cell>
          <cell r="BG519">
            <v>0</v>
          </cell>
          <cell r="BH519">
            <v>0</v>
          </cell>
          <cell r="BI519">
            <v>0</v>
          </cell>
          <cell r="BJ519">
            <v>0</v>
          </cell>
          <cell r="BK519">
            <v>0</v>
          </cell>
          <cell r="BL519">
            <v>0</v>
          </cell>
          <cell r="BM519">
            <v>0</v>
          </cell>
          <cell r="BN519">
            <v>0</v>
          </cell>
          <cell r="BO519">
            <v>0</v>
          </cell>
          <cell r="BP519">
            <v>0</v>
          </cell>
          <cell r="BQ519">
            <v>0</v>
          </cell>
          <cell r="BR519">
            <v>0</v>
          </cell>
          <cell r="BS519">
            <v>0</v>
          </cell>
          <cell r="BT519">
            <v>0</v>
          </cell>
          <cell r="BU519">
            <v>0</v>
          </cell>
          <cell r="BV519">
            <v>0</v>
          </cell>
          <cell r="BW519">
            <v>0</v>
          </cell>
          <cell r="BX519">
            <v>0</v>
          </cell>
          <cell r="BY519">
            <v>0</v>
          </cell>
          <cell r="BZ519">
            <v>0</v>
          </cell>
          <cell r="CA519">
            <v>0</v>
          </cell>
          <cell r="CB519">
            <v>0</v>
          </cell>
          <cell r="CC519">
            <v>75000</v>
          </cell>
          <cell r="CD519">
            <v>75000</v>
          </cell>
          <cell r="CE519">
            <v>75000</v>
          </cell>
          <cell r="CF519">
            <v>75000</v>
          </cell>
          <cell r="CG519">
            <v>75000</v>
          </cell>
          <cell r="CH519">
            <v>75000</v>
          </cell>
          <cell r="CI519">
            <v>75000</v>
          </cell>
          <cell r="CJ519">
            <v>75000</v>
          </cell>
          <cell r="CK519">
            <v>75000</v>
          </cell>
          <cell r="CL519">
            <v>75000</v>
          </cell>
          <cell r="CM519">
            <v>75000</v>
          </cell>
          <cell r="CN519">
            <v>75000</v>
          </cell>
          <cell r="CO519">
            <v>75000</v>
          </cell>
          <cell r="CP519">
            <v>75000</v>
          </cell>
          <cell r="CQ519">
            <v>75000</v>
          </cell>
          <cell r="CR519">
            <v>80000</v>
          </cell>
          <cell r="CS519">
            <v>75000</v>
          </cell>
          <cell r="CT519">
            <v>75000</v>
          </cell>
          <cell r="CU519">
            <v>75000</v>
          </cell>
          <cell r="CV519">
            <v>75000</v>
          </cell>
          <cell r="CW519">
            <v>75000</v>
          </cell>
          <cell r="CX519">
            <v>75000</v>
          </cell>
          <cell r="CY519">
            <v>80500</v>
          </cell>
          <cell r="CZ519">
            <v>80500</v>
          </cell>
          <cell r="DA519">
            <v>75000</v>
          </cell>
          <cell r="DB519">
            <v>75000</v>
          </cell>
          <cell r="DC519">
            <v>75000</v>
          </cell>
          <cell r="DD519">
            <v>75000</v>
          </cell>
          <cell r="DE519">
            <v>75000</v>
          </cell>
          <cell r="DF519">
            <v>75000</v>
          </cell>
          <cell r="DG519">
            <v>75000</v>
          </cell>
          <cell r="DH519">
            <v>85000</v>
          </cell>
          <cell r="DI519">
            <v>75000</v>
          </cell>
          <cell r="DJ519">
            <v>75000</v>
          </cell>
          <cell r="DK519">
            <v>75000</v>
          </cell>
          <cell r="DL519">
            <v>75000</v>
          </cell>
          <cell r="DM519">
            <v>75000</v>
          </cell>
          <cell r="DN519">
            <v>75000</v>
          </cell>
          <cell r="DO519">
            <v>75000</v>
          </cell>
          <cell r="DP519">
            <v>75000</v>
          </cell>
          <cell r="DQ519">
            <v>75000</v>
          </cell>
          <cell r="DR519">
            <v>75000</v>
          </cell>
          <cell r="DS519">
            <v>75000</v>
          </cell>
          <cell r="DT519">
            <v>75000</v>
          </cell>
          <cell r="DU519">
            <v>75000</v>
          </cell>
          <cell r="DV519">
            <v>75000</v>
          </cell>
          <cell r="DW519">
            <v>75000</v>
          </cell>
          <cell r="DX519">
            <v>75000</v>
          </cell>
          <cell r="DY519">
            <v>75000</v>
          </cell>
          <cell r="DZ519">
            <v>75000</v>
          </cell>
          <cell r="EA519">
            <v>75000</v>
          </cell>
          <cell r="EB519">
            <v>75000</v>
          </cell>
          <cell r="EC519">
            <v>75000</v>
          </cell>
          <cell r="ED519">
            <v>75000</v>
          </cell>
          <cell r="EE519">
            <v>75000</v>
          </cell>
          <cell r="EF519">
            <v>75000</v>
          </cell>
          <cell r="EG519">
            <v>75000</v>
          </cell>
          <cell r="EH519">
            <v>75000</v>
          </cell>
          <cell r="EI519">
            <v>75000</v>
          </cell>
          <cell r="EJ519">
            <v>75000</v>
          </cell>
          <cell r="EK519">
            <v>75000</v>
          </cell>
          <cell r="EL519">
            <v>75000</v>
          </cell>
          <cell r="EM519">
            <v>75000</v>
          </cell>
          <cell r="EN519">
            <v>75000</v>
          </cell>
          <cell r="EO519">
            <v>75000</v>
          </cell>
          <cell r="EP519">
            <v>75000</v>
          </cell>
          <cell r="EQ519">
            <v>75000</v>
          </cell>
          <cell r="ER519">
            <v>75000</v>
          </cell>
          <cell r="ES519">
            <v>75000</v>
          </cell>
          <cell r="ET519">
            <v>75000</v>
          </cell>
          <cell r="EU519">
            <v>75000</v>
          </cell>
          <cell r="EV519">
            <v>75000</v>
          </cell>
          <cell r="EW519">
            <v>65000</v>
          </cell>
          <cell r="EX519">
            <v>75000</v>
          </cell>
          <cell r="EY519">
            <v>75000</v>
          </cell>
          <cell r="EZ519">
            <v>75000</v>
          </cell>
          <cell r="FA519">
            <v>75000</v>
          </cell>
          <cell r="FB519">
            <v>75000</v>
          </cell>
          <cell r="FC519">
            <v>75000</v>
          </cell>
          <cell r="FD519">
            <v>75000</v>
          </cell>
          <cell r="FE519">
            <v>75000</v>
          </cell>
          <cell r="FF519">
            <v>75000</v>
          </cell>
          <cell r="FG519">
            <v>75000</v>
          </cell>
          <cell r="FH519">
            <v>75000</v>
          </cell>
          <cell r="FI519">
            <v>75000</v>
          </cell>
          <cell r="FJ519">
            <v>75000</v>
          </cell>
          <cell r="FK519">
            <v>75000</v>
          </cell>
          <cell r="FL519">
            <v>75000</v>
          </cell>
          <cell r="FM519">
            <v>75000</v>
          </cell>
          <cell r="FN519">
            <v>75000</v>
          </cell>
          <cell r="FO519">
            <v>85235</v>
          </cell>
          <cell r="FP519">
            <v>85235</v>
          </cell>
          <cell r="FQ519">
            <v>85235</v>
          </cell>
          <cell r="FR519">
            <v>75000</v>
          </cell>
          <cell r="FS519">
            <v>75000</v>
          </cell>
          <cell r="FT519">
            <v>75000</v>
          </cell>
          <cell r="FU519">
            <v>75000</v>
          </cell>
          <cell r="FV519">
            <v>75000</v>
          </cell>
          <cell r="FW519">
            <v>75000</v>
          </cell>
          <cell r="FX519">
            <v>75000</v>
          </cell>
          <cell r="FY519">
            <v>75000</v>
          </cell>
          <cell r="FZ519">
            <v>75000</v>
          </cell>
          <cell r="GA519">
            <v>65000</v>
          </cell>
          <cell r="GB519">
            <v>75000</v>
          </cell>
          <cell r="GC519">
            <v>75000</v>
          </cell>
          <cell r="GD519">
            <v>75000</v>
          </cell>
          <cell r="GE519">
            <v>75000</v>
          </cell>
          <cell r="GF519">
            <v>75000</v>
          </cell>
          <cell r="GG519">
            <v>75000</v>
          </cell>
          <cell r="GH519">
            <v>75000</v>
          </cell>
          <cell r="GI519">
            <v>75000</v>
          </cell>
          <cell r="GJ519">
            <v>75000</v>
          </cell>
          <cell r="GK519">
            <v>75000</v>
          </cell>
          <cell r="GL519">
            <v>75000</v>
          </cell>
          <cell r="GM519">
            <v>75000</v>
          </cell>
          <cell r="GN519">
            <v>75000</v>
          </cell>
          <cell r="GO519">
            <v>91280</v>
          </cell>
          <cell r="GP519">
            <v>91280</v>
          </cell>
          <cell r="GQ519">
            <v>91280</v>
          </cell>
          <cell r="GR519">
            <v>91280</v>
          </cell>
          <cell r="GS519">
            <v>91280</v>
          </cell>
          <cell r="GW519">
            <v>906213</v>
          </cell>
          <cell r="GX519" t="e">
            <v>#DIV/0!</v>
          </cell>
          <cell r="GY519" t="e">
            <v>#DIV/0!</v>
          </cell>
          <cell r="GZ519" t="e">
            <v>#DIV/0!</v>
          </cell>
        </row>
        <row r="520">
          <cell r="A520">
            <v>906215</v>
          </cell>
          <cell r="B520">
            <v>20</v>
          </cell>
          <cell r="C520" t="str">
            <v>HPL @ NUECES</v>
          </cell>
          <cell r="D520">
            <v>94458</v>
          </cell>
          <cell r="E520" t="str">
            <v>R</v>
          </cell>
          <cell r="F520">
            <v>1000</v>
          </cell>
          <cell r="G520">
            <v>1000</v>
          </cell>
          <cell r="H520">
            <v>1000</v>
          </cell>
          <cell r="I520">
            <v>1000</v>
          </cell>
          <cell r="J520">
            <v>1000</v>
          </cell>
          <cell r="K520">
            <v>1000</v>
          </cell>
          <cell r="L520">
            <v>1000</v>
          </cell>
          <cell r="M520">
            <v>1000</v>
          </cell>
          <cell r="N520">
            <v>1000</v>
          </cell>
          <cell r="O520">
            <v>1000</v>
          </cell>
          <cell r="P520">
            <v>1000</v>
          </cell>
          <cell r="Q520">
            <v>1000</v>
          </cell>
          <cell r="R520">
            <v>1000</v>
          </cell>
          <cell r="S520">
            <v>0</v>
          </cell>
          <cell r="T520">
            <v>1000</v>
          </cell>
          <cell r="U520">
            <v>1000</v>
          </cell>
          <cell r="V520">
            <v>1000</v>
          </cell>
          <cell r="W520">
            <v>1000</v>
          </cell>
          <cell r="X520">
            <v>1000</v>
          </cell>
          <cell r="Y520">
            <v>1000</v>
          </cell>
          <cell r="Z520">
            <v>1000</v>
          </cell>
          <cell r="AA520">
            <v>1000</v>
          </cell>
          <cell r="AB520">
            <v>1000</v>
          </cell>
          <cell r="AC520">
            <v>1000</v>
          </cell>
          <cell r="AD520">
            <v>1000</v>
          </cell>
          <cell r="AE520">
            <v>1000</v>
          </cell>
          <cell r="AF520">
            <v>1000</v>
          </cell>
          <cell r="AG520">
            <v>1000</v>
          </cell>
          <cell r="AH520">
            <v>1000</v>
          </cell>
          <cell r="AI520">
            <v>1000</v>
          </cell>
          <cell r="AJ520">
            <v>1000</v>
          </cell>
          <cell r="AK520">
            <v>1000</v>
          </cell>
          <cell r="AL520">
            <v>1000</v>
          </cell>
          <cell r="AM520">
            <v>1000</v>
          </cell>
          <cell r="AN520">
            <v>1000</v>
          </cell>
          <cell r="AO520">
            <v>1000</v>
          </cell>
          <cell r="AP520">
            <v>1000</v>
          </cell>
          <cell r="AQ520">
            <v>1000</v>
          </cell>
          <cell r="AR520">
            <v>21000</v>
          </cell>
          <cell r="AS520">
            <v>21000</v>
          </cell>
          <cell r="AT520">
            <v>21000</v>
          </cell>
          <cell r="AU520">
            <v>1000</v>
          </cell>
          <cell r="AV520">
            <v>1000</v>
          </cell>
          <cell r="AW520">
            <v>11000</v>
          </cell>
          <cell r="AX520">
            <v>11000</v>
          </cell>
          <cell r="AY520">
            <v>68579</v>
          </cell>
          <cell r="AZ520">
            <v>68579</v>
          </cell>
          <cell r="BA520">
            <v>68579</v>
          </cell>
          <cell r="BB520">
            <v>28000</v>
          </cell>
          <cell r="BC520">
            <v>16000</v>
          </cell>
          <cell r="BD520">
            <v>1000</v>
          </cell>
          <cell r="BE520">
            <v>1000</v>
          </cell>
          <cell r="BF520">
            <v>1000</v>
          </cell>
          <cell r="BG520">
            <v>1000</v>
          </cell>
          <cell r="BH520">
            <v>1000</v>
          </cell>
          <cell r="BI520">
            <v>1000</v>
          </cell>
          <cell r="BJ520">
            <v>1000</v>
          </cell>
          <cell r="BK520">
            <v>2100</v>
          </cell>
          <cell r="BL520">
            <v>1000</v>
          </cell>
          <cell r="BM520">
            <v>21000</v>
          </cell>
          <cell r="BN520">
            <v>21000</v>
          </cell>
          <cell r="BO520">
            <v>21000</v>
          </cell>
          <cell r="BP520">
            <v>21000</v>
          </cell>
          <cell r="BQ520">
            <v>26000</v>
          </cell>
          <cell r="BR520">
            <v>50000</v>
          </cell>
          <cell r="BS520">
            <v>26000</v>
          </cell>
          <cell r="BT520">
            <v>17041</v>
          </cell>
          <cell r="BU520">
            <v>17041</v>
          </cell>
          <cell r="BV520">
            <v>17041</v>
          </cell>
          <cell r="BW520">
            <v>1217</v>
          </cell>
          <cell r="BX520">
            <v>1000</v>
          </cell>
          <cell r="BY520">
            <v>9054</v>
          </cell>
          <cell r="BZ520">
            <v>1000</v>
          </cell>
          <cell r="CA520">
            <v>26000</v>
          </cell>
          <cell r="CB520">
            <v>26000</v>
          </cell>
          <cell r="CC520">
            <v>1000</v>
          </cell>
          <cell r="CD520">
            <v>1000</v>
          </cell>
          <cell r="CE520">
            <v>1000</v>
          </cell>
          <cell r="CF520">
            <v>1000</v>
          </cell>
          <cell r="CG520">
            <v>1000</v>
          </cell>
          <cell r="CH520">
            <v>1000</v>
          </cell>
          <cell r="CI520">
            <v>1000</v>
          </cell>
          <cell r="CJ520">
            <v>1000</v>
          </cell>
          <cell r="CK520">
            <v>1000</v>
          </cell>
          <cell r="CL520">
            <v>1000</v>
          </cell>
          <cell r="CM520">
            <v>1000</v>
          </cell>
          <cell r="CN520">
            <v>1000</v>
          </cell>
          <cell r="CO520">
            <v>1000</v>
          </cell>
          <cell r="CP520">
            <v>1000</v>
          </cell>
          <cell r="CQ520">
            <v>1000</v>
          </cell>
          <cell r="CR520">
            <v>6233</v>
          </cell>
          <cell r="CS520">
            <v>1000</v>
          </cell>
          <cell r="CT520">
            <v>1000</v>
          </cell>
          <cell r="CU520">
            <v>1000</v>
          </cell>
          <cell r="CV520">
            <v>1000</v>
          </cell>
          <cell r="CW520">
            <v>1000</v>
          </cell>
          <cell r="CX520">
            <v>1000</v>
          </cell>
          <cell r="CY520">
            <v>1000</v>
          </cell>
          <cell r="CZ520">
            <v>1000</v>
          </cell>
          <cell r="DA520">
            <v>1000</v>
          </cell>
          <cell r="DB520">
            <v>1000</v>
          </cell>
          <cell r="DC520">
            <v>1000</v>
          </cell>
          <cell r="DD520">
            <v>1000</v>
          </cell>
          <cell r="DE520">
            <v>1000</v>
          </cell>
          <cell r="DF520">
            <v>1000</v>
          </cell>
          <cell r="DG520">
            <v>1000</v>
          </cell>
          <cell r="DH520">
            <v>2500</v>
          </cell>
          <cell r="DI520">
            <v>2500</v>
          </cell>
          <cell r="DJ520">
            <v>2500</v>
          </cell>
          <cell r="DK520">
            <v>2500</v>
          </cell>
          <cell r="DL520">
            <v>2500</v>
          </cell>
          <cell r="DM520">
            <v>2500</v>
          </cell>
          <cell r="DN520">
            <v>2500</v>
          </cell>
          <cell r="DO520">
            <v>12500</v>
          </cell>
          <cell r="DP520">
            <v>18114</v>
          </cell>
          <cell r="DQ520">
            <v>18114</v>
          </cell>
          <cell r="DR520">
            <v>18114</v>
          </cell>
          <cell r="DS520">
            <v>18114</v>
          </cell>
          <cell r="DT520">
            <v>2500</v>
          </cell>
          <cell r="DU520">
            <v>2500</v>
          </cell>
          <cell r="DV520">
            <v>27500</v>
          </cell>
          <cell r="DW520">
            <v>2500</v>
          </cell>
          <cell r="DX520">
            <v>17500</v>
          </cell>
          <cell r="DY520">
            <v>17500</v>
          </cell>
          <cell r="DZ520">
            <v>17500</v>
          </cell>
          <cell r="EA520">
            <v>10500</v>
          </cell>
          <cell r="EB520">
            <v>7500</v>
          </cell>
          <cell r="EC520">
            <v>2500</v>
          </cell>
          <cell r="ED520">
            <v>2500</v>
          </cell>
          <cell r="EE520">
            <v>2500</v>
          </cell>
          <cell r="EF520">
            <v>2500</v>
          </cell>
          <cell r="EG520">
            <v>2500</v>
          </cell>
          <cell r="EH520">
            <v>19500</v>
          </cell>
          <cell r="EI520">
            <v>2500</v>
          </cell>
          <cell r="EJ520">
            <v>2500</v>
          </cell>
          <cell r="EK520">
            <v>27500</v>
          </cell>
          <cell r="EL520">
            <v>12500</v>
          </cell>
          <cell r="EM520">
            <v>12500</v>
          </cell>
          <cell r="EN520">
            <v>12500</v>
          </cell>
          <cell r="EO520">
            <v>7500</v>
          </cell>
          <cell r="EP520">
            <v>17500</v>
          </cell>
          <cell r="EQ520">
            <v>18500</v>
          </cell>
          <cell r="ER520">
            <v>12500</v>
          </cell>
          <cell r="ES520">
            <v>12500</v>
          </cell>
          <cell r="ET520">
            <v>12500</v>
          </cell>
          <cell r="EU520">
            <v>12500</v>
          </cell>
          <cell r="EV520">
            <v>2500</v>
          </cell>
          <cell r="EW520">
            <v>2500</v>
          </cell>
          <cell r="EX520">
            <v>2500</v>
          </cell>
          <cell r="EY520">
            <v>21500</v>
          </cell>
          <cell r="EZ520">
            <v>21500</v>
          </cell>
          <cell r="FA520">
            <v>21500</v>
          </cell>
          <cell r="FB520">
            <v>21500</v>
          </cell>
          <cell r="FC520">
            <v>2500</v>
          </cell>
          <cell r="FD520">
            <v>52500</v>
          </cell>
          <cell r="FE520">
            <v>20500</v>
          </cell>
          <cell r="FF520">
            <v>2500</v>
          </cell>
          <cell r="FG520">
            <v>2500</v>
          </cell>
          <cell r="FH520">
            <v>2500</v>
          </cell>
          <cell r="FI520">
            <v>2500</v>
          </cell>
          <cell r="FJ520">
            <v>2500</v>
          </cell>
          <cell r="FK520">
            <v>2500</v>
          </cell>
          <cell r="FL520">
            <v>2500</v>
          </cell>
          <cell r="FM520">
            <v>2500</v>
          </cell>
          <cell r="FN520">
            <v>2500</v>
          </cell>
          <cell r="FO520">
            <v>13375</v>
          </cell>
          <cell r="FP520">
            <v>13375</v>
          </cell>
          <cell r="FQ520">
            <v>13375</v>
          </cell>
          <cell r="FR520">
            <v>1000</v>
          </cell>
          <cell r="FS520">
            <v>11000</v>
          </cell>
          <cell r="FT520">
            <v>1000</v>
          </cell>
          <cell r="FU520">
            <v>1000</v>
          </cell>
          <cell r="FV520">
            <v>1000</v>
          </cell>
          <cell r="FW520">
            <v>1000</v>
          </cell>
          <cell r="FX520">
            <v>1000</v>
          </cell>
          <cell r="FY520">
            <v>1000</v>
          </cell>
          <cell r="FZ520">
            <v>1000</v>
          </cell>
          <cell r="GA520">
            <v>1000</v>
          </cell>
          <cell r="GB520">
            <v>1000</v>
          </cell>
          <cell r="GC520">
            <v>1000</v>
          </cell>
          <cell r="GD520">
            <v>1000</v>
          </cell>
          <cell r="GE520">
            <v>1000</v>
          </cell>
          <cell r="GF520">
            <v>1000</v>
          </cell>
          <cell r="GG520">
            <v>1000</v>
          </cell>
          <cell r="GH520">
            <v>1000</v>
          </cell>
          <cell r="GI520">
            <v>1000</v>
          </cell>
          <cell r="GJ520">
            <v>1000</v>
          </cell>
          <cell r="GK520">
            <v>1000</v>
          </cell>
          <cell r="GL520">
            <v>1000</v>
          </cell>
          <cell r="GM520">
            <v>1000</v>
          </cell>
          <cell r="GN520">
            <v>1000</v>
          </cell>
          <cell r="GO520">
            <v>5671</v>
          </cell>
          <cell r="GP520">
            <v>1000</v>
          </cell>
          <cell r="GQ520">
            <v>1000</v>
          </cell>
          <cell r="GR520">
            <v>1000</v>
          </cell>
          <cell r="GS520">
            <v>1000</v>
          </cell>
          <cell r="GW520">
            <v>906215</v>
          </cell>
          <cell r="GX520" t="e">
            <v>#DIV/0!</v>
          </cell>
          <cell r="GY520" t="e">
            <v>#DIV/0!</v>
          </cell>
          <cell r="GZ520" t="e">
            <v>#DIV/0!</v>
          </cell>
        </row>
        <row r="521">
          <cell r="A521">
            <v>906293</v>
          </cell>
          <cell r="B521">
            <v>22</v>
          </cell>
          <cell r="C521" t="str">
            <v>STEPHENS @ BRAZORIA</v>
          </cell>
          <cell r="D521">
            <v>15450</v>
          </cell>
          <cell r="E521" t="str">
            <v>R</v>
          </cell>
          <cell r="F521">
            <v>0</v>
          </cell>
          <cell r="G521">
            <v>0</v>
          </cell>
          <cell r="H521">
            <v>0</v>
          </cell>
          <cell r="I521">
            <v>0</v>
          </cell>
          <cell r="J521">
            <v>0</v>
          </cell>
          <cell r="K521">
            <v>0</v>
          </cell>
          <cell r="L521">
            <v>0</v>
          </cell>
          <cell r="M521">
            <v>0</v>
          </cell>
          <cell r="N521">
            <v>0</v>
          </cell>
          <cell r="O521">
            <v>0</v>
          </cell>
          <cell r="P521">
            <v>0</v>
          </cell>
          <cell r="Q521">
            <v>0</v>
          </cell>
          <cell r="R521">
            <v>0</v>
          </cell>
          <cell r="S521">
            <v>0</v>
          </cell>
          <cell r="T521">
            <v>0</v>
          </cell>
          <cell r="U521">
            <v>0</v>
          </cell>
          <cell r="V521">
            <v>0</v>
          </cell>
          <cell r="W521">
            <v>0</v>
          </cell>
          <cell r="X521">
            <v>0</v>
          </cell>
          <cell r="Y521">
            <v>0</v>
          </cell>
          <cell r="Z521">
            <v>0</v>
          </cell>
          <cell r="AA521">
            <v>0</v>
          </cell>
          <cell r="AB521">
            <v>0</v>
          </cell>
          <cell r="AC521">
            <v>0</v>
          </cell>
          <cell r="AD521">
            <v>0</v>
          </cell>
          <cell r="AE521">
            <v>0</v>
          </cell>
          <cell r="AF521">
            <v>0</v>
          </cell>
          <cell r="AG521">
            <v>0</v>
          </cell>
          <cell r="AH521">
            <v>0</v>
          </cell>
          <cell r="AI521">
            <v>0</v>
          </cell>
          <cell r="AJ521">
            <v>0</v>
          </cell>
          <cell r="AK521">
            <v>0</v>
          </cell>
          <cell r="AL521">
            <v>0</v>
          </cell>
          <cell r="AM521">
            <v>0</v>
          </cell>
          <cell r="AN521">
            <v>0</v>
          </cell>
          <cell r="AO521">
            <v>0</v>
          </cell>
          <cell r="AP521">
            <v>0</v>
          </cell>
          <cell r="AQ521">
            <v>0</v>
          </cell>
          <cell r="AR521">
            <v>0</v>
          </cell>
          <cell r="AS521">
            <v>0</v>
          </cell>
          <cell r="AT521">
            <v>0</v>
          </cell>
          <cell r="AU521">
            <v>0</v>
          </cell>
          <cell r="AV521">
            <v>0</v>
          </cell>
          <cell r="AW521">
            <v>0</v>
          </cell>
          <cell r="AX521">
            <v>0</v>
          </cell>
          <cell r="AY521">
            <v>0</v>
          </cell>
          <cell r="AZ521">
            <v>0</v>
          </cell>
          <cell r="BA521">
            <v>0</v>
          </cell>
          <cell r="BB521">
            <v>0</v>
          </cell>
          <cell r="BC521">
            <v>0</v>
          </cell>
          <cell r="BD521">
            <v>0</v>
          </cell>
          <cell r="BE521">
            <v>0</v>
          </cell>
          <cell r="BF521">
            <v>0</v>
          </cell>
          <cell r="BG521">
            <v>0</v>
          </cell>
          <cell r="BH521">
            <v>0</v>
          </cell>
          <cell r="BI521">
            <v>0</v>
          </cell>
          <cell r="BJ521">
            <v>0</v>
          </cell>
          <cell r="BK521">
            <v>0</v>
          </cell>
          <cell r="BL521">
            <v>0</v>
          </cell>
          <cell r="BM521">
            <v>0</v>
          </cell>
          <cell r="BN521">
            <v>0</v>
          </cell>
          <cell r="BO521">
            <v>0</v>
          </cell>
          <cell r="BP521">
            <v>0</v>
          </cell>
          <cell r="BQ521">
            <v>0</v>
          </cell>
          <cell r="BR521">
            <v>0</v>
          </cell>
          <cell r="BS521">
            <v>0</v>
          </cell>
          <cell r="BT521">
            <v>0</v>
          </cell>
          <cell r="BU521">
            <v>0</v>
          </cell>
          <cell r="BV521">
            <v>0</v>
          </cell>
          <cell r="BW521">
            <v>0</v>
          </cell>
          <cell r="BX521">
            <v>0</v>
          </cell>
          <cell r="BY521">
            <v>0</v>
          </cell>
          <cell r="BZ521">
            <v>0</v>
          </cell>
          <cell r="CA521">
            <v>0</v>
          </cell>
          <cell r="CB521">
            <v>0</v>
          </cell>
          <cell r="CC521">
            <v>0</v>
          </cell>
          <cell r="CD521">
            <v>0</v>
          </cell>
          <cell r="CE521">
            <v>0</v>
          </cell>
          <cell r="CF521">
            <v>0</v>
          </cell>
          <cell r="CG521">
            <v>0</v>
          </cell>
          <cell r="CH521">
            <v>0</v>
          </cell>
          <cell r="CI521">
            <v>0</v>
          </cell>
          <cell r="CJ521">
            <v>0</v>
          </cell>
          <cell r="CK521">
            <v>0</v>
          </cell>
          <cell r="CL521">
            <v>0</v>
          </cell>
          <cell r="CM521">
            <v>0</v>
          </cell>
          <cell r="CN521">
            <v>0</v>
          </cell>
          <cell r="CO521">
            <v>0</v>
          </cell>
          <cell r="CP521">
            <v>0</v>
          </cell>
          <cell r="CQ521">
            <v>0</v>
          </cell>
          <cell r="CR521">
            <v>0</v>
          </cell>
          <cell r="CS521">
            <v>0</v>
          </cell>
          <cell r="CT521">
            <v>0</v>
          </cell>
          <cell r="CU521">
            <v>0</v>
          </cell>
          <cell r="CV521">
            <v>0</v>
          </cell>
          <cell r="CW521">
            <v>0</v>
          </cell>
          <cell r="CX521">
            <v>0</v>
          </cell>
          <cell r="CY521">
            <v>0</v>
          </cell>
          <cell r="CZ521">
            <v>0</v>
          </cell>
          <cell r="DA521">
            <v>0</v>
          </cell>
          <cell r="DB521">
            <v>0</v>
          </cell>
          <cell r="DC521">
            <v>0</v>
          </cell>
          <cell r="DD521">
            <v>0</v>
          </cell>
          <cell r="DE521">
            <v>0</v>
          </cell>
          <cell r="DF521">
            <v>0</v>
          </cell>
          <cell r="DG521">
            <v>0</v>
          </cell>
          <cell r="DH521">
            <v>0</v>
          </cell>
          <cell r="DI521">
            <v>0</v>
          </cell>
          <cell r="DJ521">
            <v>0</v>
          </cell>
          <cell r="DK521">
            <v>0</v>
          </cell>
          <cell r="DL521">
            <v>0</v>
          </cell>
          <cell r="DM521">
            <v>0</v>
          </cell>
          <cell r="DN521">
            <v>0</v>
          </cell>
          <cell r="DO521">
            <v>0</v>
          </cell>
          <cell r="DP521">
            <v>0</v>
          </cell>
          <cell r="DQ521">
            <v>0</v>
          </cell>
          <cell r="DR521">
            <v>0</v>
          </cell>
          <cell r="DS521">
            <v>0</v>
          </cell>
          <cell r="DT521">
            <v>0</v>
          </cell>
          <cell r="DU521">
            <v>0</v>
          </cell>
          <cell r="DV521">
            <v>0</v>
          </cell>
          <cell r="DW521">
            <v>0</v>
          </cell>
          <cell r="DX521">
            <v>0</v>
          </cell>
          <cell r="DY521">
            <v>0</v>
          </cell>
          <cell r="DZ521">
            <v>0</v>
          </cell>
          <cell r="EA521">
            <v>0</v>
          </cell>
          <cell r="EB521">
            <v>0</v>
          </cell>
          <cell r="EC521">
            <v>0</v>
          </cell>
          <cell r="ED521">
            <v>0</v>
          </cell>
          <cell r="EE521">
            <v>0</v>
          </cell>
          <cell r="EF521">
            <v>0</v>
          </cell>
          <cell r="EG521">
            <v>0</v>
          </cell>
          <cell r="EH521">
            <v>0</v>
          </cell>
          <cell r="EI521">
            <v>0</v>
          </cell>
          <cell r="EJ521">
            <v>0</v>
          </cell>
          <cell r="EK521">
            <v>0</v>
          </cell>
          <cell r="EL521">
            <v>0</v>
          </cell>
          <cell r="EM521">
            <v>0</v>
          </cell>
          <cell r="EN521">
            <v>0</v>
          </cell>
          <cell r="EO521">
            <v>0</v>
          </cell>
          <cell r="EP521">
            <v>0</v>
          </cell>
          <cell r="EQ521">
            <v>0</v>
          </cell>
          <cell r="ER521">
            <v>0</v>
          </cell>
          <cell r="ES521">
            <v>0</v>
          </cell>
          <cell r="ET521">
            <v>0</v>
          </cell>
          <cell r="EU521">
            <v>0</v>
          </cell>
          <cell r="EV521">
            <v>0</v>
          </cell>
          <cell r="EW521">
            <v>0</v>
          </cell>
          <cell r="EX521">
            <v>0</v>
          </cell>
          <cell r="EY521">
            <v>0</v>
          </cell>
          <cell r="EZ521">
            <v>0</v>
          </cell>
          <cell r="FA521">
            <v>0</v>
          </cell>
          <cell r="FB521">
            <v>0</v>
          </cell>
          <cell r="FC521">
            <v>0</v>
          </cell>
          <cell r="FD521">
            <v>0</v>
          </cell>
          <cell r="FE521">
            <v>0</v>
          </cell>
          <cell r="FF521">
            <v>0</v>
          </cell>
          <cell r="FG521">
            <v>0</v>
          </cell>
          <cell r="FH521">
            <v>0</v>
          </cell>
          <cell r="FI521">
            <v>0</v>
          </cell>
          <cell r="FJ521">
            <v>0</v>
          </cell>
          <cell r="FK521">
            <v>0</v>
          </cell>
          <cell r="FL521">
            <v>0</v>
          </cell>
          <cell r="FM521">
            <v>0</v>
          </cell>
          <cell r="FN521">
            <v>0</v>
          </cell>
          <cell r="FO521">
            <v>0</v>
          </cell>
          <cell r="FP521">
            <v>0</v>
          </cell>
          <cell r="FQ521">
            <v>0</v>
          </cell>
          <cell r="FR521">
            <v>0</v>
          </cell>
          <cell r="FS521">
            <v>0</v>
          </cell>
          <cell r="FT521">
            <v>0</v>
          </cell>
          <cell r="FU521">
            <v>0</v>
          </cell>
          <cell r="FV521">
            <v>0</v>
          </cell>
          <cell r="FW521">
            <v>0</v>
          </cell>
          <cell r="FX521">
            <v>0</v>
          </cell>
          <cell r="FY521">
            <v>0</v>
          </cell>
          <cell r="FZ521">
            <v>0</v>
          </cell>
          <cell r="GA521">
            <v>0</v>
          </cell>
          <cell r="GB521">
            <v>0</v>
          </cell>
          <cell r="GC521">
            <v>0</v>
          </cell>
          <cell r="GD521">
            <v>0</v>
          </cell>
          <cell r="GE521">
            <v>0</v>
          </cell>
          <cell r="GF521">
            <v>0</v>
          </cell>
          <cell r="GG521">
            <v>0</v>
          </cell>
          <cell r="GH521">
            <v>0</v>
          </cell>
          <cell r="GI521">
            <v>0</v>
          </cell>
          <cell r="GJ521">
            <v>0</v>
          </cell>
          <cell r="GK521">
            <v>0</v>
          </cell>
          <cell r="GL521">
            <v>0</v>
          </cell>
          <cell r="GM521">
            <v>0</v>
          </cell>
          <cell r="GN521">
            <v>0</v>
          </cell>
          <cell r="GO521">
            <v>0</v>
          </cell>
          <cell r="GP521">
            <v>0</v>
          </cell>
          <cell r="GQ521">
            <v>0</v>
          </cell>
          <cell r="GR521">
            <v>0</v>
          </cell>
          <cell r="GS521">
            <v>0</v>
          </cell>
          <cell r="GW521">
            <v>906293</v>
          </cell>
          <cell r="GX521" t="e">
            <v>#DIV/0!</v>
          </cell>
          <cell r="GY521" t="e">
            <v>#DIV/0!</v>
          </cell>
          <cell r="GZ521" t="e">
            <v>#DIV/0!</v>
          </cell>
        </row>
        <row r="522">
          <cell r="A522">
            <v>906298</v>
          </cell>
          <cell r="B522">
            <v>26</v>
          </cell>
          <cell r="C522" t="str">
            <v>KOCH @ POLK</v>
          </cell>
          <cell r="D522">
            <v>270000</v>
          </cell>
          <cell r="E522" t="str">
            <v>R</v>
          </cell>
          <cell r="F522">
            <v>28400</v>
          </cell>
          <cell r="G522">
            <v>21545</v>
          </cell>
          <cell r="H522">
            <v>48145</v>
          </cell>
          <cell r="I522">
            <v>48714</v>
          </cell>
          <cell r="J522">
            <v>18145</v>
          </cell>
          <cell r="K522">
            <v>18145</v>
          </cell>
          <cell r="L522">
            <v>64733</v>
          </cell>
          <cell r="M522">
            <v>75290</v>
          </cell>
          <cell r="N522">
            <v>18145</v>
          </cell>
          <cell r="O522">
            <v>18145</v>
          </cell>
          <cell r="P522">
            <v>28369</v>
          </cell>
          <cell r="Q522">
            <v>28369</v>
          </cell>
          <cell r="R522">
            <v>28369</v>
          </cell>
          <cell r="S522">
            <v>90833</v>
          </cell>
          <cell r="T522">
            <v>23718</v>
          </cell>
          <cell r="U522">
            <v>46259</v>
          </cell>
          <cell r="V522">
            <v>37819</v>
          </cell>
          <cell r="W522">
            <v>37819</v>
          </cell>
          <cell r="X522">
            <v>37819</v>
          </cell>
          <cell r="Y522">
            <v>37819</v>
          </cell>
          <cell r="Z522">
            <v>77569</v>
          </cell>
          <cell r="AA522">
            <v>34817</v>
          </cell>
          <cell r="AB522">
            <v>70719</v>
          </cell>
          <cell r="AC522">
            <v>84269</v>
          </cell>
          <cell r="AD522">
            <v>18818</v>
          </cell>
          <cell r="AE522">
            <v>18818</v>
          </cell>
          <cell r="AF522">
            <v>18818</v>
          </cell>
          <cell r="AG522">
            <v>15606</v>
          </cell>
          <cell r="AH522">
            <v>13606</v>
          </cell>
          <cell r="AI522">
            <v>23274</v>
          </cell>
          <cell r="AJ522">
            <v>13673</v>
          </cell>
          <cell r="AK522">
            <v>18241</v>
          </cell>
          <cell r="AL522">
            <v>17969</v>
          </cell>
          <cell r="AM522">
            <v>17969</v>
          </cell>
          <cell r="AN522">
            <v>52101</v>
          </cell>
          <cell r="AO522">
            <v>13106</v>
          </cell>
          <cell r="AP522">
            <v>74770</v>
          </cell>
          <cell r="AQ522">
            <v>53340</v>
          </cell>
          <cell r="AR522">
            <v>14972</v>
          </cell>
          <cell r="AS522">
            <v>14972</v>
          </cell>
          <cell r="AT522">
            <v>14972</v>
          </cell>
          <cell r="AU522">
            <v>18537</v>
          </cell>
          <cell r="AV522">
            <v>22700</v>
          </cell>
          <cell r="AW522">
            <v>18106</v>
          </cell>
          <cell r="AX522">
            <v>50081</v>
          </cell>
          <cell r="AY522">
            <v>43190</v>
          </cell>
          <cell r="AZ522">
            <v>43190</v>
          </cell>
          <cell r="BA522">
            <v>43190</v>
          </cell>
          <cell r="BB522">
            <v>87715</v>
          </cell>
          <cell r="BC522">
            <v>65715</v>
          </cell>
          <cell r="BD522">
            <v>35977</v>
          </cell>
          <cell r="BE522">
            <v>68974</v>
          </cell>
          <cell r="BF522">
            <v>35813</v>
          </cell>
          <cell r="BG522">
            <v>35813</v>
          </cell>
          <cell r="BH522">
            <v>35813</v>
          </cell>
          <cell r="BI522">
            <v>18209</v>
          </cell>
          <cell r="BJ522">
            <v>18567</v>
          </cell>
          <cell r="BK522">
            <v>24067</v>
          </cell>
          <cell r="BL522">
            <v>79129</v>
          </cell>
          <cell r="BM522">
            <v>63611</v>
          </cell>
          <cell r="BN522">
            <v>63611</v>
          </cell>
          <cell r="BO522">
            <v>63611</v>
          </cell>
          <cell r="BP522">
            <v>63611</v>
          </cell>
          <cell r="BQ522">
            <v>39887</v>
          </cell>
          <cell r="BR522">
            <v>19654</v>
          </cell>
          <cell r="BS522">
            <v>21815</v>
          </cell>
          <cell r="BT522">
            <v>92923</v>
          </cell>
          <cell r="BU522">
            <v>92923</v>
          </cell>
          <cell r="BV522">
            <v>92923</v>
          </cell>
          <cell r="BW522">
            <v>35654</v>
          </cell>
          <cell r="BX522">
            <v>19654</v>
          </cell>
          <cell r="BY522">
            <v>28607</v>
          </cell>
          <cell r="BZ522">
            <v>26458</v>
          </cell>
          <cell r="CA522">
            <v>94958</v>
          </cell>
          <cell r="CB522">
            <v>94958</v>
          </cell>
          <cell r="CC522">
            <v>163379</v>
          </cell>
          <cell r="CD522">
            <v>84890</v>
          </cell>
          <cell r="CE522">
            <v>84890</v>
          </cell>
          <cell r="CF522">
            <v>64178</v>
          </cell>
          <cell r="CG522">
            <v>34187</v>
          </cell>
          <cell r="CH522">
            <v>116715</v>
          </cell>
          <cell r="CI522">
            <v>116715</v>
          </cell>
          <cell r="CJ522">
            <v>116715</v>
          </cell>
          <cell r="CK522">
            <v>126464</v>
          </cell>
          <cell r="CL522">
            <v>77775</v>
          </cell>
          <cell r="CM522">
            <v>68072</v>
          </cell>
          <cell r="CN522">
            <v>51836</v>
          </cell>
          <cell r="CO522">
            <v>104609</v>
          </cell>
          <cell r="CP522">
            <v>104609</v>
          </cell>
          <cell r="CQ522">
            <v>104609</v>
          </cell>
          <cell r="CR522">
            <v>41630</v>
          </cell>
          <cell r="CS522">
            <v>71396</v>
          </cell>
          <cell r="CT522">
            <v>98179</v>
          </cell>
          <cell r="CU522">
            <v>99342</v>
          </cell>
          <cell r="CV522">
            <v>135236</v>
          </cell>
          <cell r="CW522">
            <v>135236</v>
          </cell>
          <cell r="CX522">
            <v>135236</v>
          </cell>
          <cell r="CY522">
            <v>127348</v>
          </cell>
          <cell r="CZ522">
            <v>140026</v>
          </cell>
          <cell r="DA522">
            <v>118399</v>
          </cell>
          <cell r="DB522">
            <v>131812</v>
          </cell>
          <cell r="DC522">
            <v>104829</v>
          </cell>
          <cell r="DD522">
            <v>104829</v>
          </cell>
          <cell r="DE522">
            <v>104829</v>
          </cell>
          <cell r="DF522">
            <v>54148</v>
          </cell>
          <cell r="DG522">
            <v>66697</v>
          </cell>
          <cell r="DH522">
            <v>55926</v>
          </cell>
          <cell r="DI522">
            <v>83296</v>
          </cell>
          <cell r="DJ522">
            <v>133327</v>
          </cell>
          <cell r="DK522">
            <v>133327</v>
          </cell>
          <cell r="DL522">
            <v>133327</v>
          </cell>
          <cell r="DM522">
            <v>71836</v>
          </cell>
          <cell r="DN522">
            <v>128024</v>
          </cell>
          <cell r="DO522">
            <v>75224</v>
          </cell>
          <cell r="DP522">
            <v>112812</v>
          </cell>
          <cell r="DQ522">
            <v>112812</v>
          </cell>
          <cell r="DR522">
            <v>112812</v>
          </cell>
          <cell r="DS522">
            <v>112812</v>
          </cell>
          <cell r="DT522">
            <v>108993</v>
          </cell>
          <cell r="DU522">
            <v>157232</v>
          </cell>
          <cell r="DV522">
            <v>99167</v>
          </cell>
          <cell r="DW522">
            <v>84084</v>
          </cell>
          <cell r="DX522">
            <v>103323</v>
          </cell>
          <cell r="DY522">
            <v>103323</v>
          </cell>
          <cell r="DZ522">
            <v>103323</v>
          </cell>
          <cell r="EA522">
            <v>100082</v>
          </cell>
          <cell r="EB522">
            <v>117163</v>
          </cell>
          <cell r="EC522">
            <v>101582</v>
          </cell>
          <cell r="ED522">
            <v>52823</v>
          </cell>
          <cell r="EE522">
            <v>68077</v>
          </cell>
          <cell r="EF522">
            <v>68077</v>
          </cell>
          <cell r="EG522">
            <v>68077</v>
          </cell>
          <cell r="EH522">
            <v>33500</v>
          </cell>
          <cell r="EI522">
            <v>33665</v>
          </cell>
          <cell r="EJ522">
            <v>83086</v>
          </cell>
          <cell r="EK522">
            <v>64086</v>
          </cell>
          <cell r="EL522">
            <v>74598</v>
          </cell>
          <cell r="EM522">
            <v>74598</v>
          </cell>
          <cell r="EN522">
            <v>74598</v>
          </cell>
          <cell r="EO522">
            <v>92636</v>
          </cell>
          <cell r="EP522">
            <v>37608</v>
          </cell>
          <cell r="EQ522">
            <v>29887</v>
          </cell>
          <cell r="ER522">
            <v>29598</v>
          </cell>
          <cell r="ES522">
            <v>101714</v>
          </cell>
          <cell r="ET522">
            <v>101714</v>
          </cell>
          <cell r="EU522">
            <v>101714</v>
          </cell>
          <cell r="EV522">
            <v>26352</v>
          </cell>
          <cell r="EW522">
            <v>27909</v>
          </cell>
          <cell r="EX522">
            <v>47535</v>
          </cell>
          <cell r="EY522">
            <v>57705</v>
          </cell>
          <cell r="EZ522">
            <v>77705</v>
          </cell>
          <cell r="FA522">
            <v>77705</v>
          </cell>
          <cell r="FB522">
            <v>77705</v>
          </cell>
          <cell r="FC522">
            <v>108235</v>
          </cell>
          <cell r="FD522">
            <v>154235</v>
          </cell>
          <cell r="FE522">
            <v>111631</v>
          </cell>
          <cell r="FF522">
            <v>89081</v>
          </cell>
          <cell r="FG522">
            <v>35364</v>
          </cell>
          <cell r="FH522">
            <v>35364</v>
          </cell>
          <cell r="FI522">
            <v>35364</v>
          </cell>
          <cell r="FJ522">
            <v>31468</v>
          </cell>
          <cell r="FK522">
            <v>19197</v>
          </cell>
          <cell r="FL522">
            <v>34197</v>
          </cell>
          <cell r="FM522">
            <v>33516</v>
          </cell>
          <cell r="FN522">
            <v>29648</v>
          </cell>
          <cell r="FO522">
            <v>41864</v>
          </cell>
          <cell r="FP522">
            <v>41864</v>
          </cell>
          <cell r="FQ522">
            <v>12099</v>
          </cell>
          <cell r="FR522">
            <v>24099</v>
          </cell>
          <cell r="FS522">
            <v>24099</v>
          </cell>
          <cell r="FT522">
            <v>27540</v>
          </cell>
          <cell r="FU522">
            <v>62540</v>
          </cell>
          <cell r="FV522">
            <v>62540</v>
          </cell>
          <cell r="FW522">
            <v>86708</v>
          </cell>
          <cell r="FX522">
            <v>86708</v>
          </cell>
          <cell r="FY522">
            <v>12864</v>
          </cell>
          <cell r="FZ522">
            <v>90864</v>
          </cell>
          <cell r="GA522">
            <v>12099</v>
          </cell>
          <cell r="GB522">
            <v>102064</v>
          </cell>
          <cell r="GC522">
            <v>102064</v>
          </cell>
          <cell r="GD522">
            <v>102064</v>
          </cell>
          <cell r="GE522">
            <v>104364</v>
          </cell>
          <cell r="GF522">
            <v>56276</v>
          </cell>
          <cell r="GG522">
            <v>22241</v>
          </cell>
          <cell r="GH522">
            <v>65505</v>
          </cell>
          <cell r="GI522">
            <v>113506</v>
          </cell>
          <cell r="GJ522">
            <v>73506</v>
          </cell>
          <cell r="GK522">
            <v>73506</v>
          </cell>
          <cell r="GL522">
            <v>106506</v>
          </cell>
          <cell r="GM522">
            <v>111506</v>
          </cell>
          <cell r="GN522">
            <v>48506</v>
          </cell>
          <cell r="GO522">
            <v>62514</v>
          </cell>
          <cell r="GP522">
            <v>73761</v>
          </cell>
          <cell r="GQ522">
            <v>72580</v>
          </cell>
          <cell r="GR522">
            <v>73180</v>
          </cell>
          <cell r="GS522">
            <v>41260</v>
          </cell>
          <cell r="GW522">
            <v>906298</v>
          </cell>
          <cell r="GX522" t="e">
            <v>#DIV/0!</v>
          </cell>
          <cell r="GY522" t="e">
            <v>#DIV/0!</v>
          </cell>
          <cell r="GZ522" t="e">
            <v>#DIV/0!</v>
          </cell>
        </row>
        <row r="523">
          <cell r="A523">
            <v>906486</v>
          </cell>
          <cell r="B523">
            <v>17</v>
          </cell>
          <cell r="C523" t="str">
            <v>HPL @ LAMAR</v>
          </cell>
          <cell r="D523">
            <v>544054</v>
          </cell>
          <cell r="E523" t="str">
            <v>D</v>
          </cell>
          <cell r="F523">
            <v>0</v>
          </cell>
          <cell r="G523">
            <v>0</v>
          </cell>
          <cell r="H523">
            <v>0</v>
          </cell>
          <cell r="I523">
            <v>0</v>
          </cell>
          <cell r="J523">
            <v>0</v>
          </cell>
          <cell r="K523">
            <v>0</v>
          </cell>
          <cell r="L523">
            <v>0</v>
          </cell>
          <cell r="M523">
            <v>0</v>
          </cell>
          <cell r="N523">
            <v>0</v>
          </cell>
          <cell r="O523">
            <v>0</v>
          </cell>
          <cell r="P523">
            <v>0</v>
          </cell>
          <cell r="Q523">
            <v>0</v>
          </cell>
          <cell r="R523">
            <v>0</v>
          </cell>
          <cell r="S523">
            <v>0</v>
          </cell>
          <cell r="T523">
            <v>0</v>
          </cell>
          <cell r="U523">
            <v>0</v>
          </cell>
          <cell r="V523">
            <v>0</v>
          </cell>
          <cell r="W523">
            <v>0</v>
          </cell>
          <cell r="X523">
            <v>0</v>
          </cell>
          <cell r="Y523">
            <v>0</v>
          </cell>
          <cell r="Z523">
            <v>0</v>
          </cell>
          <cell r="AA523">
            <v>0</v>
          </cell>
          <cell r="AB523">
            <v>0</v>
          </cell>
          <cell r="AC523">
            <v>0</v>
          </cell>
          <cell r="AD523">
            <v>0</v>
          </cell>
          <cell r="AE523">
            <v>0</v>
          </cell>
          <cell r="AF523">
            <v>0</v>
          </cell>
          <cell r="AG523">
            <v>0</v>
          </cell>
          <cell r="AH523">
            <v>0</v>
          </cell>
          <cell r="AI523">
            <v>0</v>
          </cell>
          <cell r="AJ523">
            <v>0</v>
          </cell>
          <cell r="AK523">
            <v>0</v>
          </cell>
          <cell r="AL523">
            <v>0</v>
          </cell>
          <cell r="AM523">
            <v>0</v>
          </cell>
          <cell r="AN523">
            <v>0</v>
          </cell>
          <cell r="AO523">
            <v>0</v>
          </cell>
          <cell r="AP523">
            <v>0</v>
          </cell>
          <cell r="AQ523">
            <v>0</v>
          </cell>
          <cell r="AR523">
            <v>0</v>
          </cell>
          <cell r="AS523">
            <v>0</v>
          </cell>
          <cell r="AT523">
            <v>0</v>
          </cell>
          <cell r="AU523">
            <v>0</v>
          </cell>
          <cell r="AV523">
            <v>0</v>
          </cell>
          <cell r="AW523">
            <v>0</v>
          </cell>
          <cell r="AX523">
            <v>0</v>
          </cell>
          <cell r="AY523">
            <v>0</v>
          </cell>
          <cell r="AZ523">
            <v>0</v>
          </cell>
          <cell r="BA523">
            <v>0</v>
          </cell>
          <cell r="BB523">
            <v>0</v>
          </cell>
          <cell r="BC523">
            <v>0</v>
          </cell>
          <cell r="BD523">
            <v>0</v>
          </cell>
          <cell r="BE523">
            <v>0</v>
          </cell>
          <cell r="BF523">
            <v>0</v>
          </cell>
          <cell r="BG523">
            <v>0</v>
          </cell>
          <cell r="BH523">
            <v>0</v>
          </cell>
          <cell r="BI523">
            <v>0</v>
          </cell>
          <cell r="BJ523">
            <v>0</v>
          </cell>
          <cell r="BK523">
            <v>0</v>
          </cell>
          <cell r="BL523">
            <v>0</v>
          </cell>
          <cell r="BM523">
            <v>0</v>
          </cell>
          <cell r="BN523">
            <v>0</v>
          </cell>
          <cell r="BO523">
            <v>0</v>
          </cell>
          <cell r="BP523">
            <v>0</v>
          </cell>
          <cell r="BQ523">
            <v>0</v>
          </cell>
          <cell r="BR523">
            <v>0</v>
          </cell>
          <cell r="BS523">
            <v>0</v>
          </cell>
          <cell r="BT523">
            <v>0</v>
          </cell>
          <cell r="BU523">
            <v>0</v>
          </cell>
          <cell r="BV523">
            <v>0</v>
          </cell>
          <cell r="BW523">
            <v>0</v>
          </cell>
          <cell r="BX523">
            <v>0</v>
          </cell>
          <cell r="BY523">
            <v>0</v>
          </cell>
          <cell r="BZ523">
            <v>0</v>
          </cell>
          <cell r="CA523">
            <v>0</v>
          </cell>
          <cell r="CB523">
            <v>0</v>
          </cell>
          <cell r="CC523">
            <v>0</v>
          </cell>
          <cell r="CD523">
            <v>0</v>
          </cell>
          <cell r="CE523">
            <v>0</v>
          </cell>
          <cell r="CF523">
            <v>0</v>
          </cell>
          <cell r="CG523">
            <v>0</v>
          </cell>
          <cell r="CH523">
            <v>0</v>
          </cell>
          <cell r="CI523">
            <v>0</v>
          </cell>
          <cell r="CJ523">
            <v>0</v>
          </cell>
          <cell r="CK523">
            <v>0</v>
          </cell>
          <cell r="CL523">
            <v>0</v>
          </cell>
          <cell r="CM523">
            <v>0</v>
          </cell>
          <cell r="CN523">
            <v>0</v>
          </cell>
          <cell r="CO523">
            <v>0</v>
          </cell>
          <cell r="CP523">
            <v>0</v>
          </cell>
          <cell r="CQ523">
            <v>0</v>
          </cell>
          <cell r="CR523">
            <v>0</v>
          </cell>
          <cell r="CS523">
            <v>0</v>
          </cell>
          <cell r="CT523">
            <v>0</v>
          </cell>
          <cell r="CU523">
            <v>0</v>
          </cell>
          <cell r="CV523">
            <v>0</v>
          </cell>
          <cell r="CW523">
            <v>0</v>
          </cell>
          <cell r="CX523">
            <v>0</v>
          </cell>
          <cell r="CY523">
            <v>0</v>
          </cell>
          <cell r="CZ523">
            <v>0</v>
          </cell>
          <cell r="DA523">
            <v>0</v>
          </cell>
          <cell r="DB523">
            <v>0</v>
          </cell>
          <cell r="DC523">
            <v>0</v>
          </cell>
          <cell r="DD523">
            <v>0</v>
          </cell>
          <cell r="DE523">
            <v>0</v>
          </cell>
          <cell r="DF523">
            <v>0</v>
          </cell>
          <cell r="DG523">
            <v>0</v>
          </cell>
          <cell r="DH523">
            <v>0</v>
          </cell>
          <cell r="DI523">
            <v>0</v>
          </cell>
          <cell r="DJ523">
            <v>0</v>
          </cell>
          <cell r="DK523">
            <v>0</v>
          </cell>
          <cell r="DL523">
            <v>0</v>
          </cell>
          <cell r="DM523">
            <v>0</v>
          </cell>
          <cell r="DN523">
            <v>0</v>
          </cell>
          <cell r="DO523">
            <v>0</v>
          </cell>
          <cell r="DP523">
            <v>0</v>
          </cell>
          <cell r="DQ523">
            <v>0</v>
          </cell>
          <cell r="DR523">
            <v>0</v>
          </cell>
          <cell r="DS523">
            <v>0</v>
          </cell>
          <cell r="DT523">
            <v>0</v>
          </cell>
          <cell r="DU523">
            <v>0</v>
          </cell>
          <cell r="DV523">
            <v>0</v>
          </cell>
          <cell r="DW523">
            <v>0</v>
          </cell>
          <cell r="DX523">
            <v>0</v>
          </cell>
          <cell r="DY523">
            <v>0</v>
          </cell>
          <cell r="DZ523">
            <v>0</v>
          </cell>
          <cell r="EA523">
            <v>0</v>
          </cell>
          <cell r="EB523">
            <v>0</v>
          </cell>
          <cell r="EC523">
            <v>0</v>
          </cell>
          <cell r="ED523">
            <v>0</v>
          </cell>
          <cell r="EE523">
            <v>0</v>
          </cell>
          <cell r="EF523">
            <v>0</v>
          </cell>
          <cell r="EG523">
            <v>0</v>
          </cell>
          <cell r="EH523">
            <v>0</v>
          </cell>
          <cell r="EI523">
            <v>0</v>
          </cell>
          <cell r="EJ523">
            <v>0</v>
          </cell>
          <cell r="EK523">
            <v>0</v>
          </cell>
          <cell r="EL523">
            <v>0</v>
          </cell>
          <cell r="EM523">
            <v>0</v>
          </cell>
          <cell r="EN523">
            <v>0</v>
          </cell>
          <cell r="EO523">
            <v>0</v>
          </cell>
          <cell r="EP523">
            <v>0</v>
          </cell>
          <cell r="EQ523">
            <v>0</v>
          </cell>
          <cell r="ER523">
            <v>0</v>
          </cell>
          <cell r="ES523">
            <v>0</v>
          </cell>
          <cell r="ET523">
            <v>0</v>
          </cell>
          <cell r="EU523">
            <v>0</v>
          </cell>
          <cell r="EV523">
            <v>0</v>
          </cell>
          <cell r="EW523">
            <v>0</v>
          </cell>
          <cell r="EX523">
            <v>0</v>
          </cell>
          <cell r="EY523">
            <v>0</v>
          </cell>
          <cell r="EZ523">
            <v>0</v>
          </cell>
          <cell r="FA523">
            <v>0</v>
          </cell>
          <cell r="FB523">
            <v>0</v>
          </cell>
          <cell r="FC523">
            <v>0</v>
          </cell>
          <cell r="FD523">
            <v>0</v>
          </cell>
          <cell r="FE523">
            <v>0</v>
          </cell>
          <cell r="FF523">
            <v>0</v>
          </cell>
          <cell r="FG523">
            <v>0</v>
          </cell>
          <cell r="FH523">
            <v>0</v>
          </cell>
          <cell r="FI523">
            <v>0</v>
          </cell>
          <cell r="FJ523">
            <v>0</v>
          </cell>
          <cell r="FK523">
            <v>0</v>
          </cell>
          <cell r="FL523">
            <v>0</v>
          </cell>
          <cell r="FM523">
            <v>0</v>
          </cell>
          <cell r="FN523">
            <v>0</v>
          </cell>
          <cell r="FO523">
            <v>0</v>
          </cell>
          <cell r="FP523">
            <v>0</v>
          </cell>
          <cell r="FQ523">
            <v>0</v>
          </cell>
          <cell r="FR523">
            <v>0</v>
          </cell>
          <cell r="FS523">
            <v>0</v>
          </cell>
          <cell r="FT523">
            <v>0</v>
          </cell>
          <cell r="FU523">
            <v>0</v>
          </cell>
          <cell r="FV523">
            <v>0</v>
          </cell>
          <cell r="FW523">
            <v>0</v>
          </cell>
          <cell r="FX523">
            <v>0</v>
          </cell>
          <cell r="FY523">
            <v>0</v>
          </cell>
          <cell r="FZ523">
            <v>0</v>
          </cell>
          <cell r="GA523">
            <v>0</v>
          </cell>
          <cell r="GB523">
            <v>0</v>
          </cell>
          <cell r="GC523">
            <v>0</v>
          </cell>
          <cell r="GD523">
            <v>0</v>
          </cell>
          <cell r="GE523">
            <v>0</v>
          </cell>
          <cell r="GF523">
            <v>0</v>
          </cell>
          <cell r="GG523">
            <v>0</v>
          </cell>
          <cell r="GH523">
            <v>0</v>
          </cell>
          <cell r="GI523">
            <v>0</v>
          </cell>
          <cell r="GJ523">
            <v>0</v>
          </cell>
          <cell r="GK523">
            <v>0</v>
          </cell>
          <cell r="GL523">
            <v>0</v>
          </cell>
          <cell r="GM523">
            <v>0</v>
          </cell>
          <cell r="GN523">
            <v>0</v>
          </cell>
          <cell r="GO523">
            <v>0</v>
          </cell>
          <cell r="GP523">
            <v>0</v>
          </cell>
          <cell r="GQ523">
            <v>0</v>
          </cell>
          <cell r="GR523">
            <v>0</v>
          </cell>
          <cell r="GS523">
            <v>0</v>
          </cell>
          <cell r="GW523">
            <v>906486</v>
          </cell>
          <cell r="GX523" t="e">
            <v>#DIV/0!</v>
          </cell>
          <cell r="GY523" t="e">
            <v>#DIV/0!</v>
          </cell>
          <cell r="GZ523" t="e">
            <v>#DIV/0!</v>
          </cell>
        </row>
        <row r="524">
          <cell r="A524">
            <v>906505</v>
          </cell>
          <cell r="B524">
            <v>24</v>
          </cell>
          <cell r="C524" t="str">
            <v>COL GULF - ERATH</v>
          </cell>
          <cell r="D524">
            <v>156147</v>
          </cell>
          <cell r="E524" t="str">
            <v>D</v>
          </cell>
          <cell r="F524">
            <v>0</v>
          </cell>
          <cell r="G524">
            <v>0</v>
          </cell>
          <cell r="H524">
            <v>0</v>
          </cell>
          <cell r="I524">
            <v>0</v>
          </cell>
          <cell r="J524">
            <v>0</v>
          </cell>
          <cell r="K524">
            <v>0</v>
          </cell>
          <cell r="L524">
            <v>0</v>
          </cell>
          <cell r="M524">
            <v>0</v>
          </cell>
          <cell r="N524">
            <v>0</v>
          </cell>
          <cell r="O524">
            <v>0</v>
          </cell>
          <cell r="P524">
            <v>0</v>
          </cell>
          <cell r="Q524">
            <v>0</v>
          </cell>
          <cell r="R524">
            <v>0</v>
          </cell>
          <cell r="S524">
            <v>0</v>
          </cell>
          <cell r="T524">
            <v>0</v>
          </cell>
          <cell r="U524">
            <v>0</v>
          </cell>
          <cell r="V524">
            <v>0</v>
          </cell>
          <cell r="W524">
            <v>0</v>
          </cell>
          <cell r="X524">
            <v>0</v>
          </cell>
          <cell r="Y524">
            <v>0</v>
          </cell>
          <cell r="Z524">
            <v>0</v>
          </cell>
          <cell r="AA524">
            <v>0</v>
          </cell>
          <cell r="AB524">
            <v>0</v>
          </cell>
          <cell r="AC524">
            <v>0</v>
          </cell>
          <cell r="AD524">
            <v>0</v>
          </cell>
          <cell r="AE524">
            <v>0</v>
          </cell>
          <cell r="AF524">
            <v>0</v>
          </cell>
          <cell r="AG524">
            <v>0</v>
          </cell>
          <cell r="AH524">
            <v>0</v>
          </cell>
          <cell r="AI524">
            <v>0</v>
          </cell>
          <cell r="AJ524">
            <v>0</v>
          </cell>
          <cell r="AK524">
            <v>0</v>
          </cell>
          <cell r="AL524">
            <v>0</v>
          </cell>
          <cell r="AM524">
            <v>0</v>
          </cell>
          <cell r="AN524">
            <v>0</v>
          </cell>
          <cell r="AO524">
            <v>0</v>
          </cell>
          <cell r="AP524">
            <v>0</v>
          </cell>
          <cell r="AQ524">
            <v>0</v>
          </cell>
          <cell r="AR524">
            <v>0</v>
          </cell>
          <cell r="AS524">
            <v>0</v>
          </cell>
          <cell r="AT524">
            <v>0</v>
          </cell>
          <cell r="AU524">
            <v>0</v>
          </cell>
          <cell r="AV524">
            <v>0</v>
          </cell>
          <cell r="AW524">
            <v>0</v>
          </cell>
          <cell r="AX524">
            <v>0</v>
          </cell>
          <cell r="AY524">
            <v>0</v>
          </cell>
          <cell r="AZ524">
            <v>0</v>
          </cell>
          <cell r="BA524">
            <v>0</v>
          </cell>
          <cell r="BB524">
            <v>0</v>
          </cell>
          <cell r="BC524">
            <v>0</v>
          </cell>
          <cell r="BD524">
            <v>0</v>
          </cell>
          <cell r="BE524">
            <v>0</v>
          </cell>
          <cell r="BF524">
            <v>0</v>
          </cell>
          <cell r="BG524">
            <v>0</v>
          </cell>
          <cell r="BH524">
            <v>0</v>
          </cell>
          <cell r="BI524">
            <v>0</v>
          </cell>
          <cell r="BJ524">
            <v>0</v>
          </cell>
          <cell r="BK524">
            <v>0</v>
          </cell>
          <cell r="BL524">
            <v>0</v>
          </cell>
          <cell r="BM524">
            <v>0</v>
          </cell>
          <cell r="BN524">
            <v>0</v>
          </cell>
          <cell r="BO524">
            <v>0</v>
          </cell>
          <cell r="BP524">
            <v>0</v>
          </cell>
          <cell r="BQ524">
            <v>0</v>
          </cell>
          <cell r="BR524">
            <v>0</v>
          </cell>
          <cell r="BS524">
            <v>0</v>
          </cell>
          <cell r="BT524">
            <v>0</v>
          </cell>
          <cell r="BU524">
            <v>0</v>
          </cell>
          <cell r="BV524">
            <v>0</v>
          </cell>
          <cell r="BW524">
            <v>0</v>
          </cell>
          <cell r="BX524">
            <v>0</v>
          </cell>
          <cell r="BY524">
            <v>0</v>
          </cell>
          <cell r="BZ524">
            <v>0</v>
          </cell>
          <cell r="CA524">
            <v>0</v>
          </cell>
          <cell r="CB524">
            <v>0</v>
          </cell>
          <cell r="CC524">
            <v>0</v>
          </cell>
          <cell r="CD524">
            <v>0</v>
          </cell>
          <cell r="CE524">
            <v>0</v>
          </cell>
          <cell r="CF524">
            <v>0</v>
          </cell>
          <cell r="CG524">
            <v>0</v>
          </cell>
          <cell r="CH524">
            <v>0</v>
          </cell>
          <cell r="CI524">
            <v>0</v>
          </cell>
          <cell r="CJ524">
            <v>0</v>
          </cell>
          <cell r="CK524">
            <v>0</v>
          </cell>
          <cell r="CL524">
            <v>0</v>
          </cell>
          <cell r="CM524">
            <v>0</v>
          </cell>
          <cell r="CN524">
            <v>0</v>
          </cell>
          <cell r="CO524">
            <v>0</v>
          </cell>
          <cell r="CP524">
            <v>0</v>
          </cell>
          <cell r="CQ524">
            <v>0</v>
          </cell>
          <cell r="CR524">
            <v>0</v>
          </cell>
          <cell r="CS524">
            <v>0</v>
          </cell>
          <cell r="CT524">
            <v>0</v>
          </cell>
          <cell r="CU524">
            <v>0</v>
          </cell>
          <cell r="CV524">
            <v>0</v>
          </cell>
          <cell r="CW524">
            <v>0</v>
          </cell>
          <cell r="CX524">
            <v>0</v>
          </cell>
          <cell r="CY524">
            <v>0</v>
          </cell>
          <cell r="CZ524">
            <v>0</v>
          </cell>
          <cell r="DA524">
            <v>0</v>
          </cell>
          <cell r="DB524">
            <v>0</v>
          </cell>
          <cell r="DC524">
            <v>0</v>
          </cell>
          <cell r="DD524">
            <v>0</v>
          </cell>
          <cell r="DE524">
            <v>0</v>
          </cell>
          <cell r="DF524">
            <v>0</v>
          </cell>
          <cell r="DG524">
            <v>0</v>
          </cell>
          <cell r="DH524">
            <v>0</v>
          </cell>
          <cell r="DI524">
            <v>0</v>
          </cell>
          <cell r="DJ524">
            <v>0</v>
          </cell>
          <cell r="DK524">
            <v>0</v>
          </cell>
          <cell r="DL524">
            <v>0</v>
          </cell>
          <cell r="DM524">
            <v>0</v>
          </cell>
          <cell r="DN524">
            <v>0</v>
          </cell>
          <cell r="DO524">
            <v>0</v>
          </cell>
          <cell r="DP524">
            <v>0</v>
          </cell>
          <cell r="DQ524">
            <v>0</v>
          </cell>
          <cell r="DR524">
            <v>0</v>
          </cell>
          <cell r="DS524">
            <v>0</v>
          </cell>
          <cell r="DT524">
            <v>0</v>
          </cell>
          <cell r="DU524">
            <v>0</v>
          </cell>
          <cell r="DV524">
            <v>0</v>
          </cell>
          <cell r="DW524">
            <v>0</v>
          </cell>
          <cell r="DX524">
            <v>0</v>
          </cell>
          <cell r="DY524">
            <v>0</v>
          </cell>
          <cell r="DZ524">
            <v>0</v>
          </cell>
          <cell r="EA524">
            <v>0</v>
          </cell>
          <cell r="EB524">
            <v>0</v>
          </cell>
          <cell r="EC524">
            <v>0</v>
          </cell>
          <cell r="ED524">
            <v>0</v>
          </cell>
          <cell r="EE524">
            <v>0</v>
          </cell>
          <cell r="EF524">
            <v>0</v>
          </cell>
          <cell r="EG524">
            <v>0</v>
          </cell>
          <cell r="EH524">
            <v>0</v>
          </cell>
          <cell r="EI524">
            <v>0</v>
          </cell>
          <cell r="EJ524">
            <v>0</v>
          </cell>
          <cell r="EK524">
            <v>0</v>
          </cell>
          <cell r="EL524">
            <v>0</v>
          </cell>
          <cell r="EM524">
            <v>0</v>
          </cell>
          <cell r="EN524">
            <v>0</v>
          </cell>
          <cell r="EO524">
            <v>0</v>
          </cell>
          <cell r="EP524">
            <v>0</v>
          </cell>
          <cell r="EQ524">
            <v>0</v>
          </cell>
          <cell r="ER524">
            <v>0</v>
          </cell>
          <cell r="ES524">
            <v>0</v>
          </cell>
          <cell r="ET524">
            <v>0</v>
          </cell>
          <cell r="EU524">
            <v>0</v>
          </cell>
          <cell r="EV524">
            <v>0</v>
          </cell>
          <cell r="EW524">
            <v>37427</v>
          </cell>
          <cell r="EX524">
            <v>0</v>
          </cell>
          <cell r="EY524">
            <v>2800</v>
          </cell>
          <cell r="EZ524">
            <v>2800</v>
          </cell>
          <cell r="FA524">
            <v>22800</v>
          </cell>
          <cell r="FB524">
            <v>22800</v>
          </cell>
          <cell r="FC524">
            <v>62647</v>
          </cell>
          <cell r="FD524">
            <v>43820</v>
          </cell>
          <cell r="FE524">
            <v>53532</v>
          </cell>
          <cell r="FF524">
            <v>18536</v>
          </cell>
          <cell r="FG524">
            <v>17468</v>
          </cell>
          <cell r="FH524">
            <v>17468</v>
          </cell>
          <cell r="FI524">
            <v>17468</v>
          </cell>
          <cell r="FJ524">
            <v>0</v>
          </cell>
          <cell r="FK524">
            <v>0</v>
          </cell>
          <cell r="FL524">
            <v>0</v>
          </cell>
          <cell r="FM524">
            <v>0</v>
          </cell>
          <cell r="FN524">
            <v>0</v>
          </cell>
          <cell r="FO524">
            <v>0</v>
          </cell>
          <cell r="FP524">
            <v>0</v>
          </cell>
          <cell r="FQ524">
            <v>0</v>
          </cell>
          <cell r="FR524">
            <v>0</v>
          </cell>
          <cell r="FS524">
            <v>0</v>
          </cell>
          <cell r="FT524">
            <v>0</v>
          </cell>
          <cell r="FU524">
            <v>0</v>
          </cell>
          <cell r="FV524">
            <v>0</v>
          </cell>
          <cell r="FW524">
            <v>0</v>
          </cell>
          <cell r="FX524">
            <v>0</v>
          </cell>
          <cell r="FY524">
            <v>0</v>
          </cell>
          <cell r="FZ524">
            <v>0</v>
          </cell>
          <cell r="GA524">
            <v>0</v>
          </cell>
          <cell r="GB524">
            <v>0</v>
          </cell>
          <cell r="GC524">
            <v>0</v>
          </cell>
          <cell r="GD524">
            <v>0</v>
          </cell>
          <cell r="GE524">
            <v>0</v>
          </cell>
          <cell r="GF524">
            <v>0</v>
          </cell>
          <cell r="GG524">
            <v>0</v>
          </cell>
          <cell r="GH524">
            <v>0</v>
          </cell>
          <cell r="GI524">
            <v>0</v>
          </cell>
          <cell r="GJ524">
            <v>0</v>
          </cell>
          <cell r="GK524">
            <v>0</v>
          </cell>
          <cell r="GL524">
            <v>0</v>
          </cell>
          <cell r="GM524">
            <v>21044</v>
          </cell>
          <cell r="GN524">
            <v>50000</v>
          </cell>
          <cell r="GO524">
            <v>50000</v>
          </cell>
          <cell r="GP524">
            <v>50000</v>
          </cell>
          <cell r="GQ524">
            <v>50000</v>
          </cell>
          <cell r="GR524">
            <v>50000</v>
          </cell>
          <cell r="GS524">
            <v>0</v>
          </cell>
          <cell r="GW524">
            <v>906505</v>
          </cell>
          <cell r="GX524" t="e">
            <v>#DIV/0!</v>
          </cell>
          <cell r="GY524" t="e">
            <v>#DIV/0!</v>
          </cell>
          <cell r="GZ524" t="e">
            <v>#DIV/0!</v>
          </cell>
        </row>
        <row r="525">
          <cell r="A525">
            <v>906507</v>
          </cell>
          <cell r="B525">
            <v>17</v>
          </cell>
          <cell r="C525" t="str">
            <v>TRANSOK @ BRYAN</v>
          </cell>
          <cell r="D525">
            <v>878659</v>
          </cell>
          <cell r="E525" t="str">
            <v>R</v>
          </cell>
          <cell r="F525">
            <v>18350</v>
          </cell>
          <cell r="G525">
            <v>28850</v>
          </cell>
          <cell r="H525">
            <v>32357</v>
          </cell>
          <cell r="I525">
            <v>28795</v>
          </cell>
          <cell r="J525">
            <v>28795</v>
          </cell>
          <cell r="K525">
            <v>28795</v>
          </cell>
          <cell r="L525">
            <v>39257</v>
          </cell>
          <cell r="M525">
            <v>27991</v>
          </cell>
          <cell r="N525">
            <v>31543</v>
          </cell>
          <cell r="O525">
            <v>28935</v>
          </cell>
          <cell r="P525">
            <v>31473</v>
          </cell>
          <cell r="Q525">
            <v>31473</v>
          </cell>
          <cell r="R525">
            <v>31473</v>
          </cell>
          <cell r="S525">
            <v>22314</v>
          </cell>
          <cell r="T525">
            <v>6390</v>
          </cell>
          <cell r="U525">
            <v>1268</v>
          </cell>
          <cell r="V525">
            <v>18717</v>
          </cell>
          <cell r="W525">
            <v>18717</v>
          </cell>
          <cell r="X525">
            <v>18717</v>
          </cell>
          <cell r="Y525">
            <v>18717</v>
          </cell>
          <cell r="Z525">
            <v>12792</v>
          </cell>
          <cell r="AA525">
            <v>1638</v>
          </cell>
          <cell r="AB525">
            <v>5890</v>
          </cell>
          <cell r="AC525">
            <v>15138</v>
          </cell>
          <cell r="AD525">
            <v>25619</v>
          </cell>
          <cell r="AE525">
            <v>25619</v>
          </cell>
          <cell r="AF525">
            <v>25619</v>
          </cell>
          <cell r="AG525">
            <v>15138</v>
          </cell>
          <cell r="AH525">
            <v>11210</v>
          </cell>
          <cell r="AI525">
            <v>7000</v>
          </cell>
          <cell r="AJ525">
            <v>4802</v>
          </cell>
          <cell r="AK525">
            <v>8760</v>
          </cell>
          <cell r="AL525">
            <v>8760</v>
          </cell>
          <cell r="AM525">
            <v>8760</v>
          </cell>
          <cell r="AN525">
            <v>2033</v>
          </cell>
          <cell r="AO525">
            <v>6408</v>
          </cell>
          <cell r="AP525">
            <v>13408</v>
          </cell>
          <cell r="AQ525">
            <v>13178</v>
          </cell>
          <cell r="AR525">
            <v>15408</v>
          </cell>
          <cell r="AS525">
            <v>15408</v>
          </cell>
          <cell r="AT525">
            <v>15408</v>
          </cell>
          <cell r="AU525">
            <v>12188</v>
          </cell>
          <cell r="AV525">
            <v>22229</v>
          </cell>
          <cell r="AW525">
            <v>10343</v>
          </cell>
          <cell r="AX525">
            <v>9451</v>
          </cell>
          <cell r="AY525">
            <v>0</v>
          </cell>
          <cell r="AZ525">
            <v>0</v>
          </cell>
          <cell r="BA525">
            <v>0</v>
          </cell>
          <cell r="BB525">
            <v>8208</v>
          </cell>
          <cell r="BC525">
            <v>0</v>
          </cell>
          <cell r="BD525">
            <v>0</v>
          </cell>
          <cell r="BE525">
            <v>0</v>
          </cell>
          <cell r="BF525">
            <v>0</v>
          </cell>
          <cell r="BG525">
            <v>0</v>
          </cell>
          <cell r="BH525">
            <v>0</v>
          </cell>
          <cell r="BI525">
            <v>0</v>
          </cell>
          <cell r="BJ525">
            <v>0</v>
          </cell>
          <cell r="BK525">
            <v>0</v>
          </cell>
          <cell r="BL525">
            <v>0</v>
          </cell>
          <cell r="BM525">
            <v>3000</v>
          </cell>
          <cell r="BN525">
            <v>3000</v>
          </cell>
          <cell r="BO525">
            <v>3000</v>
          </cell>
          <cell r="BP525">
            <v>3000</v>
          </cell>
          <cell r="BQ525">
            <v>4718</v>
          </cell>
          <cell r="BR525">
            <v>7383</v>
          </cell>
          <cell r="BS525">
            <v>6908</v>
          </cell>
          <cell r="BT525">
            <v>13208</v>
          </cell>
          <cell r="BU525">
            <v>13208</v>
          </cell>
          <cell r="BV525">
            <v>13208</v>
          </cell>
          <cell r="BW525">
            <v>5208</v>
          </cell>
          <cell r="BX525">
            <v>6318</v>
          </cell>
          <cell r="BY525">
            <v>6529</v>
          </cell>
          <cell r="BZ525">
            <v>9745</v>
          </cell>
          <cell r="CA525">
            <v>18208</v>
          </cell>
          <cell r="CB525">
            <v>18208</v>
          </cell>
          <cell r="CC525">
            <v>19408</v>
          </cell>
          <cell r="CD525">
            <v>29408</v>
          </cell>
          <cell r="CE525">
            <v>19408</v>
          </cell>
          <cell r="CF525">
            <v>10000</v>
          </cell>
          <cell r="CG525">
            <v>15480</v>
          </cell>
          <cell r="CH525">
            <v>19408</v>
          </cell>
          <cell r="CI525">
            <v>19408</v>
          </cell>
          <cell r="CJ525">
            <v>19408</v>
          </cell>
          <cell r="CK525">
            <v>19408</v>
          </cell>
          <cell r="CL525">
            <v>19408</v>
          </cell>
          <cell r="CM525">
            <v>21033</v>
          </cell>
          <cell r="CN525">
            <v>19942</v>
          </cell>
          <cell r="CO525">
            <v>12936</v>
          </cell>
          <cell r="CP525">
            <v>12936</v>
          </cell>
          <cell r="CQ525">
            <v>12936</v>
          </cell>
          <cell r="CR525">
            <v>12545</v>
          </cell>
          <cell r="CS525">
            <v>7545</v>
          </cell>
          <cell r="CT525">
            <v>289</v>
          </cell>
          <cell r="CU525">
            <v>0</v>
          </cell>
          <cell r="CV525">
            <v>0</v>
          </cell>
          <cell r="CW525">
            <v>0</v>
          </cell>
          <cell r="CX525">
            <v>0</v>
          </cell>
          <cell r="CY525">
            <v>14722</v>
          </cell>
          <cell r="CZ525">
            <v>5314</v>
          </cell>
          <cell r="DA525">
            <v>5314</v>
          </cell>
          <cell r="DB525">
            <v>5314</v>
          </cell>
          <cell r="DC525">
            <v>17623</v>
          </cell>
          <cell r="DD525">
            <v>17623</v>
          </cell>
          <cell r="DE525">
            <v>17623</v>
          </cell>
          <cell r="DF525">
            <v>12314</v>
          </cell>
          <cell r="DG525">
            <v>16579</v>
          </cell>
          <cell r="DH525">
            <v>18715</v>
          </cell>
          <cell r="DI525">
            <v>18715</v>
          </cell>
          <cell r="DJ525">
            <v>18715</v>
          </cell>
          <cell r="DK525">
            <v>18715</v>
          </cell>
          <cell r="DL525">
            <v>18715</v>
          </cell>
          <cell r="DM525">
            <v>18715</v>
          </cell>
          <cell r="DN525">
            <v>23715</v>
          </cell>
          <cell r="DO525">
            <v>23715</v>
          </cell>
          <cell r="DP525">
            <v>18715</v>
          </cell>
          <cell r="DQ525">
            <v>18715</v>
          </cell>
          <cell r="DR525">
            <v>18715</v>
          </cell>
          <cell r="DS525">
            <v>18715</v>
          </cell>
          <cell r="DT525">
            <v>15307</v>
          </cell>
          <cell r="DU525">
            <v>15307</v>
          </cell>
          <cell r="DV525">
            <v>18715</v>
          </cell>
          <cell r="DW525">
            <v>18715</v>
          </cell>
          <cell r="DX525">
            <v>15307</v>
          </cell>
          <cell r="DY525">
            <v>15307</v>
          </cell>
          <cell r="DZ525">
            <v>15307</v>
          </cell>
          <cell r="EA525">
            <v>15307</v>
          </cell>
          <cell r="EB525">
            <v>23715</v>
          </cell>
          <cell r="EC525">
            <v>18715</v>
          </cell>
          <cell r="ED525">
            <v>18715</v>
          </cell>
          <cell r="EE525">
            <v>11317</v>
          </cell>
          <cell r="EF525">
            <v>11317</v>
          </cell>
          <cell r="EG525">
            <v>11317</v>
          </cell>
          <cell r="EH525">
            <v>8715</v>
          </cell>
          <cell r="EI525">
            <v>5307</v>
          </cell>
          <cell r="EJ525">
            <v>29349</v>
          </cell>
          <cell r="EK525">
            <v>18446</v>
          </cell>
          <cell r="EL525">
            <v>18446</v>
          </cell>
          <cell r="EM525">
            <v>18446</v>
          </cell>
          <cell r="EN525">
            <v>18446</v>
          </cell>
          <cell r="EO525">
            <v>12446</v>
          </cell>
          <cell r="EP525">
            <v>20446</v>
          </cell>
          <cell r="EQ525">
            <v>12446</v>
          </cell>
          <cell r="ER525">
            <v>17843</v>
          </cell>
          <cell r="ES525">
            <v>23435</v>
          </cell>
          <cell r="ET525">
            <v>23435</v>
          </cell>
          <cell r="EU525">
            <v>23435</v>
          </cell>
          <cell r="EV525">
            <v>18286</v>
          </cell>
          <cell r="EW525">
            <v>28435</v>
          </cell>
          <cell r="EX525">
            <v>10435</v>
          </cell>
          <cell r="EY525">
            <v>59299</v>
          </cell>
          <cell r="EZ525">
            <v>59299</v>
          </cell>
          <cell r="FA525">
            <v>47843</v>
          </cell>
          <cell r="FB525">
            <v>47843</v>
          </cell>
          <cell r="FC525">
            <v>21334</v>
          </cell>
          <cell r="FD525">
            <v>15168</v>
          </cell>
          <cell r="FE525">
            <v>19888</v>
          </cell>
          <cell r="FF525">
            <v>47888</v>
          </cell>
          <cell r="FG525">
            <v>50791</v>
          </cell>
          <cell r="FH525">
            <v>50791</v>
          </cell>
          <cell r="FI525">
            <v>50791</v>
          </cell>
          <cell r="FJ525">
            <v>32317</v>
          </cell>
          <cell r="FK525">
            <v>17888</v>
          </cell>
          <cell r="FL525">
            <v>40703</v>
          </cell>
          <cell r="FM525">
            <v>42408</v>
          </cell>
          <cell r="FN525">
            <v>24408</v>
          </cell>
          <cell r="FO525">
            <v>24381</v>
          </cell>
          <cell r="FP525">
            <v>24381</v>
          </cell>
          <cell r="FQ525">
            <v>24381</v>
          </cell>
          <cell r="FR525">
            <v>22062</v>
          </cell>
          <cell r="FS525">
            <v>21208</v>
          </cell>
          <cell r="FT525">
            <v>19950</v>
          </cell>
          <cell r="FU525">
            <v>19950</v>
          </cell>
          <cell r="FV525">
            <v>19950</v>
          </cell>
          <cell r="FW525">
            <v>11800</v>
          </cell>
          <cell r="FX525">
            <v>11800</v>
          </cell>
          <cell r="FY525">
            <v>2866</v>
          </cell>
          <cell r="FZ525">
            <v>8492</v>
          </cell>
          <cell r="GA525">
            <v>13408</v>
          </cell>
          <cell r="GB525">
            <v>13408</v>
          </cell>
          <cell r="GC525">
            <v>13408</v>
          </cell>
          <cell r="GD525">
            <v>13408</v>
          </cell>
          <cell r="GE525">
            <v>13408</v>
          </cell>
          <cell r="GF525">
            <v>13408</v>
          </cell>
          <cell r="GG525">
            <v>13408</v>
          </cell>
          <cell r="GH525">
            <v>11641</v>
          </cell>
          <cell r="GI525">
            <v>11641</v>
          </cell>
          <cell r="GJ525">
            <v>11641</v>
          </cell>
          <cell r="GK525">
            <v>11641</v>
          </cell>
          <cell r="GL525">
            <v>20741</v>
          </cell>
          <cell r="GM525">
            <v>19241</v>
          </cell>
          <cell r="GN525">
            <v>7841</v>
          </cell>
          <cell r="GO525">
            <v>7841</v>
          </cell>
          <cell r="GP525">
            <v>14819</v>
          </cell>
          <cell r="GQ525">
            <v>14819</v>
          </cell>
          <cell r="GR525">
            <v>14819</v>
          </cell>
          <cell r="GS525">
            <v>15076</v>
          </cell>
          <cell r="GW525">
            <v>906507</v>
          </cell>
          <cell r="GX525" t="e">
            <v>#DIV/0!</v>
          </cell>
          <cell r="GY525" t="e">
            <v>#DIV/0!</v>
          </cell>
          <cell r="GZ525" t="e">
            <v>#DIV/0!</v>
          </cell>
        </row>
        <row r="526">
          <cell r="A526">
            <v>906691</v>
          </cell>
          <cell r="B526">
            <v>22</v>
          </cell>
          <cell r="C526" t="str">
            <v>KMTP @  WHARTON</v>
          </cell>
          <cell r="D526">
            <v>652390</v>
          </cell>
          <cell r="E526" t="str">
            <v>B</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cell r="AF526">
            <v>0</v>
          </cell>
          <cell r="AG526">
            <v>0</v>
          </cell>
          <cell r="AH526">
            <v>0</v>
          </cell>
          <cell r="AI526">
            <v>0</v>
          </cell>
          <cell r="AJ526">
            <v>0</v>
          </cell>
          <cell r="AK526">
            <v>0</v>
          </cell>
          <cell r="AL526">
            <v>0</v>
          </cell>
          <cell r="AM526">
            <v>0</v>
          </cell>
          <cell r="AN526">
            <v>0</v>
          </cell>
          <cell r="AO526">
            <v>0</v>
          </cell>
          <cell r="AP526">
            <v>0</v>
          </cell>
          <cell r="AQ526">
            <v>0</v>
          </cell>
          <cell r="AR526">
            <v>0</v>
          </cell>
          <cell r="AS526">
            <v>0</v>
          </cell>
          <cell r="AT526">
            <v>0</v>
          </cell>
          <cell r="AU526">
            <v>0</v>
          </cell>
          <cell r="AV526">
            <v>0</v>
          </cell>
          <cell r="AW526">
            <v>0</v>
          </cell>
          <cell r="AX526">
            <v>0</v>
          </cell>
          <cell r="AY526">
            <v>0</v>
          </cell>
          <cell r="AZ526">
            <v>0</v>
          </cell>
          <cell r="BA526">
            <v>0</v>
          </cell>
          <cell r="BB526">
            <v>0</v>
          </cell>
          <cell r="BC526">
            <v>0</v>
          </cell>
          <cell r="BD526">
            <v>0</v>
          </cell>
          <cell r="BE526">
            <v>0</v>
          </cell>
          <cell r="BF526">
            <v>0</v>
          </cell>
          <cell r="BG526">
            <v>0</v>
          </cell>
          <cell r="BH526">
            <v>0</v>
          </cell>
          <cell r="BI526">
            <v>0</v>
          </cell>
          <cell r="BJ526">
            <v>0</v>
          </cell>
          <cell r="BK526">
            <v>0</v>
          </cell>
          <cell r="BL526">
            <v>0</v>
          </cell>
          <cell r="BM526">
            <v>0</v>
          </cell>
          <cell r="BN526">
            <v>0</v>
          </cell>
          <cell r="BO526">
            <v>0</v>
          </cell>
          <cell r="BP526">
            <v>0</v>
          </cell>
          <cell r="BQ526">
            <v>0</v>
          </cell>
          <cell r="BR526">
            <v>0</v>
          </cell>
          <cell r="BS526">
            <v>0</v>
          </cell>
          <cell r="BT526">
            <v>0</v>
          </cell>
          <cell r="BU526">
            <v>0</v>
          </cell>
          <cell r="BV526">
            <v>0</v>
          </cell>
          <cell r="BW526">
            <v>0</v>
          </cell>
          <cell r="BX526">
            <v>0</v>
          </cell>
          <cell r="BY526">
            <v>0</v>
          </cell>
          <cell r="BZ526">
            <v>0</v>
          </cell>
          <cell r="CA526">
            <v>0</v>
          </cell>
          <cell r="CB526">
            <v>0</v>
          </cell>
          <cell r="CC526">
            <v>0</v>
          </cell>
          <cell r="CD526">
            <v>0</v>
          </cell>
          <cell r="CE526">
            <v>0</v>
          </cell>
          <cell r="CF526">
            <v>0</v>
          </cell>
          <cell r="CG526">
            <v>0</v>
          </cell>
          <cell r="CH526">
            <v>0</v>
          </cell>
          <cell r="CI526">
            <v>0</v>
          </cell>
          <cell r="CJ526">
            <v>0</v>
          </cell>
          <cell r="CK526">
            <v>0</v>
          </cell>
          <cell r="CL526">
            <v>0</v>
          </cell>
          <cell r="CM526">
            <v>0</v>
          </cell>
          <cell r="CN526">
            <v>0</v>
          </cell>
          <cell r="CO526">
            <v>0</v>
          </cell>
          <cell r="CP526">
            <v>0</v>
          </cell>
          <cell r="CQ526">
            <v>0</v>
          </cell>
          <cell r="CR526">
            <v>0</v>
          </cell>
          <cell r="CS526">
            <v>0</v>
          </cell>
          <cell r="CT526">
            <v>0</v>
          </cell>
          <cell r="CU526">
            <v>0</v>
          </cell>
          <cell r="CV526">
            <v>0</v>
          </cell>
          <cell r="CW526">
            <v>0</v>
          </cell>
          <cell r="CX526">
            <v>0</v>
          </cell>
          <cell r="CY526">
            <v>0</v>
          </cell>
          <cell r="CZ526">
            <v>0</v>
          </cell>
          <cell r="DA526">
            <v>0</v>
          </cell>
          <cell r="DB526">
            <v>0</v>
          </cell>
          <cell r="DC526">
            <v>0</v>
          </cell>
          <cell r="DD526">
            <v>0</v>
          </cell>
          <cell r="DE526">
            <v>0</v>
          </cell>
          <cell r="DF526">
            <v>0</v>
          </cell>
          <cell r="DG526">
            <v>0</v>
          </cell>
          <cell r="DH526">
            <v>0</v>
          </cell>
          <cell r="DI526">
            <v>0</v>
          </cell>
          <cell r="DJ526">
            <v>0</v>
          </cell>
          <cell r="DK526">
            <v>0</v>
          </cell>
          <cell r="DL526">
            <v>0</v>
          </cell>
          <cell r="DM526">
            <v>0</v>
          </cell>
          <cell r="DN526">
            <v>0</v>
          </cell>
          <cell r="DO526">
            <v>0</v>
          </cell>
          <cell r="DP526">
            <v>0</v>
          </cell>
          <cell r="DQ526">
            <v>0</v>
          </cell>
          <cell r="DR526">
            <v>0</v>
          </cell>
          <cell r="DS526">
            <v>0</v>
          </cell>
          <cell r="DT526">
            <v>0</v>
          </cell>
          <cell r="DU526">
            <v>0</v>
          </cell>
          <cell r="DV526">
            <v>0</v>
          </cell>
          <cell r="DW526">
            <v>0</v>
          </cell>
          <cell r="DX526">
            <v>0</v>
          </cell>
          <cell r="DY526">
            <v>0</v>
          </cell>
          <cell r="DZ526">
            <v>0</v>
          </cell>
          <cell r="EA526">
            <v>0</v>
          </cell>
          <cell r="EB526">
            <v>0</v>
          </cell>
          <cell r="EC526">
            <v>0</v>
          </cell>
          <cell r="ED526">
            <v>0</v>
          </cell>
          <cell r="EE526">
            <v>0</v>
          </cell>
          <cell r="EF526">
            <v>0</v>
          </cell>
          <cell r="EG526">
            <v>0</v>
          </cell>
          <cell r="EH526">
            <v>0</v>
          </cell>
          <cell r="EI526">
            <v>0</v>
          </cell>
          <cell r="EJ526">
            <v>0</v>
          </cell>
          <cell r="EK526">
            <v>0</v>
          </cell>
          <cell r="EL526">
            <v>0</v>
          </cell>
          <cell r="EM526">
            <v>0</v>
          </cell>
          <cell r="EN526">
            <v>0</v>
          </cell>
          <cell r="EO526">
            <v>0</v>
          </cell>
          <cell r="EP526">
            <v>0</v>
          </cell>
          <cell r="EQ526">
            <v>0</v>
          </cell>
          <cell r="ER526">
            <v>0</v>
          </cell>
          <cell r="ES526">
            <v>0</v>
          </cell>
          <cell r="ET526">
            <v>0</v>
          </cell>
          <cell r="EU526">
            <v>0</v>
          </cell>
          <cell r="EV526">
            <v>0</v>
          </cell>
          <cell r="EW526">
            <v>0</v>
          </cell>
          <cell r="EX526">
            <v>0</v>
          </cell>
          <cell r="EY526">
            <v>0</v>
          </cell>
          <cell r="EZ526">
            <v>0</v>
          </cell>
          <cell r="FA526">
            <v>0</v>
          </cell>
          <cell r="FB526">
            <v>0</v>
          </cell>
          <cell r="FC526">
            <v>0</v>
          </cell>
          <cell r="FD526">
            <v>0</v>
          </cell>
          <cell r="FE526">
            <v>0</v>
          </cell>
          <cell r="FF526">
            <v>0</v>
          </cell>
          <cell r="FG526">
            <v>0</v>
          </cell>
          <cell r="FH526">
            <v>0</v>
          </cell>
          <cell r="FI526">
            <v>0</v>
          </cell>
          <cell r="FJ526">
            <v>0</v>
          </cell>
          <cell r="FK526">
            <v>0</v>
          </cell>
          <cell r="FL526">
            <v>0</v>
          </cell>
          <cell r="FM526">
            <v>0</v>
          </cell>
          <cell r="FN526">
            <v>0</v>
          </cell>
          <cell r="FO526">
            <v>0</v>
          </cell>
          <cell r="FP526">
            <v>0</v>
          </cell>
          <cell r="FQ526">
            <v>0</v>
          </cell>
          <cell r="FR526">
            <v>0</v>
          </cell>
          <cell r="FS526">
            <v>0</v>
          </cell>
          <cell r="FT526">
            <v>0</v>
          </cell>
          <cell r="FU526">
            <v>0</v>
          </cell>
          <cell r="FV526">
            <v>0</v>
          </cell>
          <cell r="FW526">
            <v>0</v>
          </cell>
          <cell r="FX526">
            <v>0</v>
          </cell>
          <cell r="FY526">
            <v>0</v>
          </cell>
          <cell r="FZ526">
            <v>0</v>
          </cell>
          <cell r="GA526">
            <v>0</v>
          </cell>
          <cell r="GB526">
            <v>0</v>
          </cell>
          <cell r="GC526">
            <v>0</v>
          </cell>
          <cell r="GD526">
            <v>0</v>
          </cell>
          <cell r="GE526">
            <v>0</v>
          </cell>
          <cell r="GF526">
            <v>0</v>
          </cell>
          <cell r="GG526">
            <v>0</v>
          </cell>
          <cell r="GH526">
            <v>0</v>
          </cell>
          <cell r="GI526">
            <v>0</v>
          </cell>
          <cell r="GJ526">
            <v>0</v>
          </cell>
          <cell r="GK526">
            <v>0</v>
          </cell>
          <cell r="GL526">
            <v>0</v>
          </cell>
          <cell r="GM526">
            <v>0</v>
          </cell>
          <cell r="GN526">
            <v>0</v>
          </cell>
          <cell r="GO526">
            <v>0</v>
          </cell>
          <cell r="GP526">
            <v>0</v>
          </cell>
          <cell r="GQ526">
            <v>0</v>
          </cell>
          <cell r="GR526">
            <v>0</v>
          </cell>
          <cell r="GS526">
            <v>0</v>
          </cell>
          <cell r="GW526">
            <v>906691</v>
          </cell>
          <cell r="GX526" t="e">
            <v>#DIV/0!</v>
          </cell>
          <cell r="GY526" t="e">
            <v>#DIV/0!</v>
          </cell>
          <cell r="GZ526" t="e">
            <v>#DIV/0!</v>
          </cell>
        </row>
        <row r="527">
          <cell r="A527">
            <v>907088</v>
          </cell>
          <cell r="B527">
            <v>22</v>
          </cell>
          <cell r="C527" t="str">
            <v>KMTP @ JACKSON</v>
          </cell>
          <cell r="D527">
            <v>190435</v>
          </cell>
          <cell r="E527" t="str">
            <v>R</v>
          </cell>
          <cell r="F527">
            <v>5000</v>
          </cell>
          <cell r="G527">
            <v>5000</v>
          </cell>
          <cell r="H527">
            <v>5000</v>
          </cell>
          <cell r="I527">
            <v>5000</v>
          </cell>
          <cell r="J527">
            <v>5000</v>
          </cell>
          <cell r="K527">
            <v>5000</v>
          </cell>
          <cell r="L527">
            <v>5000</v>
          </cell>
          <cell r="M527">
            <v>5000</v>
          </cell>
          <cell r="N527">
            <v>5000</v>
          </cell>
          <cell r="O527">
            <v>5000</v>
          </cell>
          <cell r="P527">
            <v>5000</v>
          </cell>
          <cell r="Q527">
            <v>5000</v>
          </cell>
          <cell r="R527">
            <v>5000</v>
          </cell>
          <cell r="S527">
            <v>5000</v>
          </cell>
          <cell r="T527">
            <v>0</v>
          </cell>
          <cell r="U527">
            <v>0</v>
          </cell>
          <cell r="V527">
            <v>0</v>
          </cell>
          <cell r="W527">
            <v>0</v>
          </cell>
          <cell r="X527">
            <v>0</v>
          </cell>
          <cell r="Y527">
            <v>0</v>
          </cell>
          <cell r="Z527">
            <v>0</v>
          </cell>
          <cell r="AA527">
            <v>0</v>
          </cell>
          <cell r="AB527">
            <v>0</v>
          </cell>
          <cell r="AC527">
            <v>0</v>
          </cell>
          <cell r="AD527">
            <v>0</v>
          </cell>
          <cell r="AE527">
            <v>0</v>
          </cell>
          <cell r="AF527">
            <v>0</v>
          </cell>
          <cell r="AG527">
            <v>0</v>
          </cell>
          <cell r="AH527">
            <v>0</v>
          </cell>
          <cell r="AI527">
            <v>0</v>
          </cell>
          <cell r="AJ527">
            <v>0</v>
          </cell>
          <cell r="AK527">
            <v>0</v>
          </cell>
          <cell r="AL527">
            <v>0</v>
          </cell>
          <cell r="AM527">
            <v>0</v>
          </cell>
          <cell r="AN527">
            <v>0</v>
          </cell>
          <cell r="AO527">
            <v>0</v>
          </cell>
          <cell r="AP527">
            <v>0</v>
          </cell>
          <cell r="AQ527">
            <v>0</v>
          </cell>
          <cell r="AR527">
            <v>0</v>
          </cell>
          <cell r="AS527">
            <v>0</v>
          </cell>
          <cell r="AT527">
            <v>0</v>
          </cell>
          <cell r="AU527">
            <v>0</v>
          </cell>
          <cell r="AV527">
            <v>0</v>
          </cell>
          <cell r="AW527">
            <v>0</v>
          </cell>
          <cell r="AX527">
            <v>0</v>
          </cell>
          <cell r="AY527">
            <v>0</v>
          </cell>
          <cell r="AZ527">
            <v>0</v>
          </cell>
          <cell r="BA527">
            <v>0</v>
          </cell>
          <cell r="BB527">
            <v>0</v>
          </cell>
          <cell r="BC527">
            <v>0</v>
          </cell>
          <cell r="BD527">
            <v>0</v>
          </cell>
          <cell r="BE527">
            <v>0</v>
          </cell>
          <cell r="BF527">
            <v>0</v>
          </cell>
          <cell r="BG527">
            <v>0</v>
          </cell>
          <cell r="BH527">
            <v>0</v>
          </cell>
          <cell r="BI527">
            <v>0</v>
          </cell>
          <cell r="BJ527">
            <v>0</v>
          </cell>
          <cell r="BK527">
            <v>0</v>
          </cell>
          <cell r="BL527">
            <v>0</v>
          </cell>
          <cell r="BM527">
            <v>0</v>
          </cell>
          <cell r="BN527">
            <v>0</v>
          </cell>
          <cell r="BO527">
            <v>0</v>
          </cell>
          <cell r="BP527">
            <v>0</v>
          </cell>
          <cell r="BQ527">
            <v>0</v>
          </cell>
          <cell r="BR527">
            <v>0</v>
          </cell>
          <cell r="BS527">
            <v>0</v>
          </cell>
          <cell r="BT527">
            <v>0</v>
          </cell>
          <cell r="BU527">
            <v>0</v>
          </cell>
          <cell r="BV527">
            <v>0</v>
          </cell>
          <cell r="BW527">
            <v>0</v>
          </cell>
          <cell r="BX527">
            <v>0</v>
          </cell>
          <cell r="BY527">
            <v>0</v>
          </cell>
          <cell r="BZ527">
            <v>0</v>
          </cell>
          <cell r="CA527">
            <v>0</v>
          </cell>
          <cell r="CB527">
            <v>0</v>
          </cell>
          <cell r="CC527">
            <v>0</v>
          </cell>
          <cell r="CD527">
            <v>0</v>
          </cell>
          <cell r="CE527">
            <v>0</v>
          </cell>
          <cell r="CF527">
            <v>0</v>
          </cell>
          <cell r="CG527">
            <v>0</v>
          </cell>
          <cell r="CH527">
            <v>0</v>
          </cell>
          <cell r="CI527">
            <v>0</v>
          </cell>
          <cell r="CJ527">
            <v>0</v>
          </cell>
          <cell r="CK527">
            <v>0</v>
          </cell>
          <cell r="CL527">
            <v>0</v>
          </cell>
          <cell r="CM527">
            <v>0</v>
          </cell>
          <cell r="CN527">
            <v>0</v>
          </cell>
          <cell r="CO527">
            <v>0</v>
          </cell>
          <cell r="CP527">
            <v>0</v>
          </cell>
          <cell r="CQ527">
            <v>0</v>
          </cell>
          <cell r="CR527">
            <v>0</v>
          </cell>
          <cell r="CS527">
            <v>0</v>
          </cell>
          <cell r="CT527">
            <v>0</v>
          </cell>
          <cell r="CU527">
            <v>0</v>
          </cell>
          <cell r="CV527">
            <v>0</v>
          </cell>
          <cell r="CW527">
            <v>0</v>
          </cell>
          <cell r="CX527">
            <v>0</v>
          </cell>
          <cell r="CY527">
            <v>0</v>
          </cell>
          <cell r="CZ527">
            <v>0</v>
          </cell>
          <cell r="DA527">
            <v>0</v>
          </cell>
          <cell r="DB527">
            <v>0</v>
          </cell>
          <cell r="DC527">
            <v>0</v>
          </cell>
          <cell r="DD527">
            <v>0</v>
          </cell>
          <cell r="DE527">
            <v>0</v>
          </cell>
          <cell r="DF527">
            <v>0</v>
          </cell>
          <cell r="DG527">
            <v>0</v>
          </cell>
          <cell r="DH527">
            <v>0</v>
          </cell>
          <cell r="DI527">
            <v>0</v>
          </cell>
          <cell r="DJ527">
            <v>0</v>
          </cell>
          <cell r="DK527">
            <v>0</v>
          </cell>
          <cell r="DL527">
            <v>0</v>
          </cell>
          <cell r="DM527">
            <v>0</v>
          </cell>
          <cell r="DN527">
            <v>0</v>
          </cell>
          <cell r="DO527">
            <v>0</v>
          </cell>
          <cell r="DP527">
            <v>0</v>
          </cell>
          <cell r="DQ527">
            <v>0</v>
          </cell>
          <cell r="DR527">
            <v>0</v>
          </cell>
          <cell r="DS527">
            <v>0</v>
          </cell>
          <cell r="DT527">
            <v>0</v>
          </cell>
          <cell r="DU527">
            <v>0</v>
          </cell>
          <cell r="DV527">
            <v>0</v>
          </cell>
          <cell r="DW527">
            <v>0</v>
          </cell>
          <cell r="DX527">
            <v>0</v>
          </cell>
          <cell r="DY527">
            <v>0</v>
          </cell>
          <cell r="DZ527">
            <v>0</v>
          </cell>
          <cell r="EA527">
            <v>0</v>
          </cell>
          <cell r="EB527">
            <v>0</v>
          </cell>
          <cell r="EC527">
            <v>0</v>
          </cell>
          <cell r="ED527">
            <v>0</v>
          </cell>
          <cell r="EE527">
            <v>0</v>
          </cell>
          <cell r="EF527">
            <v>0</v>
          </cell>
          <cell r="EG527">
            <v>0</v>
          </cell>
          <cell r="EH527">
            <v>0</v>
          </cell>
          <cell r="EI527">
            <v>0</v>
          </cell>
          <cell r="EJ527">
            <v>0</v>
          </cell>
          <cell r="EK527">
            <v>0</v>
          </cell>
          <cell r="EL527">
            <v>0</v>
          </cell>
          <cell r="EM527">
            <v>0</v>
          </cell>
          <cell r="EN527">
            <v>0</v>
          </cell>
          <cell r="EO527">
            <v>0</v>
          </cell>
          <cell r="EP527">
            <v>0</v>
          </cell>
          <cell r="EQ527">
            <v>0</v>
          </cell>
          <cell r="ER527">
            <v>0</v>
          </cell>
          <cell r="ES527">
            <v>0</v>
          </cell>
          <cell r="ET527">
            <v>0</v>
          </cell>
          <cell r="EU527">
            <v>0</v>
          </cell>
          <cell r="EV527">
            <v>0</v>
          </cell>
          <cell r="EW527">
            <v>0</v>
          </cell>
          <cell r="EX527">
            <v>0</v>
          </cell>
          <cell r="EY527">
            <v>0</v>
          </cell>
          <cell r="EZ527">
            <v>0</v>
          </cell>
          <cell r="FA527">
            <v>0</v>
          </cell>
          <cell r="FB527">
            <v>0</v>
          </cell>
          <cell r="FC527">
            <v>0</v>
          </cell>
          <cell r="FD527">
            <v>0</v>
          </cell>
          <cell r="FE527">
            <v>0</v>
          </cell>
          <cell r="FF527">
            <v>0</v>
          </cell>
          <cell r="FG527">
            <v>0</v>
          </cell>
          <cell r="FH527">
            <v>0</v>
          </cell>
          <cell r="FI527">
            <v>0</v>
          </cell>
          <cell r="FJ527">
            <v>0</v>
          </cell>
          <cell r="FK527">
            <v>0</v>
          </cell>
          <cell r="FL527">
            <v>0</v>
          </cell>
          <cell r="FM527">
            <v>0</v>
          </cell>
          <cell r="FN527">
            <v>0</v>
          </cell>
          <cell r="FO527">
            <v>0</v>
          </cell>
          <cell r="FP527">
            <v>0</v>
          </cell>
          <cell r="FQ527">
            <v>0</v>
          </cell>
          <cell r="FR527">
            <v>0</v>
          </cell>
          <cell r="FS527">
            <v>0</v>
          </cell>
          <cell r="FT527">
            <v>0</v>
          </cell>
          <cell r="FU527">
            <v>0</v>
          </cell>
          <cell r="FV527">
            <v>0</v>
          </cell>
          <cell r="FW527">
            <v>0</v>
          </cell>
          <cell r="FX527">
            <v>0</v>
          </cell>
          <cell r="FY527">
            <v>0</v>
          </cell>
          <cell r="FZ527">
            <v>0</v>
          </cell>
          <cell r="GA527">
            <v>0</v>
          </cell>
          <cell r="GB527">
            <v>0</v>
          </cell>
          <cell r="GC527">
            <v>0</v>
          </cell>
          <cell r="GD527">
            <v>0</v>
          </cell>
          <cell r="GE527">
            <v>0</v>
          </cell>
          <cell r="GF527">
            <v>0</v>
          </cell>
          <cell r="GG527">
            <v>0</v>
          </cell>
          <cell r="GH527">
            <v>0</v>
          </cell>
          <cell r="GI527">
            <v>0</v>
          </cell>
          <cell r="GJ527">
            <v>0</v>
          </cell>
          <cell r="GK527">
            <v>0</v>
          </cell>
          <cell r="GL527">
            <v>0</v>
          </cell>
          <cell r="GM527">
            <v>0</v>
          </cell>
          <cell r="GN527">
            <v>0</v>
          </cell>
          <cell r="GO527">
            <v>0</v>
          </cell>
          <cell r="GP527">
            <v>0</v>
          </cell>
          <cell r="GQ527">
            <v>0</v>
          </cell>
          <cell r="GR527">
            <v>0</v>
          </cell>
          <cell r="GS527">
            <v>0</v>
          </cell>
          <cell r="GW527">
            <v>907088</v>
          </cell>
          <cell r="GX527" t="e">
            <v>#DIV/0!</v>
          </cell>
          <cell r="GY527" t="e">
            <v>#DIV/0!</v>
          </cell>
          <cell r="GZ527" t="e">
            <v>#DIV/0!</v>
          </cell>
        </row>
        <row r="528">
          <cell r="A528">
            <v>907089</v>
          </cell>
          <cell r="B528">
            <v>2</v>
          </cell>
          <cell r="C528" t="str">
            <v>DUKEENGY @ GRADY</v>
          </cell>
          <cell r="D528">
            <v>32057</v>
          </cell>
          <cell r="E528" t="str">
            <v>R</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cell r="AF528">
            <v>0</v>
          </cell>
          <cell r="AG528">
            <v>0</v>
          </cell>
          <cell r="AH528">
            <v>0</v>
          </cell>
          <cell r="AI528">
            <v>0</v>
          </cell>
          <cell r="AJ528">
            <v>0</v>
          </cell>
          <cell r="AK528">
            <v>0</v>
          </cell>
          <cell r="AL528">
            <v>0</v>
          </cell>
          <cell r="AM528">
            <v>0</v>
          </cell>
          <cell r="AN528">
            <v>0</v>
          </cell>
          <cell r="AO528">
            <v>0</v>
          </cell>
          <cell r="AP528">
            <v>0</v>
          </cell>
          <cell r="AQ528">
            <v>0</v>
          </cell>
          <cell r="AR528">
            <v>0</v>
          </cell>
          <cell r="AS528">
            <v>0</v>
          </cell>
          <cell r="AT528">
            <v>0</v>
          </cell>
          <cell r="AU528">
            <v>0</v>
          </cell>
          <cell r="AV528">
            <v>0</v>
          </cell>
          <cell r="AW528">
            <v>0</v>
          </cell>
          <cell r="AX528">
            <v>0</v>
          </cell>
          <cell r="AY528">
            <v>0</v>
          </cell>
          <cell r="AZ528">
            <v>0</v>
          </cell>
          <cell r="BA528">
            <v>0</v>
          </cell>
          <cell r="BB528">
            <v>0</v>
          </cell>
          <cell r="BC528">
            <v>0</v>
          </cell>
          <cell r="BD528">
            <v>0</v>
          </cell>
          <cell r="BE528">
            <v>0</v>
          </cell>
          <cell r="BF528">
            <v>0</v>
          </cell>
          <cell r="BG528">
            <v>0</v>
          </cell>
          <cell r="BH528">
            <v>0</v>
          </cell>
          <cell r="BI528">
            <v>0</v>
          </cell>
          <cell r="BJ528">
            <v>0</v>
          </cell>
          <cell r="BK528">
            <v>0</v>
          </cell>
          <cell r="BL528">
            <v>0</v>
          </cell>
          <cell r="BM528">
            <v>0</v>
          </cell>
          <cell r="BN528">
            <v>0</v>
          </cell>
          <cell r="BO528">
            <v>0</v>
          </cell>
          <cell r="BP528">
            <v>0</v>
          </cell>
          <cell r="BQ528">
            <v>0</v>
          </cell>
          <cell r="BR528">
            <v>0</v>
          </cell>
          <cell r="BS528">
            <v>0</v>
          </cell>
          <cell r="BT528">
            <v>0</v>
          </cell>
          <cell r="BU528">
            <v>0</v>
          </cell>
          <cell r="BV528">
            <v>0</v>
          </cell>
          <cell r="BW528">
            <v>0</v>
          </cell>
          <cell r="BX528">
            <v>0</v>
          </cell>
          <cell r="BY528">
            <v>0</v>
          </cell>
          <cell r="BZ528">
            <v>0</v>
          </cell>
          <cell r="CA528">
            <v>0</v>
          </cell>
          <cell r="CB528">
            <v>0</v>
          </cell>
          <cell r="CC528">
            <v>0</v>
          </cell>
          <cell r="CD528">
            <v>0</v>
          </cell>
          <cell r="CE528">
            <v>0</v>
          </cell>
          <cell r="CF528">
            <v>0</v>
          </cell>
          <cell r="CG528">
            <v>0</v>
          </cell>
          <cell r="CH528">
            <v>0</v>
          </cell>
          <cell r="CI528">
            <v>0</v>
          </cell>
          <cell r="CJ528">
            <v>0</v>
          </cell>
          <cell r="CK528">
            <v>0</v>
          </cell>
          <cell r="CL528">
            <v>0</v>
          </cell>
          <cell r="CM528">
            <v>0</v>
          </cell>
          <cell r="CN528">
            <v>0</v>
          </cell>
          <cell r="CO528">
            <v>0</v>
          </cell>
          <cell r="CP528">
            <v>0</v>
          </cell>
          <cell r="CQ528">
            <v>0</v>
          </cell>
          <cell r="CR528">
            <v>0</v>
          </cell>
          <cell r="CS528">
            <v>0</v>
          </cell>
          <cell r="CT528">
            <v>0</v>
          </cell>
          <cell r="CU528">
            <v>0</v>
          </cell>
          <cell r="CV528">
            <v>0</v>
          </cell>
          <cell r="CW528">
            <v>0</v>
          </cell>
          <cell r="CX528">
            <v>0</v>
          </cell>
          <cell r="CY528">
            <v>0</v>
          </cell>
          <cell r="CZ528">
            <v>0</v>
          </cell>
          <cell r="DA528">
            <v>0</v>
          </cell>
          <cell r="DB528">
            <v>0</v>
          </cell>
          <cell r="DC528">
            <v>0</v>
          </cell>
          <cell r="DD528">
            <v>0</v>
          </cell>
          <cell r="DE528">
            <v>0</v>
          </cell>
          <cell r="DF528">
            <v>0</v>
          </cell>
          <cell r="DG528">
            <v>0</v>
          </cell>
          <cell r="DH528">
            <v>0</v>
          </cell>
          <cell r="DI528">
            <v>0</v>
          </cell>
          <cell r="DJ528">
            <v>0</v>
          </cell>
          <cell r="DK528">
            <v>0</v>
          </cell>
          <cell r="DL528">
            <v>0</v>
          </cell>
          <cell r="DM528">
            <v>0</v>
          </cell>
          <cell r="DN528">
            <v>0</v>
          </cell>
          <cell r="DO528">
            <v>0</v>
          </cell>
          <cell r="DP528">
            <v>0</v>
          </cell>
          <cell r="DQ528">
            <v>0</v>
          </cell>
          <cell r="DR528">
            <v>0</v>
          </cell>
          <cell r="DS528">
            <v>0</v>
          </cell>
          <cell r="DT528">
            <v>0</v>
          </cell>
          <cell r="DU528">
            <v>0</v>
          </cell>
          <cell r="DV528">
            <v>0</v>
          </cell>
          <cell r="DW528">
            <v>0</v>
          </cell>
          <cell r="DX528">
            <v>0</v>
          </cell>
          <cell r="DY528">
            <v>0</v>
          </cell>
          <cell r="DZ528">
            <v>0</v>
          </cell>
          <cell r="EA528">
            <v>0</v>
          </cell>
          <cell r="EB528">
            <v>0</v>
          </cell>
          <cell r="EC528">
            <v>0</v>
          </cell>
          <cell r="ED528">
            <v>0</v>
          </cell>
          <cell r="EE528">
            <v>0</v>
          </cell>
          <cell r="EF528">
            <v>0</v>
          </cell>
          <cell r="EG528">
            <v>0</v>
          </cell>
          <cell r="EH528">
            <v>0</v>
          </cell>
          <cell r="EI528">
            <v>0</v>
          </cell>
          <cell r="EJ528">
            <v>0</v>
          </cell>
          <cell r="EK528">
            <v>0</v>
          </cell>
          <cell r="EL528">
            <v>0</v>
          </cell>
          <cell r="EM528">
            <v>0</v>
          </cell>
          <cell r="EN528">
            <v>0</v>
          </cell>
          <cell r="EO528">
            <v>0</v>
          </cell>
          <cell r="EP528">
            <v>0</v>
          </cell>
          <cell r="EQ528">
            <v>0</v>
          </cell>
          <cell r="ER528">
            <v>0</v>
          </cell>
          <cell r="ES528">
            <v>0</v>
          </cell>
          <cell r="ET528">
            <v>0</v>
          </cell>
          <cell r="EU528">
            <v>0</v>
          </cell>
          <cell r="EV528">
            <v>0</v>
          </cell>
          <cell r="EW528">
            <v>0</v>
          </cell>
          <cell r="EX528">
            <v>0</v>
          </cell>
          <cell r="EY528">
            <v>0</v>
          </cell>
          <cell r="EZ528">
            <v>0</v>
          </cell>
          <cell r="FA528">
            <v>0</v>
          </cell>
          <cell r="FB528">
            <v>0</v>
          </cell>
          <cell r="FC528">
            <v>0</v>
          </cell>
          <cell r="FD528">
            <v>0</v>
          </cell>
          <cell r="FE528">
            <v>0</v>
          </cell>
          <cell r="FF528">
            <v>0</v>
          </cell>
          <cell r="FG528">
            <v>0</v>
          </cell>
          <cell r="FH528">
            <v>0</v>
          </cell>
          <cell r="FI528">
            <v>0</v>
          </cell>
          <cell r="FJ528">
            <v>0</v>
          </cell>
          <cell r="FK528">
            <v>0</v>
          </cell>
          <cell r="FL528">
            <v>0</v>
          </cell>
          <cell r="FM528">
            <v>0</v>
          </cell>
          <cell r="FN528">
            <v>0</v>
          </cell>
          <cell r="FO528">
            <v>0</v>
          </cell>
          <cell r="FP528">
            <v>0</v>
          </cell>
          <cell r="FQ528">
            <v>0</v>
          </cell>
          <cell r="FR528">
            <v>0</v>
          </cell>
          <cell r="FS528">
            <v>0</v>
          </cell>
          <cell r="FT528">
            <v>0</v>
          </cell>
          <cell r="FU528">
            <v>0</v>
          </cell>
          <cell r="FV528">
            <v>0</v>
          </cell>
          <cell r="FW528">
            <v>0</v>
          </cell>
          <cell r="FX528">
            <v>0</v>
          </cell>
          <cell r="FY528">
            <v>0</v>
          </cell>
          <cell r="FZ528">
            <v>0</v>
          </cell>
          <cell r="GA528">
            <v>0</v>
          </cell>
          <cell r="GB528">
            <v>0</v>
          </cell>
          <cell r="GC528">
            <v>0</v>
          </cell>
          <cell r="GD528">
            <v>0</v>
          </cell>
          <cell r="GE528">
            <v>0</v>
          </cell>
          <cell r="GF528">
            <v>0</v>
          </cell>
          <cell r="GG528">
            <v>0</v>
          </cell>
          <cell r="GH528">
            <v>0</v>
          </cell>
          <cell r="GI528">
            <v>0</v>
          </cell>
          <cell r="GJ528">
            <v>0</v>
          </cell>
          <cell r="GK528">
            <v>0</v>
          </cell>
          <cell r="GL528">
            <v>0</v>
          </cell>
          <cell r="GM528">
            <v>0</v>
          </cell>
          <cell r="GN528">
            <v>0</v>
          </cell>
          <cell r="GO528">
            <v>0</v>
          </cell>
          <cell r="GP528">
            <v>0</v>
          </cell>
          <cell r="GQ528">
            <v>0</v>
          </cell>
          <cell r="GR528">
            <v>0</v>
          </cell>
          <cell r="GS528">
            <v>0</v>
          </cell>
          <cell r="GW528">
            <v>907089</v>
          </cell>
          <cell r="GX528" t="e">
            <v>#DIV/0!</v>
          </cell>
          <cell r="GY528" t="e">
            <v>#DIV/0!</v>
          </cell>
          <cell r="GZ528" t="e">
            <v>#DIV/0!</v>
          </cell>
        </row>
        <row r="529">
          <cell r="A529">
            <v>907594</v>
          </cell>
          <cell r="B529">
            <v>5</v>
          </cell>
          <cell r="C529" t="str">
            <v>GEODYNE @ WASHITA</v>
          </cell>
          <cell r="D529">
            <v>3292</v>
          </cell>
          <cell r="E529" t="str">
            <v>R</v>
          </cell>
          <cell r="F529">
            <v>198</v>
          </cell>
          <cell r="G529">
            <v>198</v>
          </cell>
          <cell r="H529">
            <v>198</v>
          </cell>
          <cell r="I529">
            <v>198</v>
          </cell>
          <cell r="J529">
            <v>198</v>
          </cell>
          <cell r="K529">
            <v>198</v>
          </cell>
          <cell r="L529">
            <v>198</v>
          </cell>
          <cell r="M529">
            <v>198</v>
          </cell>
          <cell r="N529">
            <v>198</v>
          </cell>
          <cell r="O529">
            <v>198</v>
          </cell>
          <cell r="P529">
            <v>198</v>
          </cell>
          <cell r="Q529">
            <v>198</v>
          </cell>
          <cell r="R529">
            <v>198</v>
          </cell>
          <cell r="S529">
            <v>202</v>
          </cell>
          <cell r="T529">
            <v>196</v>
          </cell>
          <cell r="U529">
            <v>196</v>
          </cell>
          <cell r="V529">
            <v>196</v>
          </cell>
          <cell r="W529">
            <v>196</v>
          </cell>
          <cell r="X529">
            <v>196</v>
          </cell>
          <cell r="Y529">
            <v>196</v>
          </cell>
          <cell r="Z529">
            <v>196</v>
          </cell>
          <cell r="AA529">
            <v>196</v>
          </cell>
          <cell r="AB529">
            <v>196</v>
          </cell>
          <cell r="AC529">
            <v>196</v>
          </cell>
          <cell r="AD529">
            <v>196</v>
          </cell>
          <cell r="AE529">
            <v>196</v>
          </cell>
          <cell r="AF529">
            <v>196</v>
          </cell>
          <cell r="AG529">
            <v>196</v>
          </cell>
          <cell r="AH529">
            <v>196</v>
          </cell>
          <cell r="AI529">
            <v>196</v>
          </cell>
          <cell r="AJ529">
            <v>196</v>
          </cell>
          <cell r="AK529">
            <v>196</v>
          </cell>
          <cell r="AL529">
            <v>196</v>
          </cell>
          <cell r="AM529">
            <v>196</v>
          </cell>
          <cell r="AN529">
            <v>196</v>
          </cell>
          <cell r="AO529">
            <v>196</v>
          </cell>
          <cell r="AP529">
            <v>196</v>
          </cell>
          <cell r="AQ529">
            <v>196</v>
          </cell>
          <cell r="AR529">
            <v>196</v>
          </cell>
          <cell r="AS529">
            <v>196</v>
          </cell>
          <cell r="AT529">
            <v>196</v>
          </cell>
          <cell r="AU529">
            <v>196</v>
          </cell>
          <cell r="AV529">
            <v>196</v>
          </cell>
          <cell r="AW529">
            <v>196</v>
          </cell>
          <cell r="AX529">
            <v>196</v>
          </cell>
          <cell r="AY529">
            <v>197</v>
          </cell>
          <cell r="AZ529">
            <v>197</v>
          </cell>
          <cell r="BA529">
            <v>197</v>
          </cell>
          <cell r="BB529">
            <v>197</v>
          </cell>
          <cell r="BC529">
            <v>197</v>
          </cell>
          <cell r="BD529">
            <v>197</v>
          </cell>
          <cell r="BE529">
            <v>197</v>
          </cell>
          <cell r="BF529">
            <v>197</v>
          </cell>
          <cell r="BG529">
            <v>197</v>
          </cell>
          <cell r="BH529">
            <v>197</v>
          </cell>
          <cell r="BI529">
            <v>197</v>
          </cell>
          <cell r="BJ529">
            <v>197</v>
          </cell>
          <cell r="BK529">
            <v>197</v>
          </cell>
          <cell r="BL529">
            <v>197</v>
          </cell>
          <cell r="BM529">
            <v>197</v>
          </cell>
          <cell r="BN529">
            <v>197</v>
          </cell>
          <cell r="BO529">
            <v>197</v>
          </cell>
          <cell r="BP529">
            <v>197</v>
          </cell>
          <cell r="BQ529">
            <v>197</v>
          </cell>
          <cell r="BR529">
            <v>197</v>
          </cell>
          <cell r="BS529">
            <v>197</v>
          </cell>
          <cell r="BT529">
            <v>197</v>
          </cell>
          <cell r="BU529">
            <v>197</v>
          </cell>
          <cell r="BV529">
            <v>197</v>
          </cell>
          <cell r="BW529">
            <v>197</v>
          </cell>
          <cell r="BX529">
            <v>197</v>
          </cell>
          <cell r="BY529">
            <v>197</v>
          </cell>
          <cell r="BZ529">
            <v>197</v>
          </cell>
          <cell r="CA529">
            <v>197</v>
          </cell>
          <cell r="CB529">
            <v>197</v>
          </cell>
          <cell r="CC529">
            <v>195</v>
          </cell>
          <cell r="CD529">
            <v>195</v>
          </cell>
          <cell r="CE529">
            <v>195</v>
          </cell>
          <cell r="CF529">
            <v>195</v>
          </cell>
          <cell r="CG529">
            <v>195</v>
          </cell>
          <cell r="CH529">
            <v>195</v>
          </cell>
          <cell r="CI529">
            <v>195</v>
          </cell>
          <cell r="CJ529">
            <v>195</v>
          </cell>
          <cell r="CK529">
            <v>195</v>
          </cell>
          <cell r="CL529">
            <v>195</v>
          </cell>
          <cell r="CM529">
            <v>195</v>
          </cell>
          <cell r="CN529">
            <v>195</v>
          </cell>
          <cell r="CO529">
            <v>195</v>
          </cell>
          <cell r="CP529">
            <v>195</v>
          </cell>
          <cell r="CQ529">
            <v>195</v>
          </cell>
          <cell r="CR529">
            <v>195</v>
          </cell>
          <cell r="CS529">
            <v>195</v>
          </cell>
          <cell r="CT529">
            <v>195</v>
          </cell>
          <cell r="CU529">
            <v>195</v>
          </cell>
          <cell r="CV529">
            <v>195</v>
          </cell>
          <cell r="CW529">
            <v>195</v>
          </cell>
          <cell r="CX529">
            <v>195</v>
          </cell>
          <cell r="CY529">
            <v>195</v>
          </cell>
          <cell r="CZ529">
            <v>195</v>
          </cell>
          <cell r="DA529">
            <v>195</v>
          </cell>
          <cell r="DB529">
            <v>195</v>
          </cell>
          <cell r="DC529">
            <v>195</v>
          </cell>
          <cell r="DD529">
            <v>195</v>
          </cell>
          <cell r="DE529">
            <v>195</v>
          </cell>
          <cell r="DF529">
            <v>195</v>
          </cell>
          <cell r="DG529">
            <v>195</v>
          </cell>
          <cell r="DH529">
            <v>170</v>
          </cell>
          <cell r="DI529">
            <v>170</v>
          </cell>
          <cell r="DJ529">
            <v>170</v>
          </cell>
          <cell r="DK529">
            <v>170</v>
          </cell>
          <cell r="DL529">
            <v>170</v>
          </cell>
          <cell r="DM529">
            <v>170</v>
          </cell>
          <cell r="DN529">
            <v>170</v>
          </cell>
          <cell r="DO529">
            <v>170</v>
          </cell>
          <cell r="DP529">
            <v>170</v>
          </cell>
          <cell r="DQ529">
            <v>170</v>
          </cell>
          <cell r="DR529">
            <v>170</v>
          </cell>
          <cell r="DS529">
            <v>170</v>
          </cell>
          <cell r="DT529">
            <v>170</v>
          </cell>
          <cell r="DU529">
            <v>170</v>
          </cell>
          <cell r="DV529">
            <v>170</v>
          </cell>
          <cell r="DW529">
            <v>170</v>
          </cell>
          <cell r="DX529">
            <v>170</v>
          </cell>
          <cell r="DY529">
            <v>170</v>
          </cell>
          <cell r="DZ529">
            <v>170</v>
          </cell>
          <cell r="EA529">
            <v>170</v>
          </cell>
          <cell r="EB529">
            <v>170</v>
          </cell>
          <cell r="EC529">
            <v>170</v>
          </cell>
          <cell r="ED529">
            <v>170</v>
          </cell>
          <cell r="EE529">
            <v>170</v>
          </cell>
          <cell r="EF529">
            <v>170</v>
          </cell>
          <cell r="EG529">
            <v>170</v>
          </cell>
          <cell r="EH529">
            <v>170</v>
          </cell>
          <cell r="EI529">
            <v>170</v>
          </cell>
          <cell r="EJ529">
            <v>170</v>
          </cell>
          <cell r="EK529">
            <v>170</v>
          </cell>
          <cell r="EL529">
            <v>170</v>
          </cell>
          <cell r="EM529">
            <v>170</v>
          </cell>
          <cell r="EN529">
            <v>170</v>
          </cell>
          <cell r="EO529">
            <v>170</v>
          </cell>
          <cell r="EP529">
            <v>170</v>
          </cell>
          <cell r="EQ529">
            <v>170</v>
          </cell>
          <cell r="ER529">
            <v>170</v>
          </cell>
          <cell r="ES529">
            <v>170</v>
          </cell>
          <cell r="ET529">
            <v>170</v>
          </cell>
          <cell r="EU529">
            <v>170</v>
          </cell>
          <cell r="EV529">
            <v>170</v>
          </cell>
          <cell r="EW529">
            <v>170</v>
          </cell>
          <cell r="EX529">
            <v>170</v>
          </cell>
          <cell r="EY529">
            <v>170</v>
          </cell>
          <cell r="EZ529">
            <v>170</v>
          </cell>
          <cell r="FA529">
            <v>170</v>
          </cell>
          <cell r="FB529">
            <v>170</v>
          </cell>
          <cell r="FC529">
            <v>170</v>
          </cell>
          <cell r="FD529">
            <v>170</v>
          </cell>
          <cell r="FE529">
            <v>170</v>
          </cell>
          <cell r="FF529">
            <v>170</v>
          </cell>
          <cell r="FG529">
            <v>170</v>
          </cell>
          <cell r="FH529">
            <v>170</v>
          </cell>
          <cell r="FI529">
            <v>170</v>
          </cell>
          <cell r="FJ529">
            <v>170</v>
          </cell>
          <cell r="FK529">
            <v>170</v>
          </cell>
          <cell r="FL529">
            <v>170</v>
          </cell>
          <cell r="FM529">
            <v>170</v>
          </cell>
          <cell r="FN529">
            <v>170</v>
          </cell>
          <cell r="FO529">
            <v>185</v>
          </cell>
          <cell r="FP529">
            <v>185</v>
          </cell>
          <cell r="FQ529">
            <v>185</v>
          </cell>
          <cell r="FR529">
            <v>185</v>
          </cell>
          <cell r="FS529">
            <v>185</v>
          </cell>
          <cell r="FT529">
            <v>185</v>
          </cell>
          <cell r="FU529">
            <v>185</v>
          </cell>
          <cell r="FV529">
            <v>185</v>
          </cell>
          <cell r="FW529">
            <v>185</v>
          </cell>
          <cell r="FX529">
            <v>185</v>
          </cell>
          <cell r="FY529">
            <v>185</v>
          </cell>
          <cell r="FZ529">
            <v>185</v>
          </cell>
          <cell r="GA529">
            <v>185</v>
          </cell>
          <cell r="GB529">
            <v>185</v>
          </cell>
          <cell r="GC529">
            <v>185</v>
          </cell>
          <cell r="GD529">
            <v>185</v>
          </cell>
          <cell r="GE529">
            <v>185</v>
          </cell>
          <cell r="GF529">
            <v>185</v>
          </cell>
          <cell r="GG529">
            <v>185</v>
          </cell>
          <cell r="GH529">
            <v>185</v>
          </cell>
          <cell r="GI529">
            <v>185</v>
          </cell>
          <cell r="GJ529">
            <v>185</v>
          </cell>
          <cell r="GK529">
            <v>185</v>
          </cell>
          <cell r="GL529">
            <v>185</v>
          </cell>
          <cell r="GM529">
            <v>185</v>
          </cell>
          <cell r="GN529">
            <v>185</v>
          </cell>
          <cell r="GO529">
            <v>185</v>
          </cell>
          <cell r="GP529">
            <v>185</v>
          </cell>
          <cell r="GQ529">
            <v>185</v>
          </cell>
          <cell r="GR529">
            <v>185</v>
          </cell>
          <cell r="GS529">
            <v>185</v>
          </cell>
          <cell r="GW529">
            <v>907594</v>
          </cell>
          <cell r="GX529" t="e">
            <v>#DIV/0!</v>
          </cell>
          <cell r="GY529" t="e">
            <v>#DIV/0!</v>
          </cell>
          <cell r="GZ529" t="e">
            <v>#DIV/0!</v>
          </cell>
        </row>
        <row r="530">
          <cell r="A530">
            <v>907610</v>
          </cell>
          <cell r="B530">
            <v>24</v>
          </cell>
          <cell r="C530" t="str">
            <v>LA RES - BRIDGELINE</v>
          </cell>
          <cell r="D530">
            <v>39581</v>
          </cell>
          <cell r="E530" t="str">
            <v>B</v>
          </cell>
          <cell r="F530">
            <v>0</v>
          </cell>
          <cell r="G530">
            <v>0</v>
          </cell>
          <cell r="H530">
            <v>0</v>
          </cell>
          <cell r="I530">
            <v>0</v>
          </cell>
          <cell r="J530">
            <v>0</v>
          </cell>
          <cell r="K530">
            <v>0</v>
          </cell>
          <cell r="L530">
            <v>0</v>
          </cell>
          <cell r="M530">
            <v>0</v>
          </cell>
          <cell r="N530">
            <v>0</v>
          </cell>
          <cell r="O530">
            <v>0</v>
          </cell>
          <cell r="P530">
            <v>0</v>
          </cell>
          <cell r="Q530">
            <v>0</v>
          </cell>
          <cell r="R530">
            <v>0</v>
          </cell>
          <cell r="S530">
            <v>0</v>
          </cell>
          <cell r="T530">
            <v>-6964</v>
          </cell>
          <cell r="U530">
            <v>-6964</v>
          </cell>
          <cell r="V530">
            <v>-6964</v>
          </cell>
          <cell r="W530">
            <v>-6964</v>
          </cell>
          <cell r="X530">
            <v>-6964</v>
          </cell>
          <cell r="Y530">
            <v>-6964</v>
          </cell>
          <cell r="Z530">
            <v>-6964</v>
          </cell>
          <cell r="AA530">
            <v>0</v>
          </cell>
          <cell r="AB530">
            <v>0</v>
          </cell>
          <cell r="AC530">
            <v>-6964</v>
          </cell>
          <cell r="AD530">
            <v>-6964</v>
          </cell>
          <cell r="AE530">
            <v>-6964</v>
          </cell>
          <cell r="AF530">
            <v>-6964</v>
          </cell>
          <cell r="AG530">
            <v>-6964</v>
          </cell>
          <cell r="AH530">
            <v>-6964</v>
          </cell>
          <cell r="AI530">
            <v>-6964</v>
          </cell>
          <cell r="AJ530">
            <v>-6964</v>
          </cell>
          <cell r="AK530">
            <v>-6964</v>
          </cell>
          <cell r="AL530">
            <v>-6964</v>
          </cell>
          <cell r="AM530">
            <v>-6964</v>
          </cell>
          <cell r="AN530">
            <v>-6964</v>
          </cell>
          <cell r="AO530">
            <v>-6964</v>
          </cell>
          <cell r="AP530">
            <v>-16964</v>
          </cell>
          <cell r="AQ530">
            <v>-6964</v>
          </cell>
          <cell r="AR530">
            <v>-6964</v>
          </cell>
          <cell r="AS530">
            <v>-6964</v>
          </cell>
          <cell r="AT530">
            <v>-6964</v>
          </cell>
          <cell r="AU530">
            <v>-6964</v>
          </cell>
          <cell r="AV530">
            <v>-6964</v>
          </cell>
          <cell r="AW530">
            <v>-6964</v>
          </cell>
          <cell r="AX530">
            <v>-6964</v>
          </cell>
          <cell r="AY530">
            <v>0</v>
          </cell>
          <cell r="AZ530">
            <v>0</v>
          </cell>
          <cell r="BA530">
            <v>0</v>
          </cell>
          <cell r="BB530">
            <v>0</v>
          </cell>
          <cell r="BC530">
            <v>0</v>
          </cell>
          <cell r="BD530">
            <v>0</v>
          </cell>
          <cell r="BE530">
            <v>0</v>
          </cell>
          <cell r="BF530">
            <v>0</v>
          </cell>
          <cell r="BG530">
            <v>0</v>
          </cell>
          <cell r="BH530">
            <v>0</v>
          </cell>
          <cell r="BI530">
            <v>0</v>
          </cell>
          <cell r="BJ530">
            <v>0</v>
          </cell>
          <cell r="BK530">
            <v>0</v>
          </cell>
          <cell r="BL530">
            <v>0</v>
          </cell>
          <cell r="BM530">
            <v>-10000</v>
          </cell>
          <cell r="BN530">
            <v>-10000</v>
          </cell>
          <cell r="BO530">
            <v>-10000</v>
          </cell>
          <cell r="BP530">
            <v>-10000</v>
          </cell>
          <cell r="BQ530">
            <v>0</v>
          </cell>
          <cell r="BR530">
            <v>0</v>
          </cell>
          <cell r="BS530">
            <v>0</v>
          </cell>
          <cell r="BT530">
            <v>0</v>
          </cell>
          <cell r="BU530">
            <v>0</v>
          </cell>
          <cell r="BV530">
            <v>0</v>
          </cell>
          <cell r="BW530">
            <v>0</v>
          </cell>
          <cell r="BX530">
            <v>0</v>
          </cell>
          <cell r="BY530">
            <v>0</v>
          </cell>
          <cell r="BZ530">
            <v>0</v>
          </cell>
          <cell r="CA530">
            <v>0</v>
          </cell>
          <cell r="CB530">
            <v>0</v>
          </cell>
          <cell r="CC530">
            <v>-4500</v>
          </cell>
          <cell r="CD530">
            <v>-4500</v>
          </cell>
          <cell r="CE530">
            <v>-4500</v>
          </cell>
          <cell r="CF530">
            <v>-4500</v>
          </cell>
          <cell r="CG530">
            <v>-4500</v>
          </cell>
          <cell r="CH530">
            <v>-4500</v>
          </cell>
          <cell r="CI530">
            <v>-4500</v>
          </cell>
          <cell r="CJ530">
            <v>-4500</v>
          </cell>
          <cell r="CK530">
            <v>-4500</v>
          </cell>
          <cell r="CL530">
            <v>-4500</v>
          </cell>
          <cell r="CM530">
            <v>-4500</v>
          </cell>
          <cell r="CN530">
            <v>-4500</v>
          </cell>
          <cell r="CO530">
            <v>-4500</v>
          </cell>
          <cell r="CP530">
            <v>-4500</v>
          </cell>
          <cell r="CQ530">
            <v>-4500</v>
          </cell>
          <cell r="CR530">
            <v>-4500</v>
          </cell>
          <cell r="CS530">
            <v>-4500</v>
          </cell>
          <cell r="CT530">
            <v>-4500</v>
          </cell>
          <cell r="CU530">
            <v>-4500</v>
          </cell>
          <cell r="CV530">
            <v>-4500</v>
          </cell>
          <cell r="CW530">
            <v>-4500</v>
          </cell>
          <cell r="CX530">
            <v>-4500</v>
          </cell>
          <cell r="CY530">
            <v>-4500</v>
          </cell>
          <cell r="CZ530">
            <v>-4500</v>
          </cell>
          <cell r="DA530">
            <v>-4500</v>
          </cell>
          <cell r="DB530">
            <v>-4500</v>
          </cell>
          <cell r="DC530">
            <v>-4500</v>
          </cell>
          <cell r="DD530">
            <v>-4500</v>
          </cell>
          <cell r="DE530">
            <v>-4500</v>
          </cell>
          <cell r="DF530">
            <v>-4500</v>
          </cell>
          <cell r="DG530">
            <v>-4500</v>
          </cell>
          <cell r="DH530">
            <v>0</v>
          </cell>
          <cell r="DI530">
            <v>0</v>
          </cell>
          <cell r="DJ530">
            <v>0</v>
          </cell>
          <cell r="DK530">
            <v>0</v>
          </cell>
          <cell r="DL530">
            <v>0</v>
          </cell>
          <cell r="DM530">
            <v>0</v>
          </cell>
          <cell r="DN530">
            <v>0</v>
          </cell>
          <cell r="DO530">
            <v>0</v>
          </cell>
          <cell r="DP530">
            <v>0</v>
          </cell>
          <cell r="DQ530">
            <v>0</v>
          </cell>
          <cell r="DR530">
            <v>0</v>
          </cell>
          <cell r="DS530">
            <v>0</v>
          </cell>
          <cell r="DT530">
            <v>0</v>
          </cell>
          <cell r="DU530">
            <v>0</v>
          </cell>
          <cell r="DV530">
            <v>0</v>
          </cell>
          <cell r="DW530">
            <v>0</v>
          </cell>
          <cell r="DX530">
            <v>0</v>
          </cell>
          <cell r="DY530">
            <v>0</v>
          </cell>
          <cell r="DZ530">
            <v>0</v>
          </cell>
          <cell r="EA530">
            <v>0</v>
          </cell>
          <cell r="EB530">
            <v>0</v>
          </cell>
          <cell r="EC530">
            <v>0</v>
          </cell>
          <cell r="ED530">
            <v>0</v>
          </cell>
          <cell r="EE530">
            <v>0</v>
          </cell>
          <cell r="EF530">
            <v>0</v>
          </cell>
          <cell r="EG530">
            <v>0</v>
          </cell>
          <cell r="EH530">
            <v>0</v>
          </cell>
          <cell r="EI530">
            <v>0</v>
          </cell>
          <cell r="EJ530">
            <v>0</v>
          </cell>
          <cell r="EK530">
            <v>0</v>
          </cell>
          <cell r="EL530">
            <v>0</v>
          </cell>
          <cell r="EM530">
            <v>0</v>
          </cell>
          <cell r="EN530">
            <v>0</v>
          </cell>
          <cell r="EO530">
            <v>0</v>
          </cell>
          <cell r="EP530">
            <v>0</v>
          </cell>
          <cell r="EQ530">
            <v>0</v>
          </cell>
          <cell r="ER530">
            <v>0</v>
          </cell>
          <cell r="ES530">
            <v>0</v>
          </cell>
          <cell r="ET530">
            <v>0</v>
          </cell>
          <cell r="EU530">
            <v>0</v>
          </cell>
          <cell r="EV530">
            <v>0</v>
          </cell>
          <cell r="EW530">
            <v>0</v>
          </cell>
          <cell r="EX530">
            <v>0</v>
          </cell>
          <cell r="EY530">
            <v>0</v>
          </cell>
          <cell r="EZ530">
            <v>0</v>
          </cell>
          <cell r="FA530">
            <v>0</v>
          </cell>
          <cell r="FB530">
            <v>0</v>
          </cell>
          <cell r="FC530">
            <v>0</v>
          </cell>
          <cell r="FD530">
            <v>0</v>
          </cell>
          <cell r="FE530">
            <v>0</v>
          </cell>
          <cell r="FF530">
            <v>-3000</v>
          </cell>
          <cell r="FG530">
            <v>0</v>
          </cell>
          <cell r="FH530">
            <v>0</v>
          </cell>
          <cell r="FI530">
            <v>0</v>
          </cell>
          <cell r="FJ530">
            <v>0</v>
          </cell>
          <cell r="FK530">
            <v>0</v>
          </cell>
          <cell r="FL530">
            <v>0</v>
          </cell>
          <cell r="FM530">
            <v>0</v>
          </cell>
          <cell r="FN530">
            <v>0</v>
          </cell>
          <cell r="FO530">
            <v>0</v>
          </cell>
          <cell r="FP530">
            <v>0</v>
          </cell>
          <cell r="FQ530">
            <v>0</v>
          </cell>
          <cell r="FR530">
            <v>0</v>
          </cell>
          <cell r="FS530">
            <v>0</v>
          </cell>
          <cell r="FT530">
            <v>0</v>
          </cell>
          <cell r="FU530">
            <v>0</v>
          </cell>
          <cell r="FV530">
            <v>0</v>
          </cell>
          <cell r="FW530">
            <v>0</v>
          </cell>
          <cell r="FX530">
            <v>0</v>
          </cell>
          <cell r="FY530">
            <v>-6530</v>
          </cell>
          <cell r="FZ530">
            <v>-8710</v>
          </cell>
          <cell r="GA530">
            <v>-3592</v>
          </cell>
          <cell r="GB530">
            <v>-8710</v>
          </cell>
          <cell r="GC530">
            <v>-8710</v>
          </cell>
          <cell r="GD530">
            <v>-8710</v>
          </cell>
          <cell r="GE530">
            <v>-11068</v>
          </cell>
          <cell r="GF530">
            <v>-6352</v>
          </cell>
          <cell r="GG530">
            <v>-6352</v>
          </cell>
          <cell r="GH530">
            <v>-6352</v>
          </cell>
          <cell r="GI530">
            <v>-5224</v>
          </cell>
          <cell r="GJ530">
            <v>-5224</v>
          </cell>
          <cell r="GK530">
            <v>-5224</v>
          </cell>
          <cell r="GL530">
            <v>-5224</v>
          </cell>
          <cell r="GM530">
            <v>-5224</v>
          </cell>
          <cell r="GN530">
            <v>-5224</v>
          </cell>
          <cell r="GO530">
            <v>-5224</v>
          </cell>
          <cell r="GP530">
            <v>-30224</v>
          </cell>
          <cell r="GQ530">
            <v>-30224</v>
          </cell>
          <cell r="GR530">
            <v>-30224</v>
          </cell>
          <cell r="GS530">
            <v>-5224</v>
          </cell>
          <cell r="GW530">
            <v>907610</v>
          </cell>
          <cell r="GX530" t="e">
            <v>#DIV/0!</v>
          </cell>
          <cell r="GY530" t="e">
            <v>#DIV/0!</v>
          </cell>
          <cell r="GZ530" t="e">
            <v>#DIV/0!</v>
          </cell>
        </row>
        <row r="531">
          <cell r="A531">
            <v>907838</v>
          </cell>
          <cell r="B531">
            <v>26</v>
          </cell>
          <cell r="C531" t="str">
            <v>AMOCO @ HARRISON</v>
          </cell>
          <cell r="D531">
            <v>95377</v>
          </cell>
          <cell r="E531" t="str">
            <v>R</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cell r="AF531">
            <v>0</v>
          </cell>
          <cell r="AG531">
            <v>0</v>
          </cell>
          <cell r="AH531">
            <v>0</v>
          </cell>
          <cell r="AI531">
            <v>0</v>
          </cell>
          <cell r="AJ531">
            <v>0</v>
          </cell>
          <cell r="AK531">
            <v>0</v>
          </cell>
          <cell r="AL531">
            <v>0</v>
          </cell>
          <cell r="AM531">
            <v>0</v>
          </cell>
          <cell r="AN531">
            <v>0</v>
          </cell>
          <cell r="AO531">
            <v>0</v>
          </cell>
          <cell r="AP531">
            <v>0</v>
          </cell>
          <cell r="AQ531">
            <v>0</v>
          </cell>
          <cell r="AR531">
            <v>0</v>
          </cell>
          <cell r="AS531">
            <v>0</v>
          </cell>
          <cell r="AT531">
            <v>0</v>
          </cell>
          <cell r="AU531">
            <v>0</v>
          </cell>
          <cell r="AV531">
            <v>0</v>
          </cell>
          <cell r="AW531">
            <v>0</v>
          </cell>
          <cell r="AX531">
            <v>0</v>
          </cell>
          <cell r="AY531">
            <v>0</v>
          </cell>
          <cell r="AZ531">
            <v>0</v>
          </cell>
          <cell r="BA531">
            <v>0</v>
          </cell>
          <cell r="BB531">
            <v>0</v>
          </cell>
          <cell r="BC531">
            <v>0</v>
          </cell>
          <cell r="BD531">
            <v>0</v>
          </cell>
          <cell r="BE531">
            <v>0</v>
          </cell>
          <cell r="BF531">
            <v>0</v>
          </cell>
          <cell r="BG531">
            <v>0</v>
          </cell>
          <cell r="BH531">
            <v>0</v>
          </cell>
          <cell r="BI531">
            <v>0</v>
          </cell>
          <cell r="BJ531">
            <v>0</v>
          </cell>
          <cell r="BK531">
            <v>0</v>
          </cell>
          <cell r="BL531">
            <v>0</v>
          </cell>
          <cell r="BM531">
            <v>0</v>
          </cell>
          <cell r="BN531">
            <v>0</v>
          </cell>
          <cell r="BO531">
            <v>0</v>
          </cell>
          <cell r="BP531">
            <v>0</v>
          </cell>
          <cell r="BQ531">
            <v>0</v>
          </cell>
          <cell r="BR531">
            <v>0</v>
          </cell>
          <cell r="BS531">
            <v>0</v>
          </cell>
          <cell r="BT531">
            <v>0</v>
          </cell>
          <cell r="BU531">
            <v>0</v>
          </cell>
          <cell r="BV531">
            <v>0</v>
          </cell>
          <cell r="BW531">
            <v>0</v>
          </cell>
          <cell r="BX531">
            <v>0</v>
          </cell>
          <cell r="BY531">
            <v>0</v>
          </cell>
          <cell r="BZ531">
            <v>0</v>
          </cell>
          <cell r="CA531">
            <v>0</v>
          </cell>
          <cell r="CB531">
            <v>0</v>
          </cell>
          <cell r="CC531">
            <v>0</v>
          </cell>
          <cell r="CD531">
            <v>0</v>
          </cell>
          <cell r="CE531">
            <v>0</v>
          </cell>
          <cell r="CF531">
            <v>0</v>
          </cell>
          <cell r="CG531">
            <v>0</v>
          </cell>
          <cell r="CH531">
            <v>0</v>
          </cell>
          <cell r="CI531">
            <v>0</v>
          </cell>
          <cell r="CJ531">
            <v>0</v>
          </cell>
          <cell r="CK531">
            <v>0</v>
          </cell>
          <cell r="CL531">
            <v>0</v>
          </cell>
          <cell r="CM531">
            <v>0</v>
          </cell>
          <cell r="CN531">
            <v>0</v>
          </cell>
          <cell r="CO531">
            <v>0</v>
          </cell>
          <cell r="CP531">
            <v>0</v>
          </cell>
          <cell r="CQ531">
            <v>0</v>
          </cell>
          <cell r="CR531">
            <v>0</v>
          </cell>
          <cell r="CS531">
            <v>0</v>
          </cell>
          <cell r="CT531">
            <v>0</v>
          </cell>
          <cell r="CU531">
            <v>0</v>
          </cell>
          <cell r="CV531">
            <v>0</v>
          </cell>
          <cell r="CW531">
            <v>0</v>
          </cell>
          <cell r="CX531">
            <v>0</v>
          </cell>
          <cell r="CY531">
            <v>0</v>
          </cell>
          <cell r="CZ531">
            <v>0</v>
          </cell>
          <cell r="DA531">
            <v>0</v>
          </cell>
          <cell r="DB531">
            <v>0</v>
          </cell>
          <cell r="DC531">
            <v>0</v>
          </cell>
          <cell r="DD531">
            <v>0</v>
          </cell>
          <cell r="DE531">
            <v>0</v>
          </cell>
          <cell r="DF531">
            <v>0</v>
          </cell>
          <cell r="DG531">
            <v>0</v>
          </cell>
          <cell r="DH531">
            <v>0</v>
          </cell>
          <cell r="DI531">
            <v>0</v>
          </cell>
          <cell r="DJ531">
            <v>0</v>
          </cell>
          <cell r="DK531">
            <v>0</v>
          </cell>
          <cell r="DL531">
            <v>0</v>
          </cell>
          <cell r="DM531">
            <v>0</v>
          </cell>
          <cell r="DN531">
            <v>0</v>
          </cell>
          <cell r="DO531">
            <v>0</v>
          </cell>
          <cell r="DP531">
            <v>0</v>
          </cell>
          <cell r="DQ531">
            <v>0</v>
          </cell>
          <cell r="DR531">
            <v>0</v>
          </cell>
          <cell r="DS531">
            <v>0</v>
          </cell>
          <cell r="DT531">
            <v>0</v>
          </cell>
          <cell r="DU531">
            <v>0</v>
          </cell>
          <cell r="DV531">
            <v>0</v>
          </cell>
          <cell r="DW531">
            <v>0</v>
          </cell>
          <cell r="DX531">
            <v>0</v>
          </cell>
          <cell r="DY531">
            <v>0</v>
          </cell>
          <cell r="DZ531">
            <v>0</v>
          </cell>
          <cell r="EA531">
            <v>0</v>
          </cell>
          <cell r="EB531">
            <v>0</v>
          </cell>
          <cell r="EC531">
            <v>0</v>
          </cell>
          <cell r="ED531">
            <v>0</v>
          </cell>
          <cell r="EE531">
            <v>0</v>
          </cell>
          <cell r="EF531">
            <v>0</v>
          </cell>
          <cell r="EG531">
            <v>0</v>
          </cell>
          <cell r="EH531">
            <v>0</v>
          </cell>
          <cell r="EI531">
            <v>0</v>
          </cell>
          <cell r="EJ531">
            <v>0</v>
          </cell>
          <cell r="EK531">
            <v>0</v>
          </cell>
          <cell r="EL531">
            <v>0</v>
          </cell>
          <cell r="EM531">
            <v>0</v>
          </cell>
          <cell r="EN531">
            <v>0</v>
          </cell>
          <cell r="EO531">
            <v>0</v>
          </cell>
          <cell r="EP531">
            <v>0</v>
          </cell>
          <cell r="EQ531">
            <v>0</v>
          </cell>
          <cell r="ER531">
            <v>0</v>
          </cell>
          <cell r="ES531">
            <v>0</v>
          </cell>
          <cell r="ET531">
            <v>0</v>
          </cell>
          <cell r="EU531">
            <v>0</v>
          </cell>
          <cell r="EV531">
            <v>0</v>
          </cell>
          <cell r="EW531">
            <v>0</v>
          </cell>
          <cell r="EX531">
            <v>0</v>
          </cell>
          <cell r="EY531">
            <v>0</v>
          </cell>
          <cell r="EZ531">
            <v>0</v>
          </cell>
          <cell r="FA531">
            <v>0</v>
          </cell>
          <cell r="FB531">
            <v>0</v>
          </cell>
          <cell r="FC531">
            <v>0</v>
          </cell>
          <cell r="FD531">
            <v>0</v>
          </cell>
          <cell r="FE531">
            <v>0</v>
          </cell>
          <cell r="FF531">
            <v>0</v>
          </cell>
          <cell r="FG531">
            <v>0</v>
          </cell>
          <cell r="FH531">
            <v>0</v>
          </cell>
          <cell r="FI531">
            <v>0</v>
          </cell>
          <cell r="FJ531">
            <v>0</v>
          </cell>
          <cell r="FK531">
            <v>0</v>
          </cell>
          <cell r="FL531">
            <v>0</v>
          </cell>
          <cell r="FM531">
            <v>0</v>
          </cell>
          <cell r="FN531">
            <v>0</v>
          </cell>
          <cell r="FO531">
            <v>0</v>
          </cell>
          <cell r="FP531">
            <v>0</v>
          </cell>
          <cell r="FQ531">
            <v>0</v>
          </cell>
          <cell r="FR531">
            <v>0</v>
          </cell>
          <cell r="FS531">
            <v>0</v>
          </cell>
          <cell r="FT531">
            <v>0</v>
          </cell>
          <cell r="FU531">
            <v>0</v>
          </cell>
          <cell r="FV531">
            <v>0</v>
          </cell>
          <cell r="FW531">
            <v>0</v>
          </cell>
          <cell r="FX531">
            <v>0</v>
          </cell>
          <cell r="FY531">
            <v>0</v>
          </cell>
          <cell r="FZ531">
            <v>0</v>
          </cell>
          <cell r="GA531">
            <v>0</v>
          </cell>
          <cell r="GB531">
            <v>0</v>
          </cell>
          <cell r="GC531">
            <v>0</v>
          </cell>
          <cell r="GD531">
            <v>0</v>
          </cell>
          <cell r="GE531">
            <v>0</v>
          </cell>
          <cell r="GF531">
            <v>0</v>
          </cell>
          <cell r="GG531">
            <v>0</v>
          </cell>
          <cell r="GH531">
            <v>0</v>
          </cell>
          <cell r="GI531">
            <v>0</v>
          </cell>
          <cell r="GJ531">
            <v>0</v>
          </cell>
          <cell r="GK531">
            <v>0</v>
          </cell>
          <cell r="GL531">
            <v>0</v>
          </cell>
          <cell r="GM531">
            <v>0</v>
          </cell>
          <cell r="GN531">
            <v>0</v>
          </cell>
          <cell r="GO531">
            <v>0</v>
          </cell>
          <cell r="GP531">
            <v>0</v>
          </cell>
          <cell r="GQ531">
            <v>0</v>
          </cell>
          <cell r="GR531">
            <v>0</v>
          </cell>
          <cell r="GS531">
            <v>0</v>
          </cell>
          <cell r="GW531">
            <v>907838</v>
          </cell>
          <cell r="GX531" t="e">
            <v>#DIV/0!</v>
          </cell>
          <cell r="GY531" t="e">
            <v>#DIV/0!</v>
          </cell>
          <cell r="GZ531" t="e">
            <v>#DIV/0!</v>
          </cell>
        </row>
        <row r="532">
          <cell r="A532">
            <v>907989</v>
          </cell>
          <cell r="B532">
            <v>26</v>
          </cell>
          <cell r="C532" t="str">
            <v>DANIELS @ PANOLA</v>
          </cell>
          <cell r="D532">
            <v>7800</v>
          </cell>
          <cell r="E532" t="str">
            <v>R</v>
          </cell>
          <cell r="F532">
            <v>975</v>
          </cell>
          <cell r="G532">
            <v>975</v>
          </cell>
          <cell r="H532">
            <v>975</v>
          </cell>
          <cell r="I532">
            <v>975</v>
          </cell>
          <cell r="J532">
            <v>975</v>
          </cell>
          <cell r="K532">
            <v>975</v>
          </cell>
          <cell r="L532">
            <v>975</v>
          </cell>
          <cell r="M532">
            <v>975</v>
          </cell>
          <cell r="N532">
            <v>975</v>
          </cell>
          <cell r="O532">
            <v>975</v>
          </cell>
          <cell r="P532">
            <v>975</v>
          </cell>
          <cell r="Q532">
            <v>975</v>
          </cell>
          <cell r="R532">
            <v>975</v>
          </cell>
          <cell r="S532">
            <v>975</v>
          </cell>
          <cell r="T532">
            <v>950</v>
          </cell>
          <cell r="U532">
            <v>950</v>
          </cell>
          <cell r="V532">
            <v>950</v>
          </cell>
          <cell r="W532">
            <v>950</v>
          </cell>
          <cell r="X532">
            <v>950</v>
          </cell>
          <cell r="Y532">
            <v>950</v>
          </cell>
          <cell r="Z532">
            <v>950</v>
          </cell>
          <cell r="AA532">
            <v>950</v>
          </cell>
          <cell r="AB532">
            <v>950</v>
          </cell>
          <cell r="AC532">
            <v>950</v>
          </cell>
          <cell r="AD532">
            <v>950</v>
          </cell>
          <cell r="AE532">
            <v>950</v>
          </cell>
          <cell r="AF532">
            <v>950</v>
          </cell>
          <cell r="AG532">
            <v>950</v>
          </cell>
          <cell r="AH532">
            <v>950</v>
          </cell>
          <cell r="AI532">
            <v>950</v>
          </cell>
          <cell r="AJ532">
            <v>950</v>
          </cell>
          <cell r="AK532">
            <v>950</v>
          </cell>
          <cell r="AL532">
            <v>950</v>
          </cell>
          <cell r="AM532">
            <v>950</v>
          </cell>
          <cell r="AN532">
            <v>950</v>
          </cell>
          <cell r="AO532">
            <v>950</v>
          </cell>
          <cell r="AP532">
            <v>950</v>
          </cell>
          <cell r="AQ532">
            <v>950</v>
          </cell>
          <cell r="AR532">
            <v>950</v>
          </cell>
          <cell r="AS532">
            <v>950</v>
          </cell>
          <cell r="AT532">
            <v>950</v>
          </cell>
          <cell r="AU532">
            <v>950</v>
          </cell>
          <cell r="AV532">
            <v>950</v>
          </cell>
          <cell r="AW532">
            <v>950</v>
          </cell>
          <cell r="AX532">
            <v>950</v>
          </cell>
          <cell r="AY532">
            <v>950</v>
          </cell>
          <cell r="AZ532">
            <v>950</v>
          </cell>
          <cell r="BA532">
            <v>950</v>
          </cell>
          <cell r="BB532">
            <v>950</v>
          </cell>
          <cell r="BC532">
            <v>950</v>
          </cell>
          <cell r="BD532">
            <v>950</v>
          </cell>
          <cell r="BE532">
            <v>950</v>
          </cell>
          <cell r="BF532">
            <v>950</v>
          </cell>
          <cell r="BG532">
            <v>950</v>
          </cell>
          <cell r="BH532">
            <v>950</v>
          </cell>
          <cell r="BI532">
            <v>950</v>
          </cell>
          <cell r="BJ532">
            <v>950</v>
          </cell>
          <cell r="BK532">
            <v>950</v>
          </cell>
          <cell r="BL532">
            <v>950</v>
          </cell>
          <cell r="BM532">
            <v>950</v>
          </cell>
          <cell r="BN532">
            <v>950</v>
          </cell>
          <cell r="BO532">
            <v>950</v>
          </cell>
          <cell r="BP532">
            <v>950</v>
          </cell>
          <cell r="BQ532">
            <v>950</v>
          </cell>
          <cell r="BR532">
            <v>950</v>
          </cell>
          <cell r="BS532">
            <v>950</v>
          </cell>
          <cell r="BT532">
            <v>950</v>
          </cell>
          <cell r="BU532">
            <v>950</v>
          </cell>
          <cell r="BV532">
            <v>950</v>
          </cell>
          <cell r="BW532">
            <v>950</v>
          </cell>
          <cell r="BX532">
            <v>950</v>
          </cell>
          <cell r="BY532">
            <v>950</v>
          </cell>
          <cell r="BZ532">
            <v>950</v>
          </cell>
          <cell r="CA532">
            <v>950</v>
          </cell>
          <cell r="CB532">
            <v>950</v>
          </cell>
          <cell r="CC532">
            <v>1000</v>
          </cell>
          <cell r="CD532">
            <v>1000</v>
          </cell>
          <cell r="CE532">
            <v>1000</v>
          </cell>
          <cell r="CF532">
            <v>1000</v>
          </cell>
          <cell r="CG532">
            <v>1000</v>
          </cell>
          <cell r="CH532">
            <v>1000</v>
          </cell>
          <cell r="CI532">
            <v>1000</v>
          </cell>
          <cell r="CJ532">
            <v>1000</v>
          </cell>
          <cell r="CK532">
            <v>1000</v>
          </cell>
          <cell r="CL532">
            <v>1000</v>
          </cell>
          <cell r="CM532">
            <v>1000</v>
          </cell>
          <cell r="CN532">
            <v>1000</v>
          </cell>
          <cell r="CO532">
            <v>1000</v>
          </cell>
          <cell r="CP532">
            <v>1000</v>
          </cell>
          <cell r="CQ532">
            <v>1000</v>
          </cell>
          <cell r="CR532">
            <v>1000</v>
          </cell>
          <cell r="CS532">
            <v>1000</v>
          </cell>
          <cell r="CT532">
            <v>1000</v>
          </cell>
          <cell r="CU532">
            <v>1000</v>
          </cell>
          <cell r="CV532">
            <v>1000</v>
          </cell>
          <cell r="CW532">
            <v>1000</v>
          </cell>
          <cell r="CX532">
            <v>1000</v>
          </cell>
          <cell r="CY532">
            <v>1000</v>
          </cell>
          <cell r="CZ532">
            <v>1000</v>
          </cell>
          <cell r="DA532">
            <v>1200</v>
          </cell>
          <cell r="DB532">
            <v>1200</v>
          </cell>
          <cell r="DC532">
            <v>1200</v>
          </cell>
          <cell r="DD532">
            <v>1200</v>
          </cell>
          <cell r="DE532">
            <v>1200</v>
          </cell>
          <cell r="DF532">
            <v>1200</v>
          </cell>
          <cell r="DG532">
            <v>1200</v>
          </cell>
          <cell r="DH532">
            <v>1300</v>
          </cell>
          <cell r="DI532">
            <v>1300</v>
          </cell>
          <cell r="DJ532">
            <v>1300</v>
          </cell>
          <cell r="DK532">
            <v>1300</v>
          </cell>
          <cell r="DL532">
            <v>1300</v>
          </cell>
          <cell r="DM532">
            <v>1300</v>
          </cell>
          <cell r="DN532">
            <v>1300</v>
          </cell>
          <cell r="DO532">
            <v>1300</v>
          </cell>
          <cell r="DP532">
            <v>1300</v>
          </cell>
          <cell r="DQ532">
            <v>1300</v>
          </cell>
          <cell r="DR532">
            <v>1300</v>
          </cell>
          <cell r="DS532">
            <v>1300</v>
          </cell>
          <cell r="DT532">
            <v>1300</v>
          </cell>
          <cell r="DU532">
            <v>1300</v>
          </cell>
          <cell r="DV532">
            <v>1300</v>
          </cell>
          <cell r="DW532">
            <v>1300</v>
          </cell>
          <cell r="DX532">
            <v>1300</v>
          </cell>
          <cell r="DY532">
            <v>1300</v>
          </cell>
          <cell r="DZ532">
            <v>1300</v>
          </cell>
          <cell r="EA532">
            <v>1300</v>
          </cell>
          <cell r="EB532">
            <v>1300</v>
          </cell>
          <cell r="EC532">
            <v>1300</v>
          </cell>
          <cell r="ED532">
            <v>1300</v>
          </cell>
          <cell r="EE532">
            <v>1300</v>
          </cell>
          <cell r="EF532">
            <v>1300</v>
          </cell>
          <cell r="EG532">
            <v>1300</v>
          </cell>
          <cell r="EH532">
            <v>1300</v>
          </cell>
          <cell r="EI532">
            <v>1300</v>
          </cell>
          <cell r="EJ532">
            <v>1275</v>
          </cell>
          <cell r="EK532">
            <v>1275</v>
          </cell>
          <cell r="EL532">
            <v>1275</v>
          </cell>
          <cell r="EM532">
            <v>1275</v>
          </cell>
          <cell r="EN532">
            <v>1275</v>
          </cell>
          <cell r="EO532">
            <v>1275</v>
          </cell>
          <cell r="EP532">
            <v>1275</v>
          </cell>
          <cell r="EQ532">
            <v>1275</v>
          </cell>
          <cell r="ER532">
            <v>1275</v>
          </cell>
          <cell r="ES532">
            <v>1275</v>
          </cell>
          <cell r="ET532">
            <v>1275</v>
          </cell>
          <cell r="EU532">
            <v>1275</v>
          </cell>
          <cell r="EV532">
            <v>1275</v>
          </cell>
          <cell r="EW532">
            <v>1275</v>
          </cell>
          <cell r="EX532">
            <v>1275</v>
          </cell>
          <cell r="EY532">
            <v>1275</v>
          </cell>
          <cell r="EZ532">
            <v>1275</v>
          </cell>
          <cell r="FA532">
            <v>1275</v>
          </cell>
          <cell r="FB532">
            <v>1275</v>
          </cell>
          <cell r="FC532">
            <v>1275</v>
          </cell>
          <cell r="FD532">
            <v>1275</v>
          </cell>
          <cell r="FE532">
            <v>1275</v>
          </cell>
          <cell r="FF532">
            <v>1275</v>
          </cell>
          <cell r="FG532">
            <v>1275</v>
          </cell>
          <cell r="FH532">
            <v>1275</v>
          </cell>
          <cell r="FI532">
            <v>1275</v>
          </cell>
          <cell r="FJ532">
            <v>1275</v>
          </cell>
          <cell r="FK532">
            <v>1275</v>
          </cell>
          <cell r="FL532">
            <v>1275</v>
          </cell>
          <cell r="FM532">
            <v>1275</v>
          </cell>
          <cell r="FN532">
            <v>1275</v>
          </cell>
          <cell r="FO532">
            <v>1375</v>
          </cell>
          <cell r="FP532">
            <v>1375</v>
          </cell>
          <cell r="FQ532">
            <v>1375</v>
          </cell>
          <cell r="FR532">
            <v>1375</v>
          </cell>
          <cell r="FS532">
            <v>1375</v>
          </cell>
          <cell r="FT532">
            <v>1375</v>
          </cell>
          <cell r="FU532">
            <v>1375</v>
          </cell>
          <cell r="FV532">
            <v>1375</v>
          </cell>
          <cell r="FW532">
            <v>1375</v>
          </cell>
          <cell r="FX532">
            <v>1375</v>
          </cell>
          <cell r="FY532">
            <v>1375</v>
          </cell>
          <cell r="FZ532">
            <v>1375</v>
          </cell>
          <cell r="GA532">
            <v>1375</v>
          </cell>
          <cell r="GB532">
            <v>1375</v>
          </cell>
          <cell r="GC532">
            <v>1375</v>
          </cell>
          <cell r="GD532">
            <v>1375</v>
          </cell>
          <cell r="GE532">
            <v>1375</v>
          </cell>
          <cell r="GF532">
            <v>1375</v>
          </cell>
          <cell r="GG532">
            <v>1375</v>
          </cell>
          <cell r="GH532">
            <v>1375</v>
          </cell>
          <cell r="GI532">
            <v>1375</v>
          </cell>
          <cell r="GJ532">
            <v>1375</v>
          </cell>
          <cell r="GK532">
            <v>1375</v>
          </cell>
          <cell r="GL532">
            <v>1375</v>
          </cell>
          <cell r="GM532">
            <v>1375</v>
          </cell>
          <cell r="GN532">
            <v>1375</v>
          </cell>
          <cell r="GO532">
            <v>1375</v>
          </cell>
          <cell r="GP532">
            <v>1375</v>
          </cell>
          <cell r="GQ532">
            <v>1375</v>
          </cell>
          <cell r="GR532">
            <v>1375</v>
          </cell>
          <cell r="GS532">
            <v>1375</v>
          </cell>
          <cell r="GW532">
            <v>907989</v>
          </cell>
          <cell r="GX532" t="e">
            <v>#DIV/0!</v>
          </cell>
          <cell r="GY532" t="e">
            <v>#DIV/0!</v>
          </cell>
          <cell r="GZ532" t="e">
            <v>#DIV/0!</v>
          </cell>
        </row>
        <row r="533">
          <cell r="A533">
            <v>907994</v>
          </cell>
          <cell r="B533">
            <v>16</v>
          </cell>
          <cell r="C533" t="str">
            <v>ENOGEX @ LATIMER</v>
          </cell>
          <cell r="D533">
            <v>33602</v>
          </cell>
          <cell r="E533" t="str">
            <v>R</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cell r="AF533">
            <v>0</v>
          </cell>
          <cell r="AG533">
            <v>0</v>
          </cell>
          <cell r="AH533">
            <v>0</v>
          </cell>
          <cell r="AI533">
            <v>0</v>
          </cell>
          <cell r="AJ533">
            <v>0</v>
          </cell>
          <cell r="AK533">
            <v>0</v>
          </cell>
          <cell r="AL533">
            <v>0</v>
          </cell>
          <cell r="AM533">
            <v>0</v>
          </cell>
          <cell r="AN533">
            <v>0</v>
          </cell>
          <cell r="AO533">
            <v>0</v>
          </cell>
          <cell r="AP533">
            <v>0</v>
          </cell>
          <cell r="AQ533">
            <v>0</v>
          </cell>
          <cell r="AR533">
            <v>0</v>
          </cell>
          <cell r="AS533">
            <v>0</v>
          </cell>
          <cell r="AT533">
            <v>0</v>
          </cell>
          <cell r="AU533">
            <v>0</v>
          </cell>
          <cell r="AV533">
            <v>0</v>
          </cell>
          <cell r="AW533">
            <v>0</v>
          </cell>
          <cell r="AX533">
            <v>0</v>
          </cell>
          <cell r="AY533">
            <v>0</v>
          </cell>
          <cell r="AZ533">
            <v>0</v>
          </cell>
          <cell r="BA533">
            <v>0</v>
          </cell>
          <cell r="BB533">
            <v>0</v>
          </cell>
          <cell r="BC533">
            <v>0</v>
          </cell>
          <cell r="BD533">
            <v>0</v>
          </cell>
          <cell r="BE533">
            <v>0</v>
          </cell>
          <cell r="BF533">
            <v>0</v>
          </cell>
          <cell r="BG533">
            <v>0</v>
          </cell>
          <cell r="BH533">
            <v>0</v>
          </cell>
          <cell r="BI533">
            <v>0</v>
          </cell>
          <cell r="BJ533">
            <v>0</v>
          </cell>
          <cell r="BK533">
            <v>0</v>
          </cell>
          <cell r="BL533">
            <v>0</v>
          </cell>
          <cell r="BM533">
            <v>0</v>
          </cell>
          <cell r="BN533">
            <v>0</v>
          </cell>
          <cell r="BO533">
            <v>0</v>
          </cell>
          <cell r="BP533">
            <v>0</v>
          </cell>
          <cell r="BQ533">
            <v>0</v>
          </cell>
          <cell r="BR533">
            <v>0</v>
          </cell>
          <cell r="BS533">
            <v>0</v>
          </cell>
          <cell r="BT533">
            <v>0</v>
          </cell>
          <cell r="BU533">
            <v>0</v>
          </cell>
          <cell r="BV533">
            <v>0</v>
          </cell>
          <cell r="BW533">
            <v>0</v>
          </cell>
          <cell r="BX533">
            <v>0</v>
          </cell>
          <cell r="BY533">
            <v>0</v>
          </cell>
          <cell r="BZ533">
            <v>0</v>
          </cell>
          <cell r="CA533">
            <v>0</v>
          </cell>
          <cell r="CB533">
            <v>0</v>
          </cell>
          <cell r="CC533">
            <v>0</v>
          </cell>
          <cell r="CD533">
            <v>0</v>
          </cell>
          <cell r="CE533">
            <v>0</v>
          </cell>
          <cell r="CF533">
            <v>0</v>
          </cell>
          <cell r="CG533">
            <v>0</v>
          </cell>
          <cell r="CH533">
            <v>0</v>
          </cell>
          <cell r="CI533">
            <v>0</v>
          </cell>
          <cell r="CJ533">
            <v>0</v>
          </cell>
          <cell r="CK533">
            <v>0</v>
          </cell>
          <cell r="CL533">
            <v>0</v>
          </cell>
          <cell r="CM533">
            <v>0</v>
          </cell>
          <cell r="CN533">
            <v>0</v>
          </cell>
          <cell r="CO533">
            <v>0</v>
          </cell>
          <cell r="CP533">
            <v>0</v>
          </cell>
          <cell r="CQ533">
            <v>0</v>
          </cell>
          <cell r="CR533">
            <v>0</v>
          </cell>
          <cell r="CS533">
            <v>0</v>
          </cell>
          <cell r="CT533">
            <v>0</v>
          </cell>
          <cell r="CU533">
            <v>0</v>
          </cell>
          <cell r="CV533">
            <v>0</v>
          </cell>
          <cell r="CW533">
            <v>0</v>
          </cell>
          <cell r="CX533">
            <v>0</v>
          </cell>
          <cell r="CY533">
            <v>0</v>
          </cell>
          <cell r="CZ533">
            <v>0</v>
          </cell>
          <cell r="DA533">
            <v>0</v>
          </cell>
          <cell r="DB533">
            <v>0</v>
          </cell>
          <cell r="DC533">
            <v>0</v>
          </cell>
          <cell r="DD533">
            <v>0</v>
          </cell>
          <cell r="DE533">
            <v>0</v>
          </cell>
          <cell r="DF533">
            <v>0</v>
          </cell>
          <cell r="DG533">
            <v>0</v>
          </cell>
          <cell r="DH533">
            <v>0</v>
          </cell>
          <cell r="DI533">
            <v>0</v>
          </cell>
          <cell r="DJ533">
            <v>0</v>
          </cell>
          <cell r="DK533">
            <v>0</v>
          </cell>
          <cell r="DL533">
            <v>0</v>
          </cell>
          <cell r="DM533">
            <v>0</v>
          </cell>
          <cell r="DN533">
            <v>0</v>
          </cell>
          <cell r="DO533">
            <v>0</v>
          </cell>
          <cell r="DP533">
            <v>0</v>
          </cell>
          <cell r="DQ533">
            <v>0</v>
          </cell>
          <cell r="DR533">
            <v>0</v>
          </cell>
          <cell r="DS533">
            <v>0</v>
          </cell>
          <cell r="DT533">
            <v>0</v>
          </cell>
          <cell r="DU533">
            <v>0</v>
          </cell>
          <cell r="DV533">
            <v>0</v>
          </cell>
          <cell r="DW533">
            <v>0</v>
          </cell>
          <cell r="DX533">
            <v>0</v>
          </cell>
          <cell r="DY533">
            <v>0</v>
          </cell>
          <cell r="DZ533">
            <v>0</v>
          </cell>
          <cell r="EA533">
            <v>0</v>
          </cell>
          <cell r="EB533">
            <v>0</v>
          </cell>
          <cell r="EC533">
            <v>0</v>
          </cell>
          <cell r="ED533">
            <v>0</v>
          </cell>
          <cell r="EE533">
            <v>0</v>
          </cell>
          <cell r="EF533">
            <v>0</v>
          </cell>
          <cell r="EG533">
            <v>0</v>
          </cell>
          <cell r="EH533">
            <v>0</v>
          </cell>
          <cell r="EI533">
            <v>0</v>
          </cell>
          <cell r="EJ533">
            <v>0</v>
          </cell>
          <cell r="EK533">
            <v>0</v>
          </cell>
          <cell r="EL533">
            <v>0</v>
          </cell>
          <cell r="EM533">
            <v>0</v>
          </cell>
          <cell r="EN533">
            <v>0</v>
          </cell>
          <cell r="EO533">
            <v>0</v>
          </cell>
          <cell r="EP533">
            <v>0</v>
          </cell>
          <cell r="EQ533">
            <v>0</v>
          </cell>
          <cell r="ER533">
            <v>0</v>
          </cell>
          <cell r="ES533">
            <v>0</v>
          </cell>
          <cell r="ET533">
            <v>0</v>
          </cell>
          <cell r="EU533">
            <v>0</v>
          </cell>
          <cell r="EV533">
            <v>0</v>
          </cell>
          <cell r="EW533">
            <v>0</v>
          </cell>
          <cell r="EX533">
            <v>0</v>
          </cell>
          <cell r="EY533">
            <v>0</v>
          </cell>
          <cell r="EZ533">
            <v>0</v>
          </cell>
          <cell r="FA533">
            <v>0</v>
          </cell>
          <cell r="FB533">
            <v>0</v>
          </cell>
          <cell r="FC533">
            <v>0</v>
          </cell>
          <cell r="FD533">
            <v>0</v>
          </cell>
          <cell r="FE533">
            <v>0</v>
          </cell>
          <cell r="FF533">
            <v>0</v>
          </cell>
          <cell r="FG533">
            <v>0</v>
          </cell>
          <cell r="FH533">
            <v>0</v>
          </cell>
          <cell r="FI533">
            <v>0</v>
          </cell>
          <cell r="FJ533">
            <v>0</v>
          </cell>
          <cell r="FK533">
            <v>0</v>
          </cell>
          <cell r="FL533">
            <v>0</v>
          </cell>
          <cell r="FM533">
            <v>0</v>
          </cell>
          <cell r="FN533">
            <v>0</v>
          </cell>
          <cell r="FO533">
            <v>0</v>
          </cell>
          <cell r="FP533">
            <v>0</v>
          </cell>
          <cell r="FQ533">
            <v>0</v>
          </cell>
          <cell r="FR533">
            <v>0</v>
          </cell>
          <cell r="FS533">
            <v>0</v>
          </cell>
          <cell r="FT533">
            <v>0</v>
          </cell>
          <cell r="FU533">
            <v>0</v>
          </cell>
          <cell r="FV533">
            <v>0</v>
          </cell>
          <cell r="FW533">
            <v>0</v>
          </cell>
          <cell r="FX533">
            <v>0</v>
          </cell>
          <cell r="FY533">
            <v>0</v>
          </cell>
          <cell r="FZ533">
            <v>0</v>
          </cell>
          <cell r="GA533">
            <v>0</v>
          </cell>
          <cell r="GB533">
            <v>0</v>
          </cell>
          <cell r="GC533">
            <v>0</v>
          </cell>
          <cell r="GD533">
            <v>0</v>
          </cell>
          <cell r="GE533">
            <v>0</v>
          </cell>
          <cell r="GF533">
            <v>0</v>
          </cell>
          <cell r="GG533">
            <v>0</v>
          </cell>
          <cell r="GH533">
            <v>0</v>
          </cell>
          <cell r="GI533">
            <v>0</v>
          </cell>
          <cell r="GJ533">
            <v>0</v>
          </cell>
          <cell r="GK533">
            <v>0</v>
          </cell>
          <cell r="GL533">
            <v>0</v>
          </cell>
          <cell r="GM533">
            <v>0</v>
          </cell>
          <cell r="GN533">
            <v>0</v>
          </cell>
          <cell r="GO533">
            <v>0</v>
          </cell>
          <cell r="GP533">
            <v>0</v>
          </cell>
          <cell r="GQ533">
            <v>0</v>
          </cell>
          <cell r="GR533">
            <v>0</v>
          </cell>
          <cell r="GS533">
            <v>0</v>
          </cell>
          <cell r="GW533">
            <v>907994</v>
          </cell>
          <cell r="GX533" t="e">
            <v>#DIV/0!</v>
          </cell>
          <cell r="GY533" t="e">
            <v>#DIV/0!</v>
          </cell>
          <cell r="GZ533" t="e">
            <v>#DIV/0!</v>
          </cell>
        </row>
        <row r="534">
          <cell r="A534">
            <v>908087</v>
          </cell>
          <cell r="B534">
            <v>1</v>
          </cell>
          <cell r="C534" t="str">
            <v>ONG @ LOVE</v>
          </cell>
          <cell r="D534">
            <v>2480</v>
          </cell>
          <cell r="E534" t="str">
            <v>D</v>
          </cell>
          <cell r="F534">
            <v>400</v>
          </cell>
          <cell r="G534">
            <v>400</v>
          </cell>
          <cell r="H534">
            <v>400</v>
          </cell>
          <cell r="I534">
            <v>400</v>
          </cell>
          <cell r="J534">
            <v>400</v>
          </cell>
          <cell r="K534">
            <v>400</v>
          </cell>
          <cell r="L534">
            <v>400</v>
          </cell>
          <cell r="M534">
            <v>400</v>
          </cell>
          <cell r="N534">
            <v>400</v>
          </cell>
          <cell r="O534">
            <v>400</v>
          </cell>
          <cell r="P534">
            <v>400</v>
          </cell>
          <cell r="Q534">
            <v>400</v>
          </cell>
          <cell r="R534">
            <v>400</v>
          </cell>
          <cell r="S534">
            <v>400</v>
          </cell>
          <cell r="T534">
            <v>400</v>
          </cell>
          <cell r="U534">
            <v>400</v>
          </cell>
          <cell r="V534">
            <v>400</v>
          </cell>
          <cell r="W534">
            <v>400</v>
          </cell>
          <cell r="X534">
            <v>400</v>
          </cell>
          <cell r="Y534">
            <v>400</v>
          </cell>
          <cell r="Z534">
            <v>400</v>
          </cell>
          <cell r="AA534">
            <v>400</v>
          </cell>
          <cell r="AB534">
            <v>400</v>
          </cell>
          <cell r="AC534">
            <v>400</v>
          </cell>
          <cell r="AD534">
            <v>400</v>
          </cell>
          <cell r="AE534">
            <v>400</v>
          </cell>
          <cell r="AF534">
            <v>400</v>
          </cell>
          <cell r="AG534">
            <v>400</v>
          </cell>
          <cell r="AH534">
            <v>400</v>
          </cell>
          <cell r="AI534">
            <v>400</v>
          </cell>
          <cell r="AJ534">
            <v>400</v>
          </cell>
          <cell r="AK534">
            <v>400</v>
          </cell>
          <cell r="AL534">
            <v>400</v>
          </cell>
          <cell r="AM534">
            <v>400</v>
          </cell>
          <cell r="AN534">
            <v>400</v>
          </cell>
          <cell r="AO534">
            <v>400</v>
          </cell>
          <cell r="AP534">
            <v>400</v>
          </cell>
          <cell r="AQ534">
            <v>400</v>
          </cell>
          <cell r="AR534">
            <v>400</v>
          </cell>
          <cell r="AS534">
            <v>400</v>
          </cell>
          <cell r="AT534">
            <v>400</v>
          </cell>
          <cell r="AU534">
            <v>400</v>
          </cell>
          <cell r="AV534">
            <v>400</v>
          </cell>
          <cell r="AW534">
            <v>400</v>
          </cell>
          <cell r="AX534">
            <v>400</v>
          </cell>
          <cell r="AY534">
            <v>400</v>
          </cell>
          <cell r="AZ534">
            <v>400</v>
          </cell>
          <cell r="BA534">
            <v>400</v>
          </cell>
          <cell r="BB534">
            <v>400</v>
          </cell>
          <cell r="BC534">
            <v>400</v>
          </cell>
          <cell r="BD534">
            <v>400</v>
          </cell>
          <cell r="BE534">
            <v>400</v>
          </cell>
          <cell r="BF534">
            <v>400</v>
          </cell>
          <cell r="BG534">
            <v>400</v>
          </cell>
          <cell r="BH534">
            <v>400</v>
          </cell>
          <cell r="BI534">
            <v>400</v>
          </cell>
          <cell r="BJ534">
            <v>400</v>
          </cell>
          <cell r="BK534">
            <v>400</v>
          </cell>
          <cell r="BL534">
            <v>400</v>
          </cell>
          <cell r="BM534">
            <v>400</v>
          </cell>
          <cell r="BN534">
            <v>400</v>
          </cell>
          <cell r="BO534">
            <v>400</v>
          </cell>
          <cell r="BP534">
            <v>400</v>
          </cell>
          <cell r="BQ534">
            <v>400</v>
          </cell>
          <cell r="BR534">
            <v>400</v>
          </cell>
          <cell r="BS534">
            <v>400</v>
          </cell>
          <cell r="BT534">
            <v>400</v>
          </cell>
          <cell r="BU534">
            <v>400</v>
          </cell>
          <cell r="BV534">
            <v>400</v>
          </cell>
          <cell r="BW534">
            <v>400</v>
          </cell>
          <cell r="BX534">
            <v>400</v>
          </cell>
          <cell r="BY534">
            <v>400</v>
          </cell>
          <cell r="BZ534">
            <v>400</v>
          </cell>
          <cell r="CA534">
            <v>400</v>
          </cell>
          <cell r="CB534">
            <v>400</v>
          </cell>
          <cell r="CC534">
            <v>400</v>
          </cell>
          <cell r="CD534">
            <v>400</v>
          </cell>
          <cell r="CE534">
            <v>400</v>
          </cell>
          <cell r="CF534">
            <v>400</v>
          </cell>
          <cell r="CG534">
            <v>400</v>
          </cell>
          <cell r="CH534">
            <v>400</v>
          </cell>
          <cell r="CI534">
            <v>400</v>
          </cell>
          <cell r="CJ534">
            <v>400</v>
          </cell>
          <cell r="CK534">
            <v>400</v>
          </cell>
          <cell r="CL534">
            <v>400</v>
          </cell>
          <cell r="CM534">
            <v>400</v>
          </cell>
          <cell r="CN534">
            <v>400</v>
          </cell>
          <cell r="CO534">
            <v>400</v>
          </cell>
          <cell r="CP534">
            <v>400</v>
          </cell>
          <cell r="CQ534">
            <v>400</v>
          </cell>
          <cell r="CR534">
            <v>400</v>
          </cell>
          <cell r="CS534">
            <v>400</v>
          </cell>
          <cell r="CT534">
            <v>400</v>
          </cell>
          <cell r="CU534">
            <v>400</v>
          </cell>
          <cell r="CV534">
            <v>400</v>
          </cell>
          <cell r="CW534">
            <v>400</v>
          </cell>
          <cell r="CX534">
            <v>400</v>
          </cell>
          <cell r="CY534">
            <v>400</v>
          </cell>
          <cell r="CZ534">
            <v>400</v>
          </cell>
          <cell r="DA534">
            <v>400</v>
          </cell>
          <cell r="DB534">
            <v>400</v>
          </cell>
          <cell r="DC534">
            <v>400</v>
          </cell>
          <cell r="DD534">
            <v>400</v>
          </cell>
          <cell r="DE534">
            <v>400</v>
          </cell>
          <cell r="DF534">
            <v>400</v>
          </cell>
          <cell r="DG534">
            <v>400</v>
          </cell>
          <cell r="DH534">
            <v>400</v>
          </cell>
          <cell r="DI534">
            <v>400</v>
          </cell>
          <cell r="DJ534">
            <v>400</v>
          </cell>
          <cell r="DK534">
            <v>400</v>
          </cell>
          <cell r="DL534">
            <v>400</v>
          </cell>
          <cell r="DM534">
            <v>400</v>
          </cell>
          <cell r="DN534">
            <v>400</v>
          </cell>
          <cell r="DO534">
            <v>400</v>
          </cell>
          <cell r="DP534">
            <v>400</v>
          </cell>
          <cell r="DQ534">
            <v>400</v>
          </cell>
          <cell r="DR534">
            <v>400</v>
          </cell>
          <cell r="DS534">
            <v>400</v>
          </cell>
          <cell r="DT534">
            <v>400</v>
          </cell>
          <cell r="DU534">
            <v>400</v>
          </cell>
          <cell r="DV534">
            <v>400</v>
          </cell>
          <cell r="DW534">
            <v>400</v>
          </cell>
          <cell r="DX534">
            <v>400</v>
          </cell>
          <cell r="DY534">
            <v>400</v>
          </cell>
          <cell r="DZ534">
            <v>400</v>
          </cell>
          <cell r="EA534">
            <v>400</v>
          </cell>
          <cell r="EB534">
            <v>400</v>
          </cell>
          <cell r="EC534">
            <v>400</v>
          </cell>
          <cell r="ED534">
            <v>400</v>
          </cell>
          <cell r="EE534">
            <v>400</v>
          </cell>
          <cell r="EF534">
            <v>400</v>
          </cell>
          <cell r="EG534">
            <v>400</v>
          </cell>
          <cell r="EH534">
            <v>400</v>
          </cell>
          <cell r="EI534">
            <v>400</v>
          </cell>
          <cell r="EJ534">
            <v>400</v>
          </cell>
          <cell r="EK534">
            <v>400</v>
          </cell>
          <cell r="EL534">
            <v>400</v>
          </cell>
          <cell r="EM534">
            <v>400</v>
          </cell>
          <cell r="EN534">
            <v>400</v>
          </cell>
          <cell r="EO534">
            <v>400</v>
          </cell>
          <cell r="EP534">
            <v>400</v>
          </cell>
          <cell r="EQ534">
            <v>400</v>
          </cell>
          <cell r="ER534">
            <v>400</v>
          </cell>
          <cell r="ES534">
            <v>400</v>
          </cell>
          <cell r="ET534">
            <v>400</v>
          </cell>
          <cell r="EU534">
            <v>400</v>
          </cell>
          <cell r="EV534">
            <v>400</v>
          </cell>
          <cell r="EW534">
            <v>400</v>
          </cell>
          <cell r="EX534">
            <v>400</v>
          </cell>
          <cell r="EY534">
            <v>400</v>
          </cell>
          <cell r="EZ534">
            <v>400</v>
          </cell>
          <cell r="FA534">
            <v>400</v>
          </cell>
          <cell r="FB534">
            <v>400</v>
          </cell>
          <cell r="FC534">
            <v>400</v>
          </cell>
          <cell r="FD534">
            <v>400</v>
          </cell>
          <cell r="FE534">
            <v>400</v>
          </cell>
          <cell r="FF534">
            <v>400</v>
          </cell>
          <cell r="FG534">
            <v>400</v>
          </cell>
          <cell r="FH534">
            <v>400</v>
          </cell>
          <cell r="FI534">
            <v>400</v>
          </cell>
          <cell r="FJ534">
            <v>400</v>
          </cell>
          <cell r="FK534">
            <v>400</v>
          </cell>
          <cell r="FL534">
            <v>400</v>
          </cell>
          <cell r="FM534">
            <v>400</v>
          </cell>
          <cell r="FN534">
            <v>400</v>
          </cell>
          <cell r="FO534">
            <v>400</v>
          </cell>
          <cell r="FP534">
            <v>400</v>
          </cell>
          <cell r="FQ534">
            <v>400</v>
          </cell>
          <cell r="FR534">
            <v>400</v>
          </cell>
          <cell r="FS534">
            <v>400</v>
          </cell>
          <cell r="FT534">
            <v>400</v>
          </cell>
          <cell r="FU534">
            <v>400</v>
          </cell>
          <cell r="FV534">
            <v>400</v>
          </cell>
          <cell r="FW534">
            <v>400</v>
          </cell>
          <cell r="FX534">
            <v>400</v>
          </cell>
          <cell r="FY534">
            <v>400</v>
          </cell>
          <cell r="FZ534">
            <v>400</v>
          </cell>
          <cell r="GA534">
            <v>400</v>
          </cell>
          <cell r="GB534">
            <v>400</v>
          </cell>
          <cell r="GC534">
            <v>400</v>
          </cell>
          <cell r="GD534">
            <v>400</v>
          </cell>
          <cell r="GE534">
            <v>400</v>
          </cell>
          <cell r="GF534">
            <v>400</v>
          </cell>
          <cell r="GG534">
            <v>400</v>
          </cell>
          <cell r="GH534">
            <v>400</v>
          </cell>
          <cell r="GI534">
            <v>400</v>
          </cell>
          <cell r="GJ534">
            <v>400</v>
          </cell>
          <cell r="GK534">
            <v>400</v>
          </cell>
          <cell r="GL534">
            <v>400</v>
          </cell>
          <cell r="GM534">
            <v>400</v>
          </cell>
          <cell r="GN534">
            <v>400</v>
          </cell>
          <cell r="GO534">
            <v>400</v>
          </cell>
          <cell r="GP534">
            <v>400</v>
          </cell>
          <cell r="GQ534">
            <v>400</v>
          </cell>
          <cell r="GR534">
            <v>400</v>
          </cell>
          <cell r="GS534">
            <v>400</v>
          </cell>
          <cell r="GW534">
            <v>908087</v>
          </cell>
          <cell r="GX534" t="e">
            <v>#DIV/0!</v>
          </cell>
          <cell r="GY534" t="e">
            <v>#DIV/0!</v>
          </cell>
          <cell r="GZ534" t="e">
            <v>#DIV/0!</v>
          </cell>
        </row>
        <row r="535">
          <cell r="A535">
            <v>908088</v>
          </cell>
          <cell r="B535">
            <v>10</v>
          </cell>
          <cell r="C535" t="str">
            <v>CRESCEND @ MOORE</v>
          </cell>
          <cell r="D535">
            <v>60000</v>
          </cell>
          <cell r="E535" t="str">
            <v>R</v>
          </cell>
          <cell r="F535">
            <v>7648</v>
          </cell>
          <cell r="G535">
            <v>6630</v>
          </cell>
          <cell r="H535">
            <v>7281</v>
          </cell>
          <cell r="I535">
            <v>11981</v>
          </cell>
          <cell r="J535">
            <v>11981</v>
          </cell>
          <cell r="K535">
            <v>11981</v>
          </cell>
          <cell r="L535">
            <v>5925</v>
          </cell>
          <cell r="M535">
            <v>5781</v>
          </cell>
          <cell r="N535">
            <v>30000</v>
          </cell>
          <cell r="O535">
            <v>5237</v>
          </cell>
          <cell r="P535">
            <v>5481</v>
          </cell>
          <cell r="Q535">
            <v>5481</v>
          </cell>
          <cell r="R535">
            <v>5481</v>
          </cell>
          <cell r="S535">
            <v>5131</v>
          </cell>
          <cell r="T535">
            <v>22848</v>
          </cell>
          <cell r="U535">
            <v>12848</v>
          </cell>
          <cell r="V535">
            <v>12848</v>
          </cell>
          <cell r="W535">
            <v>12848</v>
          </cell>
          <cell r="X535">
            <v>12848</v>
          </cell>
          <cell r="Y535">
            <v>12848</v>
          </cell>
          <cell r="Z535">
            <v>12848</v>
          </cell>
          <cell r="AA535">
            <v>12206</v>
          </cell>
          <cell r="AB535">
            <v>8470</v>
          </cell>
          <cell r="AC535">
            <v>11827</v>
          </cell>
          <cell r="AD535">
            <v>4290</v>
          </cell>
          <cell r="AE535">
            <v>4290</v>
          </cell>
          <cell r="AF535">
            <v>4290</v>
          </cell>
          <cell r="AG535">
            <v>5210</v>
          </cell>
          <cell r="AH535">
            <v>11210</v>
          </cell>
          <cell r="AI535">
            <v>11210</v>
          </cell>
          <cell r="AJ535">
            <v>11210</v>
          </cell>
          <cell r="AK535">
            <v>10210</v>
          </cell>
          <cell r="AL535">
            <v>10210</v>
          </cell>
          <cell r="AM535">
            <v>10210</v>
          </cell>
          <cell r="AN535">
            <v>11016</v>
          </cell>
          <cell r="AO535">
            <v>9295</v>
          </cell>
          <cell r="AP535">
            <v>10295</v>
          </cell>
          <cell r="AQ535">
            <v>9374</v>
          </cell>
          <cell r="AR535">
            <v>6795</v>
          </cell>
          <cell r="AS535">
            <v>6795</v>
          </cell>
          <cell r="AT535">
            <v>6795</v>
          </cell>
          <cell r="AU535">
            <v>7134</v>
          </cell>
          <cell r="AV535">
            <v>20049</v>
          </cell>
          <cell r="AW535">
            <v>20134</v>
          </cell>
          <cell r="AX535">
            <v>10134</v>
          </cell>
          <cell r="AY535">
            <v>6706</v>
          </cell>
          <cell r="AZ535">
            <v>6706</v>
          </cell>
          <cell r="BA535">
            <v>6706</v>
          </cell>
          <cell r="BB535">
            <v>6706</v>
          </cell>
          <cell r="BC535">
            <v>6706</v>
          </cell>
          <cell r="BD535">
            <v>8876</v>
          </cell>
          <cell r="BE535">
            <v>6706</v>
          </cell>
          <cell r="BF535">
            <v>6706</v>
          </cell>
          <cell r="BG535">
            <v>6706</v>
          </cell>
          <cell r="BH535">
            <v>6706</v>
          </cell>
          <cell r="BI535">
            <v>6706</v>
          </cell>
          <cell r="BJ535">
            <v>4706</v>
          </cell>
          <cell r="BK535">
            <v>4467</v>
          </cell>
          <cell r="BL535">
            <v>4547</v>
          </cell>
          <cell r="BM535">
            <v>4547</v>
          </cell>
          <cell r="BN535">
            <v>4547</v>
          </cell>
          <cell r="BO535">
            <v>4547</v>
          </cell>
          <cell r="BP535">
            <v>4547</v>
          </cell>
          <cell r="BQ535">
            <v>4547</v>
          </cell>
          <cell r="BR535">
            <v>6702</v>
          </cell>
          <cell r="BS535">
            <v>4547</v>
          </cell>
          <cell r="BT535">
            <v>9547</v>
          </cell>
          <cell r="BU535">
            <v>9547</v>
          </cell>
          <cell r="BV535">
            <v>9547</v>
          </cell>
          <cell r="BW535">
            <v>7277</v>
          </cell>
          <cell r="BX535">
            <v>4706</v>
          </cell>
          <cell r="BY535">
            <v>6706</v>
          </cell>
          <cell r="BZ535">
            <v>20559</v>
          </cell>
          <cell r="CA535">
            <v>7061</v>
          </cell>
          <cell r="CB535">
            <v>7061</v>
          </cell>
          <cell r="CC535">
            <v>5199</v>
          </cell>
          <cell r="CD535">
            <v>5180</v>
          </cell>
          <cell r="CE535">
            <v>5180</v>
          </cell>
          <cell r="CF535">
            <v>7099</v>
          </cell>
          <cell r="CG535">
            <v>4599</v>
          </cell>
          <cell r="CH535">
            <v>11713</v>
          </cell>
          <cell r="CI535">
            <v>11713</v>
          </cell>
          <cell r="CJ535">
            <v>11713</v>
          </cell>
          <cell r="CK535">
            <v>4599</v>
          </cell>
          <cell r="CL535">
            <v>10077</v>
          </cell>
          <cell r="CM535">
            <v>4907</v>
          </cell>
          <cell r="CN535">
            <v>5009</v>
          </cell>
          <cell r="CO535">
            <v>9548</v>
          </cell>
          <cell r="CP535">
            <v>9548</v>
          </cell>
          <cell r="CQ535">
            <v>9548</v>
          </cell>
          <cell r="CR535">
            <v>6121</v>
          </cell>
          <cell r="CS535">
            <v>9024</v>
          </cell>
          <cell r="CT535">
            <v>10361</v>
          </cell>
          <cell r="CU535">
            <v>8445</v>
          </cell>
          <cell r="CV535">
            <v>8133</v>
          </cell>
          <cell r="CW535">
            <v>8133</v>
          </cell>
          <cell r="CX535">
            <v>8133</v>
          </cell>
          <cell r="CY535">
            <v>17633</v>
          </cell>
          <cell r="CZ535">
            <v>9055</v>
          </cell>
          <cell r="DA535">
            <v>13818</v>
          </cell>
          <cell r="DB535">
            <v>13818</v>
          </cell>
          <cell r="DC535">
            <v>10447</v>
          </cell>
          <cell r="DD535">
            <v>10447</v>
          </cell>
          <cell r="DE535">
            <v>10447</v>
          </cell>
          <cell r="DF535">
            <v>11475</v>
          </cell>
          <cell r="DG535">
            <v>14818</v>
          </cell>
          <cell r="DH535">
            <v>7824</v>
          </cell>
          <cell r="DI535">
            <v>7441</v>
          </cell>
          <cell r="DJ535">
            <v>15264</v>
          </cell>
          <cell r="DK535">
            <v>15264</v>
          </cell>
          <cell r="DL535">
            <v>15264</v>
          </cell>
          <cell r="DM535">
            <v>6114</v>
          </cell>
          <cell r="DN535">
            <v>5689</v>
          </cell>
          <cell r="DO535">
            <v>8189</v>
          </cell>
          <cell r="DP535">
            <v>7820</v>
          </cell>
          <cell r="DQ535">
            <v>5320</v>
          </cell>
          <cell r="DR535">
            <v>5320</v>
          </cell>
          <cell r="DS535">
            <v>5320</v>
          </cell>
          <cell r="DT535">
            <v>3982</v>
          </cell>
          <cell r="DU535">
            <v>8969</v>
          </cell>
          <cell r="DV535">
            <v>4809</v>
          </cell>
          <cell r="DW535">
            <v>5234</v>
          </cell>
          <cell r="DX535">
            <v>13694</v>
          </cell>
          <cell r="DY535">
            <v>13694</v>
          </cell>
          <cell r="DZ535">
            <v>13694</v>
          </cell>
          <cell r="EA535">
            <v>20264</v>
          </cell>
          <cell r="EB535">
            <v>13234</v>
          </cell>
          <cell r="EC535">
            <v>22794</v>
          </cell>
          <cell r="ED535">
            <v>14834</v>
          </cell>
          <cell r="EE535">
            <v>27775</v>
          </cell>
          <cell r="EF535">
            <v>27775</v>
          </cell>
          <cell r="EG535">
            <v>27775</v>
          </cell>
          <cell r="EH535">
            <v>27614</v>
          </cell>
          <cell r="EI535">
            <v>29614</v>
          </cell>
          <cell r="EJ535">
            <v>12889</v>
          </cell>
          <cell r="EK535">
            <v>7118</v>
          </cell>
          <cell r="EL535">
            <v>7289</v>
          </cell>
          <cell r="EM535">
            <v>7289</v>
          </cell>
          <cell r="EN535">
            <v>7289</v>
          </cell>
          <cell r="EO535">
            <v>12289</v>
          </cell>
          <cell r="EP535">
            <v>5289</v>
          </cell>
          <cell r="EQ535">
            <v>5289</v>
          </cell>
          <cell r="ER535">
            <v>8063</v>
          </cell>
          <cell r="ES535">
            <v>7893</v>
          </cell>
          <cell r="ET535">
            <v>7893</v>
          </cell>
          <cell r="EU535">
            <v>7893</v>
          </cell>
          <cell r="EV535">
            <v>6685</v>
          </cell>
          <cell r="EW535">
            <v>12489</v>
          </cell>
          <cell r="EX535">
            <v>12702</v>
          </cell>
          <cell r="EY535">
            <v>5389</v>
          </cell>
          <cell r="EZ535">
            <v>5389</v>
          </cell>
          <cell r="FA535">
            <v>5389</v>
          </cell>
          <cell r="FB535">
            <v>5389</v>
          </cell>
          <cell r="FC535">
            <v>8389</v>
          </cell>
          <cell r="FD535">
            <v>5323</v>
          </cell>
          <cell r="FE535">
            <v>5289</v>
          </cell>
          <cell r="FF535">
            <v>17289</v>
          </cell>
          <cell r="FG535">
            <v>24089</v>
          </cell>
          <cell r="FH535">
            <v>24089</v>
          </cell>
          <cell r="FI535">
            <v>24089</v>
          </cell>
          <cell r="FJ535">
            <v>8451</v>
          </cell>
          <cell r="FK535">
            <v>7857</v>
          </cell>
          <cell r="FL535">
            <v>22212</v>
          </cell>
          <cell r="FM535">
            <v>17054</v>
          </cell>
          <cell r="FN535">
            <v>17853</v>
          </cell>
          <cell r="FO535">
            <v>18312</v>
          </cell>
          <cell r="FP535">
            <v>18312</v>
          </cell>
          <cell r="FQ535">
            <v>18176</v>
          </cell>
          <cell r="FR535">
            <v>5320</v>
          </cell>
          <cell r="FS535">
            <v>21384</v>
          </cell>
          <cell r="FT535">
            <v>27927</v>
          </cell>
          <cell r="FU535">
            <v>26677</v>
          </cell>
          <cell r="FV535">
            <v>26677</v>
          </cell>
          <cell r="FW535">
            <v>15914</v>
          </cell>
          <cell r="FX535">
            <v>15914</v>
          </cell>
          <cell r="FY535">
            <v>5914</v>
          </cell>
          <cell r="FZ535">
            <v>15466</v>
          </cell>
          <cell r="GA535">
            <v>6123</v>
          </cell>
          <cell r="GB535">
            <v>6076</v>
          </cell>
          <cell r="GC535">
            <v>6076</v>
          </cell>
          <cell r="GD535">
            <v>6076</v>
          </cell>
          <cell r="GE535">
            <v>10076</v>
          </cell>
          <cell r="GF535">
            <v>5643</v>
          </cell>
          <cell r="GG535">
            <v>5396</v>
          </cell>
          <cell r="GH535">
            <v>29311</v>
          </cell>
          <cell r="GI535">
            <v>5176</v>
          </cell>
          <cell r="GJ535">
            <v>5176</v>
          </cell>
          <cell r="GK535">
            <v>5176</v>
          </cell>
          <cell r="GL535">
            <v>5176</v>
          </cell>
          <cell r="GM535">
            <v>5076</v>
          </cell>
          <cell r="GN535">
            <v>9376</v>
          </cell>
          <cell r="GO535">
            <v>5076</v>
          </cell>
          <cell r="GP535">
            <v>5076</v>
          </cell>
          <cell r="GQ535">
            <v>5076</v>
          </cell>
          <cell r="GR535">
            <v>5076</v>
          </cell>
          <cell r="GS535">
            <v>12781</v>
          </cell>
          <cell r="GW535">
            <v>908088</v>
          </cell>
          <cell r="GX535" t="e">
            <v>#DIV/0!</v>
          </cell>
          <cell r="GY535" t="e">
            <v>#DIV/0!</v>
          </cell>
          <cell r="GZ535" t="e">
            <v>#DIV/0!</v>
          </cell>
        </row>
        <row r="536">
          <cell r="A536">
            <v>908090</v>
          </cell>
          <cell r="B536">
            <v>14</v>
          </cell>
          <cell r="C536" t="str">
            <v>NORTHERN BORDER @ KEOKUK</v>
          </cell>
          <cell r="D536">
            <v>1200000</v>
          </cell>
          <cell r="E536" t="str">
            <v>R</v>
          </cell>
          <cell r="F536">
            <v>682033</v>
          </cell>
          <cell r="G536">
            <v>638930</v>
          </cell>
          <cell r="H536">
            <v>634032</v>
          </cell>
          <cell r="I536">
            <v>683010</v>
          </cell>
          <cell r="J536">
            <v>683010</v>
          </cell>
          <cell r="K536">
            <v>683010</v>
          </cell>
          <cell r="L536">
            <v>628864</v>
          </cell>
          <cell r="M536">
            <v>654410</v>
          </cell>
          <cell r="N536">
            <v>663170</v>
          </cell>
          <cell r="O536">
            <v>693833</v>
          </cell>
          <cell r="P536">
            <v>703104</v>
          </cell>
          <cell r="Q536">
            <v>704007</v>
          </cell>
          <cell r="R536">
            <v>703104</v>
          </cell>
          <cell r="S536">
            <v>713060</v>
          </cell>
          <cell r="T536">
            <v>706298</v>
          </cell>
          <cell r="U536">
            <v>698999</v>
          </cell>
          <cell r="V536">
            <v>623207</v>
          </cell>
          <cell r="W536">
            <v>623207</v>
          </cell>
          <cell r="X536">
            <v>623207</v>
          </cell>
          <cell r="Y536">
            <v>623207</v>
          </cell>
          <cell r="Z536">
            <v>648839</v>
          </cell>
          <cell r="AA536">
            <v>678681</v>
          </cell>
          <cell r="AB536">
            <v>694998</v>
          </cell>
          <cell r="AC536">
            <v>688153</v>
          </cell>
          <cell r="AD536">
            <v>681775</v>
          </cell>
          <cell r="AE536">
            <v>694907</v>
          </cell>
          <cell r="AF536">
            <v>695966</v>
          </cell>
          <cell r="AG536">
            <v>792545</v>
          </cell>
          <cell r="AH536">
            <v>687856</v>
          </cell>
          <cell r="AI536">
            <v>692627</v>
          </cell>
          <cell r="AJ536">
            <v>683178</v>
          </cell>
          <cell r="AK536">
            <v>633706</v>
          </cell>
          <cell r="AL536">
            <v>633721</v>
          </cell>
          <cell r="AM536">
            <v>623900</v>
          </cell>
          <cell r="AN536">
            <v>694028</v>
          </cell>
          <cell r="AO536">
            <v>627471</v>
          </cell>
          <cell r="AP536">
            <v>594916</v>
          </cell>
          <cell r="AQ536">
            <v>680812</v>
          </cell>
          <cell r="AR536">
            <v>654131</v>
          </cell>
          <cell r="AS536">
            <v>662670</v>
          </cell>
          <cell r="AT536">
            <v>669600</v>
          </cell>
          <cell r="AU536">
            <v>621271</v>
          </cell>
          <cell r="AV536">
            <v>641138</v>
          </cell>
          <cell r="AW536">
            <v>521401</v>
          </cell>
          <cell r="AX536">
            <v>577277</v>
          </cell>
          <cell r="AY536">
            <v>525225</v>
          </cell>
          <cell r="AZ536">
            <v>524347</v>
          </cell>
          <cell r="BA536">
            <v>526727</v>
          </cell>
          <cell r="BB536">
            <v>656862</v>
          </cell>
          <cell r="BC536">
            <v>608288</v>
          </cell>
          <cell r="BD536">
            <v>660088</v>
          </cell>
          <cell r="BE536">
            <v>617136</v>
          </cell>
          <cell r="BF536">
            <v>594691</v>
          </cell>
          <cell r="BG536">
            <v>594691</v>
          </cell>
          <cell r="BH536">
            <v>594691</v>
          </cell>
          <cell r="BI536">
            <v>630401</v>
          </cell>
          <cell r="BJ536">
            <v>655583</v>
          </cell>
          <cell r="BK536">
            <v>609727</v>
          </cell>
          <cell r="BL536">
            <v>524098</v>
          </cell>
          <cell r="BM536">
            <v>598338</v>
          </cell>
          <cell r="BN536">
            <v>608298</v>
          </cell>
          <cell r="BO536">
            <v>601326</v>
          </cell>
          <cell r="BP536">
            <v>602123</v>
          </cell>
          <cell r="BQ536">
            <v>570587</v>
          </cell>
          <cell r="BR536">
            <v>605143</v>
          </cell>
          <cell r="BS536">
            <v>594530</v>
          </cell>
          <cell r="BT536">
            <v>580478</v>
          </cell>
          <cell r="BU536">
            <v>580478</v>
          </cell>
          <cell r="BV536">
            <v>580478</v>
          </cell>
          <cell r="BW536">
            <v>582595</v>
          </cell>
          <cell r="BX536">
            <v>538413</v>
          </cell>
          <cell r="BY536">
            <v>545839</v>
          </cell>
          <cell r="BZ536">
            <v>484825</v>
          </cell>
          <cell r="CA536">
            <v>416382</v>
          </cell>
          <cell r="CB536">
            <v>418339</v>
          </cell>
          <cell r="CC536">
            <v>427351</v>
          </cell>
          <cell r="CD536">
            <v>394816</v>
          </cell>
          <cell r="CE536">
            <v>394116</v>
          </cell>
          <cell r="CF536">
            <v>364445</v>
          </cell>
          <cell r="CG536">
            <v>373263</v>
          </cell>
          <cell r="CH536">
            <v>316521</v>
          </cell>
          <cell r="CI536">
            <v>311641</v>
          </cell>
          <cell r="CJ536">
            <v>311641</v>
          </cell>
          <cell r="CK536">
            <v>280134</v>
          </cell>
          <cell r="CL536">
            <v>435166</v>
          </cell>
          <cell r="CM536">
            <v>423740</v>
          </cell>
          <cell r="CN536">
            <v>418006</v>
          </cell>
          <cell r="CO536">
            <v>455947</v>
          </cell>
          <cell r="CP536">
            <v>457447</v>
          </cell>
          <cell r="CQ536">
            <v>452467</v>
          </cell>
          <cell r="CR536">
            <v>256720</v>
          </cell>
          <cell r="CS536">
            <v>235448</v>
          </cell>
          <cell r="CT536">
            <v>390516</v>
          </cell>
          <cell r="CU536">
            <v>248493</v>
          </cell>
          <cell r="CV536">
            <v>336339</v>
          </cell>
          <cell r="CW536">
            <v>337832</v>
          </cell>
          <cell r="CX536">
            <v>337960</v>
          </cell>
          <cell r="CY536">
            <v>306014</v>
          </cell>
          <cell r="CZ536">
            <v>276595</v>
          </cell>
          <cell r="DA536">
            <v>321042</v>
          </cell>
          <cell r="DB536">
            <v>249099</v>
          </cell>
          <cell r="DC536">
            <v>223585</v>
          </cell>
          <cell r="DD536">
            <v>223585</v>
          </cell>
          <cell r="DE536">
            <v>223585</v>
          </cell>
          <cell r="DF536">
            <v>233361</v>
          </cell>
          <cell r="DG536">
            <v>221147</v>
          </cell>
          <cell r="DH536">
            <v>174436</v>
          </cell>
          <cell r="DI536">
            <v>128767</v>
          </cell>
          <cell r="DJ536">
            <v>219410</v>
          </cell>
          <cell r="DK536">
            <v>219308</v>
          </cell>
          <cell r="DL536">
            <v>247290</v>
          </cell>
          <cell r="DM536">
            <v>222688</v>
          </cell>
          <cell r="DN536">
            <v>229737</v>
          </cell>
          <cell r="DO536">
            <v>199378</v>
          </cell>
          <cell r="DP536">
            <v>216174</v>
          </cell>
          <cell r="DQ536">
            <v>248078</v>
          </cell>
          <cell r="DR536">
            <v>248078</v>
          </cell>
          <cell r="DS536">
            <v>228077</v>
          </cell>
          <cell r="DT536">
            <v>161212</v>
          </cell>
          <cell r="DU536">
            <v>179139</v>
          </cell>
          <cell r="DV536">
            <v>237727</v>
          </cell>
          <cell r="DW536">
            <v>273312</v>
          </cell>
          <cell r="DX536">
            <v>213915</v>
          </cell>
          <cell r="DY536">
            <v>213915</v>
          </cell>
          <cell r="DZ536">
            <v>227710</v>
          </cell>
          <cell r="EA536">
            <v>204817</v>
          </cell>
          <cell r="EB536">
            <v>191849</v>
          </cell>
          <cell r="EC536">
            <v>235108</v>
          </cell>
          <cell r="ED536">
            <v>280440</v>
          </cell>
          <cell r="EE536">
            <v>320780</v>
          </cell>
          <cell r="EF536">
            <v>334321</v>
          </cell>
          <cell r="EG536">
            <v>320754</v>
          </cell>
          <cell r="EH536">
            <v>352229</v>
          </cell>
          <cell r="EI536">
            <v>249648</v>
          </cell>
          <cell r="EJ536">
            <v>270926</v>
          </cell>
          <cell r="EK536">
            <v>227784</v>
          </cell>
          <cell r="EL536">
            <v>267562</v>
          </cell>
          <cell r="EM536">
            <v>261779</v>
          </cell>
          <cell r="EN536">
            <v>270307</v>
          </cell>
          <cell r="EO536">
            <v>312039</v>
          </cell>
          <cell r="EP536">
            <v>358235</v>
          </cell>
          <cell r="EQ536">
            <v>323075</v>
          </cell>
          <cell r="ER536">
            <v>461893</v>
          </cell>
          <cell r="ES536">
            <v>339086</v>
          </cell>
          <cell r="ET536">
            <v>360006</v>
          </cell>
          <cell r="EU536">
            <v>305838</v>
          </cell>
          <cell r="EV536">
            <v>286379</v>
          </cell>
          <cell r="EW536">
            <v>263864</v>
          </cell>
          <cell r="EX536">
            <v>320520</v>
          </cell>
          <cell r="EY536">
            <v>340081</v>
          </cell>
          <cell r="EZ536">
            <v>408838</v>
          </cell>
          <cell r="FA536">
            <v>256230</v>
          </cell>
          <cell r="FB536">
            <v>256230</v>
          </cell>
          <cell r="FC536">
            <v>424310</v>
          </cell>
          <cell r="FD536">
            <v>410154</v>
          </cell>
          <cell r="FE536">
            <v>443192</v>
          </cell>
          <cell r="FF536">
            <v>396776</v>
          </cell>
          <cell r="FG536">
            <v>400740</v>
          </cell>
          <cell r="FH536">
            <v>398309</v>
          </cell>
          <cell r="FI536">
            <v>408470</v>
          </cell>
          <cell r="FJ536">
            <v>380981</v>
          </cell>
          <cell r="FK536">
            <v>371829</v>
          </cell>
          <cell r="FL536">
            <v>232711</v>
          </cell>
          <cell r="FM536">
            <v>275653</v>
          </cell>
          <cell r="FN536">
            <v>275653</v>
          </cell>
          <cell r="FO536">
            <v>312642</v>
          </cell>
          <cell r="FP536">
            <v>312642</v>
          </cell>
          <cell r="FQ536">
            <v>300132</v>
          </cell>
          <cell r="FR536">
            <v>315183</v>
          </cell>
          <cell r="FS536">
            <v>469198</v>
          </cell>
          <cell r="FT536">
            <v>463639</v>
          </cell>
          <cell r="FU536">
            <v>475552</v>
          </cell>
          <cell r="FV536">
            <v>472433</v>
          </cell>
          <cell r="FW536">
            <v>439330</v>
          </cell>
          <cell r="FX536">
            <v>439330</v>
          </cell>
          <cell r="FY536">
            <v>276855</v>
          </cell>
          <cell r="FZ536">
            <v>274683</v>
          </cell>
          <cell r="GA536">
            <v>237981</v>
          </cell>
          <cell r="GB536">
            <v>114892</v>
          </cell>
          <cell r="GC536">
            <v>114892</v>
          </cell>
          <cell r="GD536">
            <v>114892</v>
          </cell>
          <cell r="GE536">
            <v>219058</v>
          </cell>
          <cell r="GF536">
            <v>238378</v>
          </cell>
          <cell r="GG536">
            <v>271574</v>
          </cell>
          <cell r="GH536">
            <v>276580</v>
          </cell>
          <cell r="GI536">
            <v>287236</v>
          </cell>
          <cell r="GJ536">
            <v>333955</v>
          </cell>
          <cell r="GK536">
            <v>344546</v>
          </cell>
          <cell r="GL536">
            <v>334224</v>
          </cell>
          <cell r="GM536">
            <v>383127</v>
          </cell>
          <cell r="GN536">
            <v>296793</v>
          </cell>
          <cell r="GO536">
            <v>241476</v>
          </cell>
          <cell r="GP536">
            <v>365867</v>
          </cell>
          <cell r="GQ536">
            <v>368762</v>
          </cell>
          <cell r="GR536">
            <v>369784</v>
          </cell>
          <cell r="GS536">
            <v>391016</v>
          </cell>
          <cell r="GW536">
            <v>908090</v>
          </cell>
          <cell r="GX536" t="e">
            <v>#DIV/0!</v>
          </cell>
          <cell r="GY536" t="e">
            <v>#DIV/0!</v>
          </cell>
          <cell r="GZ536" t="e">
            <v>#DIV/0!</v>
          </cell>
        </row>
        <row r="537">
          <cell r="A537">
            <v>908135</v>
          </cell>
          <cell r="B537">
            <v>8</v>
          </cell>
          <cell r="C537" t="str">
            <v>DYNEGY @ LEA</v>
          </cell>
          <cell r="D537">
            <v>34747</v>
          </cell>
          <cell r="E537" t="str">
            <v>R</v>
          </cell>
          <cell r="F537">
            <v>6350</v>
          </cell>
          <cell r="G537">
            <v>6350</v>
          </cell>
          <cell r="H537">
            <v>6350</v>
          </cell>
          <cell r="I537">
            <v>6350</v>
          </cell>
          <cell r="J537">
            <v>6350</v>
          </cell>
          <cell r="K537">
            <v>6350</v>
          </cell>
          <cell r="L537">
            <v>6350</v>
          </cell>
          <cell r="M537">
            <v>8350</v>
          </cell>
          <cell r="N537">
            <v>8350</v>
          </cell>
          <cell r="O537">
            <v>8350</v>
          </cell>
          <cell r="P537">
            <v>1450</v>
          </cell>
          <cell r="Q537">
            <v>1450</v>
          </cell>
          <cell r="R537">
            <v>1450</v>
          </cell>
          <cell r="S537">
            <v>1450</v>
          </cell>
          <cell r="T537">
            <v>7900</v>
          </cell>
          <cell r="U537">
            <v>7900</v>
          </cell>
          <cell r="V537">
            <v>7900</v>
          </cell>
          <cell r="W537">
            <v>7900</v>
          </cell>
          <cell r="X537">
            <v>7900</v>
          </cell>
          <cell r="Y537">
            <v>7900</v>
          </cell>
          <cell r="Z537">
            <v>0</v>
          </cell>
          <cell r="AA537">
            <v>5000</v>
          </cell>
          <cell r="AB537">
            <v>5000</v>
          </cell>
          <cell r="AC537">
            <v>2900</v>
          </cell>
          <cell r="AD537">
            <v>2900</v>
          </cell>
          <cell r="AE537">
            <v>2900</v>
          </cell>
          <cell r="AF537">
            <v>2900</v>
          </cell>
          <cell r="AG537">
            <v>2900</v>
          </cell>
          <cell r="AH537">
            <v>2900</v>
          </cell>
          <cell r="AI537">
            <v>2900</v>
          </cell>
          <cell r="AJ537">
            <v>2900</v>
          </cell>
          <cell r="AK537">
            <v>2900</v>
          </cell>
          <cell r="AL537">
            <v>2900</v>
          </cell>
          <cell r="AM537">
            <v>2900</v>
          </cell>
          <cell r="AN537">
            <v>2900</v>
          </cell>
          <cell r="AO537">
            <v>1900</v>
          </cell>
          <cell r="AP537">
            <v>1900</v>
          </cell>
          <cell r="AQ537">
            <v>1900</v>
          </cell>
          <cell r="AR537">
            <v>1900</v>
          </cell>
          <cell r="AS537">
            <v>1900</v>
          </cell>
          <cell r="AT537">
            <v>1900</v>
          </cell>
          <cell r="AU537">
            <v>1900</v>
          </cell>
          <cell r="AV537">
            <v>1900</v>
          </cell>
          <cell r="AW537">
            <v>1900</v>
          </cell>
          <cell r="AX537">
            <v>1900</v>
          </cell>
          <cell r="AY537">
            <v>3000</v>
          </cell>
          <cell r="AZ537">
            <v>3000</v>
          </cell>
          <cell r="BA537">
            <v>3000</v>
          </cell>
          <cell r="BB537">
            <v>3000</v>
          </cell>
          <cell r="BC537">
            <v>3000</v>
          </cell>
          <cell r="BD537">
            <v>3000</v>
          </cell>
          <cell r="BE537">
            <v>3000</v>
          </cell>
          <cell r="BF537">
            <v>3000</v>
          </cell>
          <cell r="BG537">
            <v>3000</v>
          </cell>
          <cell r="BH537">
            <v>3000</v>
          </cell>
          <cell r="BI537">
            <v>3000</v>
          </cell>
          <cell r="BJ537">
            <v>3000</v>
          </cell>
          <cell r="BK537">
            <v>3000</v>
          </cell>
          <cell r="BL537">
            <v>3000</v>
          </cell>
          <cell r="BM537">
            <v>3000</v>
          </cell>
          <cell r="BN537">
            <v>3000</v>
          </cell>
          <cell r="BO537">
            <v>3000</v>
          </cell>
          <cell r="BP537">
            <v>3000</v>
          </cell>
          <cell r="BQ537">
            <v>3000</v>
          </cell>
          <cell r="BR537">
            <v>3000</v>
          </cell>
          <cell r="BS537">
            <v>3000</v>
          </cell>
          <cell r="BT537">
            <v>3000</v>
          </cell>
          <cell r="BU537">
            <v>3000</v>
          </cell>
          <cell r="BV537">
            <v>3000</v>
          </cell>
          <cell r="BW537">
            <v>3000</v>
          </cell>
          <cell r="BX537">
            <v>3000</v>
          </cell>
          <cell r="BY537">
            <v>3000</v>
          </cell>
          <cell r="BZ537">
            <v>10770</v>
          </cell>
          <cell r="CA537">
            <v>3000</v>
          </cell>
          <cell r="CB537">
            <v>3000</v>
          </cell>
          <cell r="CC537">
            <v>14201</v>
          </cell>
          <cell r="CD537">
            <v>14201</v>
          </cell>
          <cell r="CE537">
            <v>14201</v>
          </cell>
          <cell r="CF537">
            <v>14201</v>
          </cell>
          <cell r="CG537">
            <v>14201</v>
          </cell>
          <cell r="CH537">
            <v>14201</v>
          </cell>
          <cell r="CI537">
            <v>14201</v>
          </cell>
          <cell r="CJ537">
            <v>14201</v>
          </cell>
          <cell r="CK537">
            <v>11201</v>
          </cell>
          <cell r="CL537">
            <v>11201</v>
          </cell>
          <cell r="CM537">
            <v>14201</v>
          </cell>
          <cell r="CN537">
            <v>11201</v>
          </cell>
          <cell r="CO537">
            <v>11201</v>
          </cell>
          <cell r="CP537">
            <v>11201</v>
          </cell>
          <cell r="CQ537">
            <v>11201</v>
          </cell>
          <cell r="CR537">
            <v>11201</v>
          </cell>
          <cell r="CS537">
            <v>11201</v>
          </cell>
          <cell r="CT537">
            <v>15201</v>
          </cell>
          <cell r="CU537">
            <v>15201</v>
          </cell>
          <cell r="CV537">
            <v>15201</v>
          </cell>
          <cell r="CW537">
            <v>15201</v>
          </cell>
          <cell r="CX537">
            <v>15201</v>
          </cell>
          <cell r="CY537">
            <v>0</v>
          </cell>
          <cell r="CZ537">
            <v>0</v>
          </cell>
          <cell r="DA537">
            <v>0</v>
          </cell>
          <cell r="DB537">
            <v>0</v>
          </cell>
          <cell r="DC537">
            <v>0</v>
          </cell>
          <cell r="DD537">
            <v>0</v>
          </cell>
          <cell r="DE537">
            <v>0</v>
          </cell>
          <cell r="DF537">
            <v>0</v>
          </cell>
          <cell r="DG537">
            <v>0</v>
          </cell>
          <cell r="DH537">
            <v>0</v>
          </cell>
          <cell r="DI537">
            <v>0</v>
          </cell>
          <cell r="DJ537">
            <v>0</v>
          </cell>
          <cell r="DK537">
            <v>0</v>
          </cell>
          <cell r="DL537">
            <v>0</v>
          </cell>
          <cell r="DM537">
            <v>0</v>
          </cell>
          <cell r="DN537">
            <v>0</v>
          </cell>
          <cell r="DO537">
            <v>0</v>
          </cell>
          <cell r="DP537">
            <v>0</v>
          </cell>
          <cell r="DQ537">
            <v>2500</v>
          </cell>
          <cell r="DR537">
            <v>2500</v>
          </cell>
          <cell r="DS537">
            <v>2500</v>
          </cell>
          <cell r="DT537">
            <v>2500</v>
          </cell>
          <cell r="DU537">
            <v>2500</v>
          </cell>
          <cell r="DV537">
            <v>2500</v>
          </cell>
          <cell r="DW537">
            <v>2500</v>
          </cell>
          <cell r="DX537">
            <v>2500</v>
          </cell>
          <cell r="DY537">
            <v>2500</v>
          </cell>
          <cell r="DZ537">
            <v>2500</v>
          </cell>
          <cell r="EA537">
            <v>2500</v>
          </cell>
          <cell r="EB537">
            <v>2500</v>
          </cell>
          <cell r="EC537">
            <v>2500</v>
          </cell>
          <cell r="ED537">
            <v>2500</v>
          </cell>
          <cell r="EE537">
            <v>2500</v>
          </cell>
          <cell r="EF537">
            <v>2500</v>
          </cell>
          <cell r="EG537">
            <v>2500</v>
          </cell>
          <cell r="EH537">
            <v>2500</v>
          </cell>
          <cell r="EI537">
            <v>2500</v>
          </cell>
          <cell r="EJ537">
            <v>7100</v>
          </cell>
          <cell r="EK537">
            <v>7100</v>
          </cell>
          <cell r="EL537">
            <v>7100</v>
          </cell>
          <cell r="EM537">
            <v>7100</v>
          </cell>
          <cell r="EN537">
            <v>7100</v>
          </cell>
          <cell r="EO537">
            <v>7100</v>
          </cell>
          <cell r="EP537">
            <v>7100</v>
          </cell>
          <cell r="EQ537">
            <v>7100</v>
          </cell>
          <cell r="ER537">
            <v>7100</v>
          </cell>
          <cell r="ES537">
            <v>3300</v>
          </cell>
          <cell r="ET537">
            <v>3300</v>
          </cell>
          <cell r="EU537">
            <v>3300</v>
          </cell>
          <cell r="EV537">
            <v>3300</v>
          </cell>
          <cell r="EW537">
            <v>3300</v>
          </cell>
          <cell r="EX537">
            <v>3300</v>
          </cell>
          <cell r="EY537">
            <v>3300</v>
          </cell>
          <cell r="EZ537">
            <v>3300</v>
          </cell>
          <cell r="FA537">
            <v>3300</v>
          </cell>
          <cell r="FB537">
            <v>3300</v>
          </cell>
          <cell r="FC537">
            <v>3300</v>
          </cell>
          <cell r="FD537">
            <v>8700</v>
          </cell>
          <cell r="FE537">
            <v>8700</v>
          </cell>
          <cell r="FF537">
            <v>5400</v>
          </cell>
          <cell r="FG537">
            <v>8700</v>
          </cell>
          <cell r="FH537">
            <v>8700</v>
          </cell>
          <cell r="FI537">
            <v>8700</v>
          </cell>
          <cell r="FJ537">
            <v>8700</v>
          </cell>
          <cell r="FK537">
            <v>8700</v>
          </cell>
          <cell r="FL537">
            <v>8700</v>
          </cell>
          <cell r="FM537">
            <v>8700</v>
          </cell>
          <cell r="FN537">
            <v>8700</v>
          </cell>
          <cell r="FO537">
            <v>0</v>
          </cell>
          <cell r="FP537">
            <v>0</v>
          </cell>
          <cell r="FQ537">
            <v>0</v>
          </cell>
          <cell r="FR537">
            <v>0</v>
          </cell>
          <cell r="FS537">
            <v>6750</v>
          </cell>
          <cell r="FT537">
            <v>6750</v>
          </cell>
          <cell r="FU537">
            <v>6750</v>
          </cell>
          <cell r="FV537">
            <v>6750</v>
          </cell>
          <cell r="FW537">
            <v>6750</v>
          </cell>
          <cell r="FX537">
            <v>6750</v>
          </cell>
          <cell r="FY537">
            <v>6750</v>
          </cell>
          <cell r="FZ537">
            <v>6750</v>
          </cell>
          <cell r="GA537">
            <v>6750</v>
          </cell>
          <cell r="GB537">
            <v>6750</v>
          </cell>
          <cell r="GC537">
            <v>6750</v>
          </cell>
          <cell r="GD537">
            <v>6750</v>
          </cell>
          <cell r="GE537">
            <v>9500</v>
          </cell>
          <cell r="GF537">
            <v>0</v>
          </cell>
          <cell r="GG537">
            <v>0</v>
          </cell>
          <cell r="GH537">
            <v>0</v>
          </cell>
          <cell r="GI537">
            <v>0</v>
          </cell>
          <cell r="GJ537">
            <v>0</v>
          </cell>
          <cell r="GK537">
            <v>0</v>
          </cell>
          <cell r="GL537">
            <v>18167</v>
          </cell>
          <cell r="GM537">
            <v>18167</v>
          </cell>
          <cell r="GN537">
            <v>18167</v>
          </cell>
          <cell r="GO537">
            <v>18167</v>
          </cell>
          <cell r="GP537">
            <v>18167</v>
          </cell>
          <cell r="GQ537">
            <v>18167</v>
          </cell>
          <cell r="GR537">
            <v>18167</v>
          </cell>
          <cell r="GS537">
            <v>18167</v>
          </cell>
          <cell r="GW537">
            <v>908135</v>
          </cell>
          <cell r="GX537" t="e">
            <v>#DIV/0!</v>
          </cell>
          <cell r="GY537" t="e">
            <v>#DIV/0!</v>
          </cell>
          <cell r="GZ537" t="e">
            <v>#DIV/0!</v>
          </cell>
        </row>
        <row r="538">
          <cell r="A538">
            <v>908192</v>
          </cell>
          <cell r="B538">
            <v>3</v>
          </cell>
          <cell r="C538" t="str">
            <v>KOCH @ DEWEY</v>
          </cell>
          <cell r="D538">
            <v>87020</v>
          </cell>
          <cell r="E538" t="str">
            <v>D</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cell r="AF538">
            <v>0</v>
          </cell>
          <cell r="AG538">
            <v>0</v>
          </cell>
          <cell r="AH538">
            <v>0</v>
          </cell>
          <cell r="AI538">
            <v>0</v>
          </cell>
          <cell r="AJ538">
            <v>0</v>
          </cell>
          <cell r="AK538">
            <v>0</v>
          </cell>
          <cell r="AL538">
            <v>0</v>
          </cell>
          <cell r="AM538">
            <v>0</v>
          </cell>
          <cell r="AN538">
            <v>0</v>
          </cell>
          <cell r="AO538">
            <v>0</v>
          </cell>
          <cell r="AP538">
            <v>0</v>
          </cell>
          <cell r="AQ538">
            <v>0</v>
          </cell>
          <cell r="AR538">
            <v>0</v>
          </cell>
          <cell r="AS538">
            <v>0</v>
          </cell>
          <cell r="AT538">
            <v>0</v>
          </cell>
          <cell r="AU538">
            <v>0</v>
          </cell>
          <cell r="AV538">
            <v>0</v>
          </cell>
          <cell r="AW538">
            <v>0</v>
          </cell>
          <cell r="AX538">
            <v>0</v>
          </cell>
          <cell r="AY538">
            <v>0</v>
          </cell>
          <cell r="AZ538">
            <v>0</v>
          </cell>
          <cell r="BA538">
            <v>0</v>
          </cell>
          <cell r="BB538">
            <v>0</v>
          </cell>
          <cell r="BC538">
            <v>0</v>
          </cell>
          <cell r="BD538">
            <v>0</v>
          </cell>
          <cell r="BE538">
            <v>0</v>
          </cell>
          <cell r="BF538">
            <v>0</v>
          </cell>
          <cell r="BG538">
            <v>0</v>
          </cell>
          <cell r="BH538">
            <v>0</v>
          </cell>
          <cell r="BI538">
            <v>0</v>
          </cell>
          <cell r="BJ538">
            <v>0</v>
          </cell>
          <cell r="BK538">
            <v>0</v>
          </cell>
          <cell r="BL538">
            <v>0</v>
          </cell>
          <cell r="BM538">
            <v>0</v>
          </cell>
          <cell r="BN538">
            <v>0</v>
          </cell>
          <cell r="BO538">
            <v>0</v>
          </cell>
          <cell r="BP538">
            <v>0</v>
          </cell>
          <cell r="BQ538">
            <v>0</v>
          </cell>
          <cell r="BR538">
            <v>0</v>
          </cell>
          <cell r="BS538">
            <v>0</v>
          </cell>
          <cell r="BT538">
            <v>0</v>
          </cell>
          <cell r="BU538">
            <v>0</v>
          </cell>
          <cell r="BV538">
            <v>0</v>
          </cell>
          <cell r="BW538">
            <v>0</v>
          </cell>
          <cell r="BX538">
            <v>0</v>
          </cell>
          <cell r="BY538">
            <v>0</v>
          </cell>
          <cell r="BZ538">
            <v>0</v>
          </cell>
          <cell r="CA538">
            <v>0</v>
          </cell>
          <cell r="CB538">
            <v>0</v>
          </cell>
          <cell r="CC538">
            <v>0</v>
          </cell>
          <cell r="CD538">
            <v>0</v>
          </cell>
          <cell r="CE538">
            <v>0</v>
          </cell>
          <cell r="CF538">
            <v>0</v>
          </cell>
          <cell r="CG538">
            <v>0</v>
          </cell>
          <cell r="CH538">
            <v>0</v>
          </cell>
          <cell r="CI538">
            <v>0</v>
          </cell>
          <cell r="CJ538">
            <v>0</v>
          </cell>
          <cell r="CK538">
            <v>0</v>
          </cell>
          <cell r="CL538">
            <v>0</v>
          </cell>
          <cell r="CM538">
            <v>0</v>
          </cell>
          <cell r="CN538">
            <v>0</v>
          </cell>
          <cell r="CO538">
            <v>0</v>
          </cell>
          <cell r="CP538">
            <v>0</v>
          </cell>
          <cell r="CQ538">
            <v>0</v>
          </cell>
          <cell r="CR538">
            <v>0</v>
          </cell>
          <cell r="CS538">
            <v>0</v>
          </cell>
          <cell r="CT538">
            <v>0</v>
          </cell>
          <cell r="CU538">
            <v>0</v>
          </cell>
          <cell r="CV538">
            <v>0</v>
          </cell>
          <cell r="CW538">
            <v>0</v>
          </cell>
          <cell r="CX538">
            <v>0</v>
          </cell>
          <cell r="CY538">
            <v>0</v>
          </cell>
          <cell r="CZ538">
            <v>0</v>
          </cell>
          <cell r="DA538">
            <v>0</v>
          </cell>
          <cell r="DB538">
            <v>0</v>
          </cell>
          <cell r="DC538">
            <v>0</v>
          </cell>
          <cell r="DD538">
            <v>0</v>
          </cell>
          <cell r="DE538">
            <v>0</v>
          </cell>
          <cell r="DF538">
            <v>0</v>
          </cell>
          <cell r="DG538">
            <v>0</v>
          </cell>
          <cell r="DH538">
            <v>0</v>
          </cell>
          <cell r="DI538">
            <v>0</v>
          </cell>
          <cell r="DJ538">
            <v>0</v>
          </cell>
          <cell r="DK538">
            <v>0</v>
          </cell>
          <cell r="DL538">
            <v>0</v>
          </cell>
          <cell r="DM538">
            <v>0</v>
          </cell>
          <cell r="DN538">
            <v>0</v>
          </cell>
          <cell r="DO538">
            <v>0</v>
          </cell>
          <cell r="DP538">
            <v>0</v>
          </cell>
          <cell r="DQ538">
            <v>0</v>
          </cell>
          <cell r="DR538">
            <v>0</v>
          </cell>
          <cell r="DS538">
            <v>0</v>
          </cell>
          <cell r="DT538">
            <v>0</v>
          </cell>
          <cell r="DU538">
            <v>0</v>
          </cell>
          <cell r="DV538">
            <v>0</v>
          </cell>
          <cell r="DW538">
            <v>0</v>
          </cell>
          <cell r="DX538">
            <v>0</v>
          </cell>
          <cell r="DY538">
            <v>0</v>
          </cell>
          <cell r="DZ538">
            <v>0</v>
          </cell>
          <cell r="EA538">
            <v>0</v>
          </cell>
          <cell r="EB538">
            <v>0</v>
          </cell>
          <cell r="EC538">
            <v>0</v>
          </cell>
          <cell r="ED538">
            <v>0</v>
          </cell>
          <cell r="EE538">
            <v>0</v>
          </cell>
          <cell r="EF538">
            <v>0</v>
          </cell>
          <cell r="EG538">
            <v>0</v>
          </cell>
          <cell r="EH538">
            <v>0</v>
          </cell>
          <cell r="EI538">
            <v>0</v>
          </cell>
          <cell r="EJ538">
            <v>0</v>
          </cell>
          <cell r="EK538">
            <v>0</v>
          </cell>
          <cell r="EL538">
            <v>0</v>
          </cell>
          <cell r="EM538">
            <v>0</v>
          </cell>
          <cell r="EN538">
            <v>0</v>
          </cell>
          <cell r="EO538">
            <v>0</v>
          </cell>
          <cell r="EP538">
            <v>0</v>
          </cell>
          <cell r="EQ538">
            <v>0</v>
          </cell>
          <cell r="ER538">
            <v>0</v>
          </cell>
          <cell r="ES538">
            <v>0</v>
          </cell>
          <cell r="ET538">
            <v>0</v>
          </cell>
          <cell r="EU538">
            <v>0</v>
          </cell>
          <cell r="EV538">
            <v>0</v>
          </cell>
          <cell r="EW538">
            <v>0</v>
          </cell>
          <cell r="EX538">
            <v>0</v>
          </cell>
          <cell r="EY538">
            <v>0</v>
          </cell>
          <cell r="EZ538">
            <v>0</v>
          </cell>
          <cell r="FA538">
            <v>0</v>
          </cell>
          <cell r="FB538">
            <v>0</v>
          </cell>
          <cell r="FC538">
            <v>0</v>
          </cell>
          <cell r="FD538">
            <v>0</v>
          </cell>
          <cell r="FE538">
            <v>0</v>
          </cell>
          <cell r="FF538">
            <v>0</v>
          </cell>
          <cell r="FG538">
            <v>0</v>
          </cell>
          <cell r="FH538">
            <v>0</v>
          </cell>
          <cell r="FI538">
            <v>0</v>
          </cell>
          <cell r="FJ538">
            <v>0</v>
          </cell>
          <cell r="FK538">
            <v>0</v>
          </cell>
          <cell r="FL538">
            <v>0</v>
          </cell>
          <cell r="FM538">
            <v>0</v>
          </cell>
          <cell r="FN538">
            <v>0</v>
          </cell>
          <cell r="FO538">
            <v>0</v>
          </cell>
          <cell r="FP538">
            <v>0</v>
          </cell>
          <cell r="FQ538">
            <v>0</v>
          </cell>
          <cell r="FR538">
            <v>0</v>
          </cell>
          <cell r="FS538">
            <v>0</v>
          </cell>
          <cell r="FT538">
            <v>0</v>
          </cell>
          <cell r="FU538">
            <v>0</v>
          </cell>
          <cell r="FV538">
            <v>0</v>
          </cell>
          <cell r="FW538">
            <v>0</v>
          </cell>
          <cell r="FX538">
            <v>0</v>
          </cell>
          <cell r="FY538">
            <v>0</v>
          </cell>
          <cell r="FZ538">
            <v>0</v>
          </cell>
          <cell r="GA538">
            <v>0</v>
          </cell>
          <cell r="GB538">
            <v>0</v>
          </cell>
          <cell r="GC538">
            <v>0</v>
          </cell>
          <cell r="GD538">
            <v>0</v>
          </cell>
          <cell r="GE538">
            <v>0</v>
          </cell>
          <cell r="GF538">
            <v>0</v>
          </cell>
          <cell r="GG538">
            <v>0</v>
          </cell>
          <cell r="GH538">
            <v>0</v>
          </cell>
          <cell r="GI538">
            <v>0</v>
          </cell>
          <cell r="GJ538">
            <v>0</v>
          </cell>
          <cell r="GK538">
            <v>0</v>
          </cell>
          <cell r="GL538">
            <v>0</v>
          </cell>
          <cell r="GM538">
            <v>0</v>
          </cell>
          <cell r="GN538">
            <v>0</v>
          </cell>
          <cell r="GO538">
            <v>0</v>
          </cell>
          <cell r="GP538">
            <v>0</v>
          </cell>
          <cell r="GQ538">
            <v>0</v>
          </cell>
          <cell r="GR538">
            <v>0</v>
          </cell>
          <cell r="GS538">
            <v>0</v>
          </cell>
          <cell r="GW538">
            <v>908192</v>
          </cell>
          <cell r="GX538" t="e">
            <v>#DIV/0!</v>
          </cell>
          <cell r="GY538" t="e">
            <v>#DIV/0!</v>
          </cell>
          <cell r="GZ538" t="e">
            <v>#DIV/0!</v>
          </cell>
        </row>
        <row r="539">
          <cell r="A539">
            <v>908193</v>
          </cell>
          <cell r="B539">
            <v>4</v>
          </cell>
          <cell r="C539" t="str">
            <v>KOCH @ DEWEY</v>
          </cell>
          <cell r="D539">
            <v>87020</v>
          </cell>
          <cell r="E539" t="str">
            <v>D</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cell r="AF539">
            <v>0</v>
          </cell>
          <cell r="AG539">
            <v>0</v>
          </cell>
          <cell r="AH539">
            <v>0</v>
          </cell>
          <cell r="AI539">
            <v>0</v>
          </cell>
          <cell r="AJ539">
            <v>0</v>
          </cell>
          <cell r="AK539">
            <v>0</v>
          </cell>
          <cell r="AL539">
            <v>0</v>
          </cell>
          <cell r="AM539">
            <v>0</v>
          </cell>
          <cell r="AN539">
            <v>0</v>
          </cell>
          <cell r="AO539">
            <v>0</v>
          </cell>
          <cell r="AP539">
            <v>0</v>
          </cell>
          <cell r="AQ539">
            <v>0</v>
          </cell>
          <cell r="AR539">
            <v>0</v>
          </cell>
          <cell r="AS539">
            <v>0</v>
          </cell>
          <cell r="AT539">
            <v>0</v>
          </cell>
          <cell r="AU539">
            <v>0</v>
          </cell>
          <cell r="AV539">
            <v>0</v>
          </cell>
          <cell r="AW539">
            <v>0</v>
          </cell>
          <cell r="AX539">
            <v>0</v>
          </cell>
          <cell r="AY539">
            <v>0</v>
          </cell>
          <cell r="AZ539">
            <v>0</v>
          </cell>
          <cell r="BA539">
            <v>0</v>
          </cell>
          <cell r="BB539">
            <v>0</v>
          </cell>
          <cell r="BC539">
            <v>0</v>
          </cell>
          <cell r="BD539">
            <v>0</v>
          </cell>
          <cell r="BE539">
            <v>0</v>
          </cell>
          <cell r="BF539">
            <v>0</v>
          </cell>
          <cell r="BG539">
            <v>0</v>
          </cell>
          <cell r="BH539">
            <v>0</v>
          </cell>
          <cell r="BI539">
            <v>0</v>
          </cell>
          <cell r="BJ539">
            <v>0</v>
          </cell>
          <cell r="BK539">
            <v>0</v>
          </cell>
          <cell r="BL539">
            <v>0</v>
          </cell>
          <cell r="BM539">
            <v>0</v>
          </cell>
          <cell r="BN539">
            <v>0</v>
          </cell>
          <cell r="BO539">
            <v>0</v>
          </cell>
          <cell r="BP539">
            <v>0</v>
          </cell>
          <cell r="BQ539">
            <v>0</v>
          </cell>
          <cell r="BR539">
            <v>0</v>
          </cell>
          <cell r="BS539">
            <v>0</v>
          </cell>
          <cell r="BT539">
            <v>0</v>
          </cell>
          <cell r="BU539">
            <v>0</v>
          </cell>
          <cell r="BV539">
            <v>0</v>
          </cell>
          <cell r="BW539">
            <v>0</v>
          </cell>
          <cell r="BX539">
            <v>0</v>
          </cell>
          <cell r="BY539">
            <v>0</v>
          </cell>
          <cell r="BZ539">
            <v>0</v>
          </cell>
          <cell r="CA539">
            <v>0</v>
          </cell>
          <cell r="CB539">
            <v>0</v>
          </cell>
          <cell r="CC539">
            <v>0</v>
          </cell>
          <cell r="CD539">
            <v>0</v>
          </cell>
          <cell r="CE539">
            <v>0</v>
          </cell>
          <cell r="CF539">
            <v>0</v>
          </cell>
          <cell r="CG539">
            <v>0</v>
          </cell>
          <cell r="CH539">
            <v>0</v>
          </cell>
          <cell r="CI539">
            <v>0</v>
          </cell>
          <cell r="CJ539">
            <v>0</v>
          </cell>
          <cell r="CK539">
            <v>0</v>
          </cell>
          <cell r="CL539">
            <v>0</v>
          </cell>
          <cell r="CM539">
            <v>0</v>
          </cell>
          <cell r="CN539">
            <v>0</v>
          </cell>
          <cell r="CO539">
            <v>0</v>
          </cell>
          <cell r="CP539">
            <v>0</v>
          </cell>
          <cell r="CQ539">
            <v>0</v>
          </cell>
          <cell r="CR539">
            <v>0</v>
          </cell>
          <cell r="CS539">
            <v>0</v>
          </cell>
          <cell r="CT539">
            <v>0</v>
          </cell>
          <cell r="CU539">
            <v>0</v>
          </cell>
          <cell r="CV539">
            <v>0</v>
          </cell>
          <cell r="CW539">
            <v>0</v>
          </cell>
          <cell r="CX539">
            <v>0</v>
          </cell>
          <cell r="CY539">
            <v>0</v>
          </cell>
          <cell r="CZ539">
            <v>0</v>
          </cell>
          <cell r="DA539">
            <v>0</v>
          </cell>
          <cell r="DB539">
            <v>0</v>
          </cell>
          <cell r="DC539">
            <v>0</v>
          </cell>
          <cell r="DD539">
            <v>0</v>
          </cell>
          <cell r="DE539">
            <v>0</v>
          </cell>
          <cell r="DF539">
            <v>0</v>
          </cell>
          <cell r="DG539">
            <v>0</v>
          </cell>
          <cell r="DH539">
            <v>0</v>
          </cell>
          <cell r="DI539">
            <v>0</v>
          </cell>
          <cell r="DJ539">
            <v>0</v>
          </cell>
          <cell r="DK539">
            <v>0</v>
          </cell>
          <cell r="DL539">
            <v>0</v>
          </cell>
          <cell r="DM539">
            <v>0</v>
          </cell>
          <cell r="DN539">
            <v>0</v>
          </cell>
          <cell r="DO539">
            <v>0</v>
          </cell>
          <cell r="DP539">
            <v>0</v>
          </cell>
          <cell r="DQ539">
            <v>0</v>
          </cell>
          <cell r="DR539">
            <v>0</v>
          </cell>
          <cell r="DS539">
            <v>0</v>
          </cell>
          <cell r="DT539">
            <v>0</v>
          </cell>
          <cell r="DU539">
            <v>0</v>
          </cell>
          <cell r="DV539">
            <v>0</v>
          </cell>
          <cell r="DW539">
            <v>0</v>
          </cell>
          <cell r="DX539">
            <v>0</v>
          </cell>
          <cell r="DY539">
            <v>0</v>
          </cell>
          <cell r="DZ539">
            <v>0</v>
          </cell>
          <cell r="EA539">
            <v>0</v>
          </cell>
          <cell r="EB539">
            <v>0</v>
          </cell>
          <cell r="EC539">
            <v>0</v>
          </cell>
          <cell r="ED539">
            <v>0</v>
          </cell>
          <cell r="EE539">
            <v>0</v>
          </cell>
          <cell r="EF539">
            <v>0</v>
          </cell>
          <cell r="EG539">
            <v>0</v>
          </cell>
          <cell r="EH539">
            <v>0</v>
          </cell>
          <cell r="EI539">
            <v>0</v>
          </cell>
          <cell r="EJ539">
            <v>0</v>
          </cell>
          <cell r="EK539">
            <v>0</v>
          </cell>
          <cell r="EL539">
            <v>0</v>
          </cell>
          <cell r="EM539">
            <v>0</v>
          </cell>
          <cell r="EN539">
            <v>0</v>
          </cell>
          <cell r="EO539">
            <v>0</v>
          </cell>
          <cell r="EP539">
            <v>0</v>
          </cell>
          <cell r="EQ539">
            <v>0</v>
          </cell>
          <cell r="ER539">
            <v>0</v>
          </cell>
          <cell r="ES539">
            <v>0</v>
          </cell>
          <cell r="ET539">
            <v>0</v>
          </cell>
          <cell r="EU539">
            <v>0</v>
          </cell>
          <cell r="EV539">
            <v>0</v>
          </cell>
          <cell r="EW539">
            <v>0</v>
          </cell>
          <cell r="EX539">
            <v>0</v>
          </cell>
          <cell r="EY539">
            <v>0</v>
          </cell>
          <cell r="EZ539">
            <v>0</v>
          </cell>
          <cell r="FA539">
            <v>0</v>
          </cell>
          <cell r="FB539">
            <v>0</v>
          </cell>
          <cell r="FC539">
            <v>0</v>
          </cell>
          <cell r="FD539">
            <v>0</v>
          </cell>
          <cell r="FE539">
            <v>0</v>
          </cell>
          <cell r="FF539">
            <v>0</v>
          </cell>
          <cell r="FG539">
            <v>0</v>
          </cell>
          <cell r="FH539">
            <v>0</v>
          </cell>
          <cell r="FI539">
            <v>0</v>
          </cell>
          <cell r="FJ539">
            <v>0</v>
          </cell>
          <cell r="FK539">
            <v>0</v>
          </cell>
          <cell r="FL539">
            <v>0</v>
          </cell>
          <cell r="FM539">
            <v>0</v>
          </cell>
          <cell r="FN539">
            <v>0</v>
          </cell>
          <cell r="FO539">
            <v>0</v>
          </cell>
          <cell r="FP539">
            <v>0</v>
          </cell>
          <cell r="FQ539">
            <v>0</v>
          </cell>
          <cell r="FR539">
            <v>0</v>
          </cell>
          <cell r="FS539">
            <v>0</v>
          </cell>
          <cell r="FT539">
            <v>0</v>
          </cell>
          <cell r="FU539">
            <v>0</v>
          </cell>
          <cell r="FV539">
            <v>0</v>
          </cell>
          <cell r="FW539">
            <v>0</v>
          </cell>
          <cell r="FX539">
            <v>0</v>
          </cell>
          <cell r="FY539">
            <v>0</v>
          </cell>
          <cell r="FZ539">
            <v>0</v>
          </cell>
          <cell r="GA539">
            <v>0</v>
          </cell>
          <cell r="GB539">
            <v>0</v>
          </cell>
          <cell r="GC539">
            <v>0</v>
          </cell>
          <cell r="GD539">
            <v>0</v>
          </cell>
          <cell r="GE539">
            <v>0</v>
          </cell>
          <cell r="GF539">
            <v>0</v>
          </cell>
          <cell r="GG539">
            <v>0</v>
          </cell>
          <cell r="GH539">
            <v>0</v>
          </cell>
          <cell r="GI539">
            <v>0</v>
          </cell>
          <cell r="GJ539">
            <v>0</v>
          </cell>
          <cell r="GK539">
            <v>0</v>
          </cell>
          <cell r="GL539">
            <v>0</v>
          </cell>
          <cell r="GM539">
            <v>0</v>
          </cell>
          <cell r="GN539">
            <v>0</v>
          </cell>
          <cell r="GO539">
            <v>0</v>
          </cell>
          <cell r="GP539">
            <v>0</v>
          </cell>
          <cell r="GQ539">
            <v>0</v>
          </cell>
          <cell r="GR539">
            <v>0</v>
          </cell>
          <cell r="GS539">
            <v>0</v>
          </cell>
          <cell r="GW539">
            <v>908193</v>
          </cell>
          <cell r="GX539" t="e">
            <v>#DIV/0!</v>
          </cell>
          <cell r="GY539" t="e">
            <v>#DIV/0!</v>
          </cell>
          <cell r="GZ539" t="e">
            <v>#DIV/0!</v>
          </cell>
        </row>
        <row r="540">
          <cell r="A540">
            <v>908196</v>
          </cell>
          <cell r="B540">
            <v>9</v>
          </cell>
          <cell r="C540" t="str">
            <v>ADOBE @ LEA</v>
          </cell>
          <cell r="D540">
            <v>36064</v>
          </cell>
          <cell r="E540" t="str">
            <v>R</v>
          </cell>
          <cell r="F540">
            <v>19000</v>
          </cell>
          <cell r="G540">
            <v>19000</v>
          </cell>
          <cell r="H540">
            <v>19000</v>
          </cell>
          <cell r="I540">
            <v>19000</v>
          </cell>
          <cell r="J540">
            <v>19000</v>
          </cell>
          <cell r="K540">
            <v>19000</v>
          </cell>
          <cell r="L540">
            <v>19000</v>
          </cell>
          <cell r="M540">
            <v>14500</v>
          </cell>
          <cell r="N540">
            <v>21312</v>
          </cell>
          <cell r="O540">
            <v>21312</v>
          </cell>
          <cell r="P540">
            <v>21312</v>
          </cell>
          <cell r="Q540">
            <v>21312</v>
          </cell>
          <cell r="R540">
            <v>21312</v>
          </cell>
          <cell r="S540">
            <v>21312</v>
          </cell>
          <cell r="T540">
            <v>21323</v>
          </cell>
          <cell r="U540">
            <v>20387</v>
          </cell>
          <cell r="V540">
            <v>17329</v>
          </cell>
          <cell r="W540">
            <v>17329</v>
          </cell>
          <cell r="X540">
            <v>17329</v>
          </cell>
          <cell r="Y540">
            <v>17329</v>
          </cell>
          <cell r="Z540">
            <v>17329</v>
          </cell>
          <cell r="AA540">
            <v>17329</v>
          </cell>
          <cell r="AB540">
            <v>17329</v>
          </cell>
          <cell r="AC540">
            <v>21699</v>
          </cell>
          <cell r="AD540">
            <v>20199</v>
          </cell>
          <cell r="AE540">
            <v>20199</v>
          </cell>
          <cell r="AF540">
            <v>20199</v>
          </cell>
          <cell r="AG540">
            <v>20199</v>
          </cell>
          <cell r="AH540">
            <v>20199</v>
          </cell>
          <cell r="AI540">
            <v>18199</v>
          </cell>
          <cell r="AJ540">
            <v>18199</v>
          </cell>
          <cell r="AK540">
            <v>20899</v>
          </cell>
          <cell r="AL540">
            <v>20899</v>
          </cell>
          <cell r="AM540">
            <v>20899</v>
          </cell>
          <cell r="AN540">
            <v>20899</v>
          </cell>
          <cell r="AO540">
            <v>20899</v>
          </cell>
          <cell r="AP540">
            <v>19500</v>
          </cell>
          <cell r="AQ540">
            <v>19500</v>
          </cell>
          <cell r="AR540">
            <v>19500</v>
          </cell>
          <cell r="AS540">
            <v>19500</v>
          </cell>
          <cell r="AT540">
            <v>19500</v>
          </cell>
          <cell r="AU540">
            <v>20899</v>
          </cell>
          <cell r="AV540">
            <v>20899</v>
          </cell>
          <cell r="AW540">
            <v>20899</v>
          </cell>
          <cell r="AX540">
            <v>20899</v>
          </cell>
          <cell r="AY540">
            <v>21998</v>
          </cell>
          <cell r="AZ540">
            <v>21998</v>
          </cell>
          <cell r="BA540">
            <v>21998</v>
          </cell>
          <cell r="BB540">
            <v>21998</v>
          </cell>
          <cell r="BC540">
            <v>21998</v>
          </cell>
          <cell r="BD540">
            <v>21998</v>
          </cell>
          <cell r="BE540">
            <v>19980</v>
          </cell>
          <cell r="BF540">
            <v>19980</v>
          </cell>
          <cell r="BG540">
            <v>19980</v>
          </cell>
          <cell r="BH540">
            <v>19980</v>
          </cell>
          <cell r="BI540">
            <v>19980</v>
          </cell>
          <cell r="BJ540">
            <v>19980</v>
          </cell>
          <cell r="BK540">
            <v>19980</v>
          </cell>
          <cell r="BL540">
            <v>19980</v>
          </cell>
          <cell r="BM540">
            <v>19980</v>
          </cell>
          <cell r="BN540">
            <v>19980</v>
          </cell>
          <cell r="BO540">
            <v>19980</v>
          </cell>
          <cell r="BP540">
            <v>19980</v>
          </cell>
          <cell r="BQ540">
            <v>19980</v>
          </cell>
          <cell r="BR540">
            <v>19980</v>
          </cell>
          <cell r="BS540">
            <v>22185</v>
          </cell>
          <cell r="BT540">
            <v>22185</v>
          </cell>
          <cell r="BU540">
            <v>22185</v>
          </cell>
          <cell r="BV540">
            <v>22185</v>
          </cell>
          <cell r="BW540">
            <v>22185</v>
          </cell>
          <cell r="BX540">
            <v>22185</v>
          </cell>
          <cell r="BY540">
            <v>22185</v>
          </cell>
          <cell r="BZ540">
            <v>22185</v>
          </cell>
          <cell r="CA540">
            <v>22185</v>
          </cell>
          <cell r="CB540">
            <v>22185</v>
          </cell>
          <cell r="CC540">
            <v>22185</v>
          </cell>
          <cell r="CD540">
            <v>22185</v>
          </cell>
          <cell r="CE540">
            <v>22185</v>
          </cell>
          <cell r="CF540">
            <v>22185</v>
          </cell>
          <cell r="CG540">
            <v>22185</v>
          </cell>
          <cell r="CH540">
            <v>22185</v>
          </cell>
          <cell r="CI540">
            <v>22185</v>
          </cell>
          <cell r="CJ540">
            <v>22185</v>
          </cell>
          <cell r="CK540">
            <v>22185</v>
          </cell>
          <cell r="CL540">
            <v>22185</v>
          </cell>
          <cell r="CM540">
            <v>22185</v>
          </cell>
          <cell r="CN540">
            <v>17185</v>
          </cell>
          <cell r="CO540">
            <v>22185</v>
          </cell>
          <cell r="CP540">
            <v>22185</v>
          </cell>
          <cell r="CQ540">
            <v>22185</v>
          </cell>
          <cell r="CR540">
            <v>22185</v>
          </cell>
          <cell r="CS540">
            <v>22185</v>
          </cell>
          <cell r="CT540">
            <v>22106</v>
          </cell>
          <cell r="CU540">
            <v>22106</v>
          </cell>
          <cell r="CV540">
            <v>22106</v>
          </cell>
          <cell r="CW540">
            <v>22106</v>
          </cell>
          <cell r="CX540">
            <v>22106</v>
          </cell>
          <cell r="CY540">
            <v>22106</v>
          </cell>
          <cell r="CZ540">
            <v>22106</v>
          </cell>
          <cell r="DA540">
            <v>22000</v>
          </cell>
          <cell r="DB540">
            <v>22000</v>
          </cell>
          <cell r="DC540">
            <v>22000</v>
          </cell>
          <cell r="DD540">
            <v>22000</v>
          </cell>
          <cell r="DE540">
            <v>22000</v>
          </cell>
          <cell r="DF540">
            <v>22000</v>
          </cell>
          <cell r="DG540">
            <v>22000</v>
          </cell>
          <cell r="DH540">
            <v>19500</v>
          </cell>
          <cell r="DI540">
            <v>19500</v>
          </cell>
          <cell r="DJ540">
            <v>16000</v>
          </cell>
          <cell r="DK540">
            <v>16000</v>
          </cell>
          <cell r="DL540">
            <v>16000</v>
          </cell>
          <cell r="DM540">
            <v>16000</v>
          </cell>
          <cell r="DN540">
            <v>19000</v>
          </cell>
          <cell r="DO540">
            <v>19000</v>
          </cell>
          <cell r="DP540">
            <v>19000</v>
          </cell>
          <cell r="DQ540">
            <v>19000</v>
          </cell>
          <cell r="DR540">
            <v>19000</v>
          </cell>
          <cell r="DS540">
            <v>19000</v>
          </cell>
          <cell r="DT540">
            <v>16000</v>
          </cell>
          <cell r="DU540">
            <v>19000</v>
          </cell>
          <cell r="DV540">
            <v>19000</v>
          </cell>
          <cell r="DW540">
            <v>19000</v>
          </cell>
          <cell r="DX540">
            <v>19000</v>
          </cell>
          <cell r="DY540">
            <v>19000</v>
          </cell>
          <cell r="DZ540">
            <v>19000</v>
          </cell>
          <cell r="EA540">
            <v>18000</v>
          </cell>
          <cell r="EB540">
            <v>22500</v>
          </cell>
          <cell r="EC540">
            <v>22500</v>
          </cell>
          <cell r="ED540">
            <v>22500</v>
          </cell>
          <cell r="EE540">
            <v>22500</v>
          </cell>
          <cell r="EF540">
            <v>22500</v>
          </cell>
          <cell r="EG540">
            <v>22500</v>
          </cell>
          <cell r="EH540">
            <v>22500</v>
          </cell>
          <cell r="EI540">
            <v>22500</v>
          </cell>
          <cell r="EJ540">
            <v>22500</v>
          </cell>
          <cell r="EK540">
            <v>22500</v>
          </cell>
          <cell r="EL540">
            <v>22500</v>
          </cell>
          <cell r="EM540">
            <v>22500</v>
          </cell>
          <cell r="EN540">
            <v>22500</v>
          </cell>
          <cell r="EO540">
            <v>23500</v>
          </cell>
          <cell r="EP540">
            <v>23500</v>
          </cell>
          <cell r="EQ540">
            <v>23500</v>
          </cell>
          <cell r="ER540">
            <v>23500</v>
          </cell>
          <cell r="ES540">
            <v>23500</v>
          </cell>
          <cell r="ET540">
            <v>23500</v>
          </cell>
          <cell r="EU540">
            <v>23500</v>
          </cell>
          <cell r="EV540">
            <v>23500</v>
          </cell>
          <cell r="EW540">
            <v>23500</v>
          </cell>
          <cell r="EX540">
            <v>23500</v>
          </cell>
          <cell r="EY540">
            <v>23502</v>
          </cell>
          <cell r="EZ540">
            <v>23502</v>
          </cell>
          <cell r="FA540">
            <v>23502</v>
          </cell>
          <cell r="FB540">
            <v>23502</v>
          </cell>
          <cell r="FC540">
            <v>23502</v>
          </cell>
          <cell r="FD540">
            <v>23502</v>
          </cell>
          <cell r="FE540">
            <v>23502</v>
          </cell>
          <cell r="FF540">
            <v>23502</v>
          </cell>
          <cell r="FG540">
            <v>23502</v>
          </cell>
          <cell r="FH540">
            <v>23502</v>
          </cell>
          <cell r="FI540">
            <v>23502</v>
          </cell>
          <cell r="FJ540">
            <v>23502</v>
          </cell>
          <cell r="FK540">
            <v>25502</v>
          </cell>
          <cell r="FL540">
            <v>25502</v>
          </cell>
          <cell r="FM540">
            <v>27502</v>
          </cell>
          <cell r="FN540">
            <v>26502</v>
          </cell>
          <cell r="FO540">
            <v>23502</v>
          </cell>
          <cell r="FP540">
            <v>23502</v>
          </cell>
          <cell r="FQ540">
            <v>23502</v>
          </cell>
          <cell r="FR540">
            <v>23502</v>
          </cell>
          <cell r="FS540">
            <v>23502</v>
          </cell>
          <cell r="FT540">
            <v>23502</v>
          </cell>
          <cell r="FU540">
            <v>23502</v>
          </cell>
          <cell r="FV540">
            <v>23502</v>
          </cell>
          <cell r="FW540">
            <v>23502</v>
          </cell>
          <cell r="FX540">
            <v>23502</v>
          </cell>
          <cell r="FY540">
            <v>23502</v>
          </cell>
          <cell r="FZ540">
            <v>23502</v>
          </cell>
          <cell r="GA540">
            <v>23502</v>
          </cell>
          <cell r="GB540">
            <v>23502</v>
          </cell>
          <cell r="GC540">
            <v>23502</v>
          </cell>
          <cell r="GD540">
            <v>23502</v>
          </cell>
          <cell r="GE540">
            <v>23502</v>
          </cell>
          <cell r="GF540">
            <v>23502</v>
          </cell>
          <cell r="GG540">
            <v>23502</v>
          </cell>
          <cell r="GH540">
            <v>23502</v>
          </cell>
          <cell r="GI540">
            <v>23502</v>
          </cell>
          <cell r="GJ540">
            <v>23502</v>
          </cell>
          <cell r="GK540">
            <v>23502</v>
          </cell>
          <cell r="GL540">
            <v>23502</v>
          </cell>
          <cell r="GM540">
            <v>23502</v>
          </cell>
          <cell r="GN540">
            <v>23305</v>
          </cell>
          <cell r="GO540">
            <v>23500</v>
          </cell>
          <cell r="GP540">
            <v>23500</v>
          </cell>
          <cell r="GQ540">
            <v>23500</v>
          </cell>
          <cell r="GR540">
            <v>23500</v>
          </cell>
          <cell r="GS540">
            <v>23500</v>
          </cell>
          <cell r="GW540">
            <v>908196</v>
          </cell>
          <cell r="GX540" t="e">
            <v>#DIV/0!</v>
          </cell>
          <cell r="GY540" t="e">
            <v>#DIV/0!</v>
          </cell>
          <cell r="GZ540" t="e">
            <v>#DIV/0!</v>
          </cell>
        </row>
        <row r="541">
          <cell r="A541">
            <v>908197</v>
          </cell>
          <cell r="B541">
            <v>22</v>
          </cell>
          <cell r="C541" t="str">
            <v>AQUILA @ FORT BEND</v>
          </cell>
          <cell r="D541">
            <v>187082</v>
          </cell>
          <cell r="E541" t="str">
            <v>B</v>
          </cell>
          <cell r="F541">
            <v>0</v>
          </cell>
          <cell r="G541">
            <v>0</v>
          </cell>
          <cell r="H541">
            <v>0</v>
          </cell>
          <cell r="I541">
            <v>0</v>
          </cell>
          <cell r="J541">
            <v>0</v>
          </cell>
          <cell r="K541">
            <v>0</v>
          </cell>
          <cell r="L541">
            <v>0</v>
          </cell>
          <cell r="M541">
            <v>0</v>
          </cell>
          <cell r="N541">
            <v>-20000</v>
          </cell>
          <cell r="O541">
            <v>-21091</v>
          </cell>
          <cell r="P541">
            <v>-35224</v>
          </cell>
          <cell r="Q541">
            <v>-35224</v>
          </cell>
          <cell r="R541">
            <v>-35224</v>
          </cell>
          <cell r="S541">
            <v>0</v>
          </cell>
          <cell r="T541">
            <v>0</v>
          </cell>
          <cell r="U541">
            <v>0</v>
          </cell>
          <cell r="V541">
            <v>0</v>
          </cell>
          <cell r="W541">
            <v>0</v>
          </cell>
          <cell r="X541">
            <v>0</v>
          </cell>
          <cell r="Y541">
            <v>0</v>
          </cell>
          <cell r="Z541">
            <v>0</v>
          </cell>
          <cell r="AA541">
            <v>0</v>
          </cell>
          <cell r="AB541">
            <v>0</v>
          </cell>
          <cell r="AC541">
            <v>0</v>
          </cell>
          <cell r="AD541">
            <v>0</v>
          </cell>
          <cell r="AE541">
            <v>0</v>
          </cell>
          <cell r="AF541">
            <v>0</v>
          </cell>
          <cell r="AG541">
            <v>0</v>
          </cell>
          <cell r="AH541">
            <v>0</v>
          </cell>
          <cell r="AI541">
            <v>0</v>
          </cell>
          <cell r="AJ541">
            <v>0</v>
          </cell>
          <cell r="AK541">
            <v>0</v>
          </cell>
          <cell r="AL541">
            <v>0</v>
          </cell>
          <cell r="AM541">
            <v>0</v>
          </cell>
          <cell r="AN541">
            <v>0</v>
          </cell>
          <cell r="AO541">
            <v>0</v>
          </cell>
          <cell r="AP541">
            <v>0</v>
          </cell>
          <cell r="AQ541">
            <v>0</v>
          </cell>
          <cell r="AR541">
            <v>0</v>
          </cell>
          <cell r="AS541">
            <v>0</v>
          </cell>
          <cell r="AT541">
            <v>0</v>
          </cell>
          <cell r="AU541">
            <v>0</v>
          </cell>
          <cell r="AV541">
            <v>0</v>
          </cell>
          <cell r="AW541">
            <v>0</v>
          </cell>
          <cell r="AX541">
            <v>0</v>
          </cell>
          <cell r="AY541">
            <v>0</v>
          </cell>
          <cell r="AZ541">
            <v>0</v>
          </cell>
          <cell r="BA541">
            <v>0</v>
          </cell>
          <cell r="BB541">
            <v>0</v>
          </cell>
          <cell r="BC541">
            <v>0</v>
          </cell>
          <cell r="BD541">
            <v>0</v>
          </cell>
          <cell r="BE541">
            <v>0</v>
          </cell>
          <cell r="BF541">
            <v>0</v>
          </cell>
          <cell r="BG541">
            <v>0</v>
          </cell>
          <cell r="BH541">
            <v>0</v>
          </cell>
          <cell r="BI541">
            <v>0</v>
          </cell>
          <cell r="BJ541">
            <v>0</v>
          </cell>
          <cell r="BK541">
            <v>0</v>
          </cell>
          <cell r="BL541">
            <v>0</v>
          </cell>
          <cell r="BM541">
            <v>0</v>
          </cell>
          <cell r="BN541">
            <v>0</v>
          </cell>
          <cell r="BO541">
            <v>0</v>
          </cell>
          <cell r="BP541">
            <v>0</v>
          </cell>
          <cell r="BQ541">
            <v>0</v>
          </cell>
          <cell r="BR541">
            <v>0</v>
          </cell>
          <cell r="BS541">
            <v>0</v>
          </cell>
          <cell r="BT541">
            <v>0</v>
          </cell>
          <cell r="BU541">
            <v>0</v>
          </cell>
          <cell r="BV541">
            <v>0</v>
          </cell>
          <cell r="BW541">
            <v>0</v>
          </cell>
          <cell r="BX541">
            <v>0</v>
          </cell>
          <cell r="BY541">
            <v>0</v>
          </cell>
          <cell r="BZ541">
            <v>0</v>
          </cell>
          <cell r="CA541">
            <v>0</v>
          </cell>
          <cell r="CB541">
            <v>0</v>
          </cell>
          <cell r="CC541">
            <v>0</v>
          </cell>
          <cell r="CD541">
            <v>0</v>
          </cell>
          <cell r="CE541">
            <v>0</v>
          </cell>
          <cell r="CF541">
            <v>0</v>
          </cell>
          <cell r="CG541">
            <v>5000</v>
          </cell>
          <cell r="CH541">
            <v>0</v>
          </cell>
          <cell r="CI541">
            <v>0</v>
          </cell>
          <cell r="CJ541">
            <v>0</v>
          </cell>
          <cell r="CK541">
            <v>0</v>
          </cell>
          <cell r="CL541">
            <v>0</v>
          </cell>
          <cell r="CM541">
            <v>0</v>
          </cell>
          <cell r="CN541">
            <v>0</v>
          </cell>
          <cell r="CO541">
            <v>0</v>
          </cell>
          <cell r="CP541">
            <v>0</v>
          </cell>
          <cell r="CQ541">
            <v>0</v>
          </cell>
          <cell r="CR541">
            <v>0</v>
          </cell>
          <cell r="CS541">
            <v>0</v>
          </cell>
          <cell r="CT541">
            <v>0</v>
          </cell>
          <cell r="CU541">
            <v>0</v>
          </cell>
          <cell r="CV541">
            <v>0</v>
          </cell>
          <cell r="CW541">
            <v>0</v>
          </cell>
          <cell r="CX541">
            <v>0</v>
          </cell>
          <cell r="CY541">
            <v>0</v>
          </cell>
          <cell r="CZ541">
            <v>0</v>
          </cell>
          <cell r="DA541">
            <v>0</v>
          </cell>
          <cell r="DB541">
            <v>0</v>
          </cell>
          <cell r="DC541">
            <v>0</v>
          </cell>
          <cell r="DD541">
            <v>0</v>
          </cell>
          <cell r="DE541">
            <v>0</v>
          </cell>
          <cell r="DF541">
            <v>-45000</v>
          </cell>
          <cell r="DG541">
            <v>0</v>
          </cell>
          <cell r="DH541">
            <v>0</v>
          </cell>
          <cell r="DI541">
            <v>0</v>
          </cell>
          <cell r="DJ541">
            <v>0</v>
          </cell>
          <cell r="DK541">
            <v>0</v>
          </cell>
          <cell r="DL541">
            <v>0</v>
          </cell>
          <cell r="DM541">
            <v>0</v>
          </cell>
          <cell r="DN541">
            <v>0</v>
          </cell>
          <cell r="DO541">
            <v>0</v>
          </cell>
          <cell r="DP541">
            <v>0</v>
          </cell>
          <cell r="DQ541">
            <v>0</v>
          </cell>
          <cell r="DR541">
            <v>0</v>
          </cell>
          <cell r="DS541">
            <v>0</v>
          </cell>
          <cell r="DT541">
            <v>0</v>
          </cell>
          <cell r="DU541">
            <v>-6054</v>
          </cell>
          <cell r="DV541">
            <v>8300</v>
          </cell>
          <cell r="DW541">
            <v>0</v>
          </cell>
          <cell r="DX541">
            <v>0</v>
          </cell>
          <cell r="DY541">
            <v>0</v>
          </cell>
          <cell r="DZ541">
            <v>0</v>
          </cell>
          <cell r="EA541">
            <v>0</v>
          </cell>
          <cell r="EB541">
            <v>-3667</v>
          </cell>
          <cell r="EC541">
            <v>-9920</v>
          </cell>
          <cell r="ED541">
            <v>0</v>
          </cell>
          <cell r="EE541">
            <v>-10000</v>
          </cell>
          <cell r="EF541">
            <v>-10000</v>
          </cell>
          <cell r="EG541">
            <v>0</v>
          </cell>
          <cell r="EH541">
            <v>0</v>
          </cell>
          <cell r="EI541">
            <v>0</v>
          </cell>
          <cell r="EJ541">
            <v>-15000</v>
          </cell>
          <cell r="EK541">
            <v>-11807</v>
          </cell>
          <cell r="EL541">
            <v>-24597</v>
          </cell>
          <cell r="EM541">
            <v>-24597</v>
          </cell>
          <cell r="EN541">
            <v>-24597</v>
          </cell>
          <cell r="EO541">
            <v>0</v>
          </cell>
          <cell r="EP541">
            <v>0</v>
          </cell>
          <cell r="EQ541">
            <v>5000</v>
          </cell>
          <cell r="ER541">
            <v>0</v>
          </cell>
          <cell r="ES541">
            <v>-22500</v>
          </cell>
          <cell r="ET541">
            <v>-22500</v>
          </cell>
          <cell r="EU541">
            <v>-22500</v>
          </cell>
          <cell r="EV541">
            <v>-62500</v>
          </cell>
          <cell r="EW541">
            <v>-22500</v>
          </cell>
          <cell r="EX541">
            <v>0</v>
          </cell>
          <cell r="EY541">
            <v>10000</v>
          </cell>
          <cell r="EZ541">
            <v>10000</v>
          </cell>
          <cell r="FA541">
            <v>10000</v>
          </cell>
          <cell r="FB541">
            <v>10000</v>
          </cell>
          <cell r="FC541">
            <v>0</v>
          </cell>
          <cell r="FD541">
            <v>0</v>
          </cell>
          <cell r="FE541">
            <v>0</v>
          </cell>
          <cell r="FF541">
            <v>56500</v>
          </cell>
          <cell r="FG541">
            <v>0</v>
          </cell>
          <cell r="FH541">
            <v>0</v>
          </cell>
          <cell r="FI541">
            <v>0</v>
          </cell>
          <cell r="FJ541">
            <v>0</v>
          </cell>
          <cell r="FK541">
            <v>0</v>
          </cell>
          <cell r="FL541">
            <v>0</v>
          </cell>
          <cell r="FM541">
            <v>0</v>
          </cell>
          <cell r="FN541">
            <v>0</v>
          </cell>
          <cell r="FO541">
            <v>0</v>
          </cell>
          <cell r="FP541">
            <v>0</v>
          </cell>
          <cell r="FQ541">
            <v>0</v>
          </cell>
          <cell r="FR541">
            <v>0</v>
          </cell>
          <cell r="FS541">
            <v>0</v>
          </cell>
          <cell r="FT541">
            <v>0</v>
          </cell>
          <cell r="FU541">
            <v>0</v>
          </cell>
          <cell r="FV541">
            <v>0</v>
          </cell>
          <cell r="FW541">
            <v>0</v>
          </cell>
          <cell r="FX541">
            <v>0</v>
          </cell>
          <cell r="FY541">
            <v>0</v>
          </cell>
          <cell r="FZ541">
            <v>12500</v>
          </cell>
          <cell r="GA541">
            <v>0</v>
          </cell>
          <cell r="GB541">
            <v>0</v>
          </cell>
          <cell r="GC541">
            <v>0</v>
          </cell>
          <cell r="GD541">
            <v>0</v>
          </cell>
          <cell r="GE541">
            <v>0</v>
          </cell>
          <cell r="GF541">
            <v>0</v>
          </cell>
          <cell r="GG541">
            <v>0</v>
          </cell>
          <cell r="GH541">
            <v>0</v>
          </cell>
          <cell r="GI541">
            <v>0</v>
          </cell>
          <cell r="GJ541">
            <v>0</v>
          </cell>
          <cell r="GK541">
            <v>0</v>
          </cell>
          <cell r="GL541">
            <v>0</v>
          </cell>
          <cell r="GM541">
            <v>0</v>
          </cell>
          <cell r="GN541">
            <v>0</v>
          </cell>
          <cell r="GO541">
            <v>0</v>
          </cell>
          <cell r="GP541">
            <v>0</v>
          </cell>
          <cell r="GQ541">
            <v>0</v>
          </cell>
          <cell r="GR541">
            <v>0</v>
          </cell>
          <cell r="GS541">
            <v>0</v>
          </cell>
          <cell r="GW541">
            <v>908197</v>
          </cell>
          <cell r="GX541" t="e">
            <v>#DIV/0!</v>
          </cell>
          <cell r="GY541" t="e">
            <v>#DIV/0!</v>
          </cell>
          <cell r="GZ541" t="e">
            <v>#DIV/0!</v>
          </cell>
        </row>
        <row r="542">
          <cell r="A542">
            <v>909760</v>
          </cell>
          <cell r="B542">
            <v>2</v>
          </cell>
          <cell r="C542" t="str">
            <v>TRANSOK @ GRADY</v>
          </cell>
          <cell r="D542">
            <v>174040</v>
          </cell>
          <cell r="E542" t="str">
            <v>R</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cell r="AF542">
            <v>0</v>
          </cell>
          <cell r="AG542">
            <v>0</v>
          </cell>
          <cell r="AH542">
            <v>0</v>
          </cell>
          <cell r="AI542">
            <v>0</v>
          </cell>
          <cell r="AJ542">
            <v>0</v>
          </cell>
          <cell r="AK542">
            <v>0</v>
          </cell>
          <cell r="AL542">
            <v>0</v>
          </cell>
          <cell r="AM542">
            <v>0</v>
          </cell>
          <cell r="AN542">
            <v>0</v>
          </cell>
          <cell r="AO542">
            <v>0</v>
          </cell>
          <cell r="AP542">
            <v>0</v>
          </cell>
          <cell r="AQ542">
            <v>0</v>
          </cell>
          <cell r="AR542">
            <v>0</v>
          </cell>
          <cell r="AS542">
            <v>0</v>
          </cell>
          <cell r="AT542">
            <v>0</v>
          </cell>
          <cell r="AU542">
            <v>0</v>
          </cell>
          <cell r="AV542">
            <v>0</v>
          </cell>
          <cell r="AW542">
            <v>0</v>
          </cell>
          <cell r="AX542">
            <v>0</v>
          </cell>
          <cell r="AY542">
            <v>0</v>
          </cell>
          <cell r="AZ542">
            <v>0</v>
          </cell>
          <cell r="BA542">
            <v>0</v>
          </cell>
          <cell r="BB542">
            <v>0</v>
          </cell>
          <cell r="BC542">
            <v>0</v>
          </cell>
          <cell r="BD542">
            <v>0</v>
          </cell>
          <cell r="BE542">
            <v>0</v>
          </cell>
          <cell r="BF542">
            <v>0</v>
          </cell>
          <cell r="BG542">
            <v>0</v>
          </cell>
          <cell r="BH542">
            <v>0</v>
          </cell>
          <cell r="BI542">
            <v>0</v>
          </cell>
          <cell r="BJ542">
            <v>0</v>
          </cell>
          <cell r="BK542">
            <v>0</v>
          </cell>
          <cell r="BL542">
            <v>0</v>
          </cell>
          <cell r="BM542">
            <v>0</v>
          </cell>
          <cell r="BN542">
            <v>0</v>
          </cell>
          <cell r="BO542">
            <v>0</v>
          </cell>
          <cell r="BP542">
            <v>0</v>
          </cell>
          <cell r="BQ542">
            <v>0</v>
          </cell>
          <cell r="BR542">
            <v>0</v>
          </cell>
          <cell r="BS542">
            <v>0</v>
          </cell>
          <cell r="BT542">
            <v>0</v>
          </cell>
          <cell r="BU542">
            <v>0</v>
          </cell>
          <cell r="BV542">
            <v>0</v>
          </cell>
          <cell r="BW542">
            <v>0</v>
          </cell>
          <cell r="BX542">
            <v>0</v>
          </cell>
          <cell r="BY542">
            <v>0</v>
          </cell>
          <cell r="BZ542">
            <v>0</v>
          </cell>
          <cell r="CA542">
            <v>0</v>
          </cell>
          <cell r="CB542">
            <v>0</v>
          </cell>
          <cell r="CC542">
            <v>0</v>
          </cell>
          <cell r="CD542">
            <v>0</v>
          </cell>
          <cell r="CE542">
            <v>0</v>
          </cell>
          <cell r="CF542">
            <v>0</v>
          </cell>
          <cell r="CG542">
            <v>0</v>
          </cell>
          <cell r="CH542">
            <v>0</v>
          </cell>
          <cell r="CI542">
            <v>0</v>
          </cell>
          <cell r="CJ542">
            <v>0</v>
          </cell>
          <cell r="CK542">
            <v>0</v>
          </cell>
          <cell r="CL542">
            <v>0</v>
          </cell>
          <cell r="CM542">
            <v>0</v>
          </cell>
          <cell r="CN542">
            <v>0</v>
          </cell>
          <cell r="CO542">
            <v>0</v>
          </cell>
          <cell r="CP542">
            <v>0</v>
          </cell>
          <cell r="CQ542">
            <v>0</v>
          </cell>
          <cell r="CR542">
            <v>0</v>
          </cell>
          <cell r="CS542">
            <v>0</v>
          </cell>
          <cell r="CT542">
            <v>0</v>
          </cell>
          <cell r="CU542">
            <v>0</v>
          </cell>
          <cell r="CV542">
            <v>0</v>
          </cell>
          <cell r="CW542">
            <v>0</v>
          </cell>
          <cell r="CX542">
            <v>0</v>
          </cell>
          <cell r="CY542">
            <v>0</v>
          </cell>
          <cell r="CZ542">
            <v>0</v>
          </cell>
          <cell r="DA542">
            <v>0</v>
          </cell>
          <cell r="DB542">
            <v>0</v>
          </cell>
          <cell r="DC542">
            <v>0</v>
          </cell>
          <cell r="DD542">
            <v>0</v>
          </cell>
          <cell r="DE542">
            <v>0</v>
          </cell>
          <cell r="DF542">
            <v>0</v>
          </cell>
          <cell r="DG542">
            <v>0</v>
          </cell>
          <cell r="DH542">
            <v>0</v>
          </cell>
          <cell r="DI542">
            <v>0</v>
          </cell>
          <cell r="DJ542">
            <v>0</v>
          </cell>
          <cell r="DK542">
            <v>0</v>
          </cell>
          <cell r="DL542">
            <v>0</v>
          </cell>
          <cell r="DM542">
            <v>0</v>
          </cell>
          <cell r="DN542">
            <v>0</v>
          </cell>
          <cell r="DO542">
            <v>0</v>
          </cell>
          <cell r="DP542">
            <v>0</v>
          </cell>
          <cell r="DQ542">
            <v>0</v>
          </cell>
          <cell r="DR542">
            <v>0</v>
          </cell>
          <cell r="DS542">
            <v>0</v>
          </cell>
          <cell r="DT542">
            <v>0</v>
          </cell>
          <cell r="DU542">
            <v>0</v>
          </cell>
          <cell r="DV542">
            <v>0</v>
          </cell>
          <cell r="DW542">
            <v>0</v>
          </cell>
          <cell r="DX542">
            <v>0</v>
          </cell>
          <cell r="DY542">
            <v>0</v>
          </cell>
          <cell r="DZ542">
            <v>0</v>
          </cell>
          <cell r="EA542">
            <v>0</v>
          </cell>
          <cell r="EB542">
            <v>0</v>
          </cell>
          <cell r="EC542">
            <v>0</v>
          </cell>
          <cell r="ED542">
            <v>0</v>
          </cell>
          <cell r="EE542">
            <v>0</v>
          </cell>
          <cell r="EF542">
            <v>0</v>
          </cell>
          <cell r="EG542">
            <v>0</v>
          </cell>
          <cell r="EH542">
            <v>0</v>
          </cell>
          <cell r="EI542">
            <v>0</v>
          </cell>
          <cell r="EJ542">
            <v>0</v>
          </cell>
          <cell r="EK542">
            <v>0</v>
          </cell>
          <cell r="EL542">
            <v>0</v>
          </cell>
          <cell r="EM542">
            <v>0</v>
          </cell>
          <cell r="EN542">
            <v>0</v>
          </cell>
          <cell r="EO542">
            <v>0</v>
          </cell>
          <cell r="EP542">
            <v>0</v>
          </cell>
          <cell r="EQ542">
            <v>0</v>
          </cell>
          <cell r="ER542">
            <v>0</v>
          </cell>
          <cell r="ES542">
            <v>0</v>
          </cell>
          <cell r="ET542">
            <v>0</v>
          </cell>
          <cell r="EU542">
            <v>0</v>
          </cell>
          <cell r="EV542">
            <v>0</v>
          </cell>
          <cell r="EW542">
            <v>0</v>
          </cell>
          <cell r="EX542">
            <v>0</v>
          </cell>
          <cell r="EY542">
            <v>0</v>
          </cell>
          <cell r="EZ542">
            <v>0</v>
          </cell>
          <cell r="FA542">
            <v>0</v>
          </cell>
          <cell r="FB542">
            <v>0</v>
          </cell>
          <cell r="FC542">
            <v>0</v>
          </cell>
          <cell r="FD542">
            <v>0</v>
          </cell>
          <cell r="FE542">
            <v>0</v>
          </cell>
          <cell r="FF542">
            <v>0</v>
          </cell>
          <cell r="FG542">
            <v>0</v>
          </cell>
          <cell r="FH542">
            <v>0</v>
          </cell>
          <cell r="FI542">
            <v>0</v>
          </cell>
          <cell r="FJ542">
            <v>0</v>
          </cell>
          <cell r="FK542">
            <v>0</v>
          </cell>
          <cell r="FL542">
            <v>0</v>
          </cell>
          <cell r="FM542">
            <v>0</v>
          </cell>
          <cell r="FN542">
            <v>0</v>
          </cell>
          <cell r="FO542">
            <v>0</v>
          </cell>
          <cell r="FP542">
            <v>0</v>
          </cell>
          <cell r="FQ542">
            <v>0</v>
          </cell>
          <cell r="FR542">
            <v>0</v>
          </cell>
          <cell r="FS542">
            <v>0</v>
          </cell>
          <cell r="FT542">
            <v>0</v>
          </cell>
          <cell r="FU542">
            <v>0</v>
          </cell>
          <cell r="FV542">
            <v>0</v>
          </cell>
          <cell r="FW542">
            <v>0</v>
          </cell>
          <cell r="FX542">
            <v>0</v>
          </cell>
          <cell r="FY542">
            <v>0</v>
          </cell>
          <cell r="FZ542">
            <v>0</v>
          </cell>
          <cell r="GA542">
            <v>0</v>
          </cell>
          <cell r="GB542">
            <v>0</v>
          </cell>
          <cell r="GC542">
            <v>0</v>
          </cell>
          <cell r="GD542">
            <v>0</v>
          </cell>
          <cell r="GE542">
            <v>0</v>
          </cell>
          <cell r="GF542">
            <v>0</v>
          </cell>
          <cell r="GG542">
            <v>0</v>
          </cell>
          <cell r="GH542">
            <v>0</v>
          </cell>
          <cell r="GI542">
            <v>0</v>
          </cell>
          <cell r="GJ542">
            <v>0</v>
          </cell>
          <cell r="GK542">
            <v>0</v>
          </cell>
          <cell r="GL542">
            <v>0</v>
          </cell>
          <cell r="GM542">
            <v>0</v>
          </cell>
          <cell r="GN542">
            <v>0</v>
          </cell>
          <cell r="GO542">
            <v>0</v>
          </cell>
          <cell r="GP542">
            <v>0</v>
          </cell>
          <cell r="GQ542">
            <v>0</v>
          </cell>
          <cell r="GR542">
            <v>0</v>
          </cell>
          <cell r="GS542">
            <v>0</v>
          </cell>
          <cell r="GW542">
            <v>909760</v>
          </cell>
          <cell r="GX542" t="e">
            <v>#DIV/0!</v>
          </cell>
          <cell r="GY542" t="e">
            <v>#DIV/0!</v>
          </cell>
          <cell r="GZ542" t="e">
            <v>#DIV/0!</v>
          </cell>
        </row>
        <row r="543">
          <cell r="A543">
            <v>909762</v>
          </cell>
          <cell r="B543">
            <v>2</v>
          </cell>
          <cell r="C543" t="str">
            <v>NGT @ GRADY</v>
          </cell>
          <cell r="D543">
            <v>33990</v>
          </cell>
          <cell r="E543" t="str">
            <v>D</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cell r="AF543">
            <v>0</v>
          </cell>
          <cell r="AG543">
            <v>0</v>
          </cell>
          <cell r="AH543">
            <v>0</v>
          </cell>
          <cell r="AI543">
            <v>0</v>
          </cell>
          <cell r="AJ543">
            <v>0</v>
          </cell>
          <cell r="AK543">
            <v>0</v>
          </cell>
          <cell r="AL543">
            <v>0</v>
          </cell>
          <cell r="AM543">
            <v>0</v>
          </cell>
          <cell r="AN543">
            <v>0</v>
          </cell>
          <cell r="AO543">
            <v>0</v>
          </cell>
          <cell r="AP543">
            <v>0</v>
          </cell>
          <cell r="AQ543">
            <v>0</v>
          </cell>
          <cell r="AR543">
            <v>0</v>
          </cell>
          <cell r="AS543">
            <v>0</v>
          </cell>
          <cell r="AT543">
            <v>0</v>
          </cell>
          <cell r="AU543">
            <v>0</v>
          </cell>
          <cell r="AV543">
            <v>0</v>
          </cell>
          <cell r="AW543">
            <v>0</v>
          </cell>
          <cell r="AX543">
            <v>0</v>
          </cell>
          <cell r="AY543">
            <v>0</v>
          </cell>
          <cell r="AZ543">
            <v>0</v>
          </cell>
          <cell r="BA543">
            <v>0</v>
          </cell>
          <cell r="BB543">
            <v>0</v>
          </cell>
          <cell r="BC543">
            <v>0</v>
          </cell>
          <cell r="BD543">
            <v>0</v>
          </cell>
          <cell r="BE543">
            <v>0</v>
          </cell>
          <cell r="BF543">
            <v>0</v>
          </cell>
          <cell r="BG543">
            <v>0</v>
          </cell>
          <cell r="BH543">
            <v>0</v>
          </cell>
          <cell r="BI543">
            <v>0</v>
          </cell>
          <cell r="BJ543">
            <v>0</v>
          </cell>
          <cell r="BK543">
            <v>0</v>
          </cell>
          <cell r="BL543">
            <v>0</v>
          </cell>
          <cell r="BM543">
            <v>0</v>
          </cell>
          <cell r="BN543">
            <v>0</v>
          </cell>
          <cell r="BO543">
            <v>0</v>
          </cell>
          <cell r="BP543">
            <v>0</v>
          </cell>
          <cell r="BQ543">
            <v>0</v>
          </cell>
          <cell r="BR543">
            <v>0</v>
          </cell>
          <cell r="BS543">
            <v>0</v>
          </cell>
          <cell r="BT543">
            <v>0</v>
          </cell>
          <cell r="BU543">
            <v>0</v>
          </cell>
          <cell r="BV543">
            <v>0</v>
          </cell>
          <cell r="BW543">
            <v>0</v>
          </cell>
          <cell r="BX543">
            <v>0</v>
          </cell>
          <cell r="BY543">
            <v>0</v>
          </cell>
          <cell r="BZ543">
            <v>0</v>
          </cell>
          <cell r="CA543">
            <v>0</v>
          </cell>
          <cell r="CB543">
            <v>0</v>
          </cell>
          <cell r="CC543">
            <v>0</v>
          </cell>
          <cell r="CD543">
            <v>0</v>
          </cell>
          <cell r="CE543">
            <v>0</v>
          </cell>
          <cell r="CF543">
            <v>0</v>
          </cell>
          <cell r="CG543">
            <v>0</v>
          </cell>
          <cell r="CH543">
            <v>0</v>
          </cell>
          <cell r="CI543">
            <v>0</v>
          </cell>
          <cell r="CJ543">
            <v>0</v>
          </cell>
          <cell r="CK543">
            <v>0</v>
          </cell>
          <cell r="CL543">
            <v>0</v>
          </cell>
          <cell r="CM543">
            <v>0</v>
          </cell>
          <cell r="CN543">
            <v>0</v>
          </cell>
          <cell r="CO543">
            <v>0</v>
          </cell>
          <cell r="CP543">
            <v>0</v>
          </cell>
          <cell r="CQ543">
            <v>0</v>
          </cell>
          <cell r="CR543">
            <v>0</v>
          </cell>
          <cell r="CS543">
            <v>0</v>
          </cell>
          <cell r="CT543">
            <v>0</v>
          </cell>
          <cell r="CU543">
            <v>0</v>
          </cell>
          <cell r="CV543">
            <v>0</v>
          </cell>
          <cell r="CW543">
            <v>0</v>
          </cell>
          <cell r="CX543">
            <v>0</v>
          </cell>
          <cell r="CY543">
            <v>0</v>
          </cell>
          <cell r="CZ543">
            <v>0</v>
          </cell>
          <cell r="DA543">
            <v>0</v>
          </cell>
          <cell r="DB543">
            <v>0</v>
          </cell>
          <cell r="DC543">
            <v>0</v>
          </cell>
          <cell r="DD543">
            <v>0</v>
          </cell>
          <cell r="DE543">
            <v>0</v>
          </cell>
          <cell r="DF543">
            <v>0</v>
          </cell>
          <cell r="DG543">
            <v>0</v>
          </cell>
          <cell r="DH543">
            <v>0</v>
          </cell>
          <cell r="DI543">
            <v>0</v>
          </cell>
          <cell r="DJ543">
            <v>0</v>
          </cell>
          <cell r="DK543">
            <v>0</v>
          </cell>
          <cell r="DL543">
            <v>0</v>
          </cell>
          <cell r="DM543">
            <v>0</v>
          </cell>
          <cell r="DN543">
            <v>0</v>
          </cell>
          <cell r="DO543">
            <v>0</v>
          </cell>
          <cell r="DP543">
            <v>0</v>
          </cell>
          <cell r="DQ543">
            <v>0</v>
          </cell>
          <cell r="DR543">
            <v>0</v>
          </cell>
          <cell r="DS543">
            <v>0</v>
          </cell>
          <cell r="DT543">
            <v>0</v>
          </cell>
          <cell r="DU543">
            <v>0</v>
          </cell>
          <cell r="DV543">
            <v>0</v>
          </cell>
          <cell r="DW543">
            <v>0</v>
          </cell>
          <cell r="DX543">
            <v>0</v>
          </cell>
          <cell r="DY543">
            <v>0</v>
          </cell>
          <cell r="DZ543">
            <v>0</v>
          </cell>
          <cell r="EA543">
            <v>0</v>
          </cell>
          <cell r="EB543">
            <v>0</v>
          </cell>
          <cell r="EC543">
            <v>0</v>
          </cell>
          <cell r="ED543">
            <v>0</v>
          </cell>
          <cell r="EE543">
            <v>0</v>
          </cell>
          <cell r="EF543">
            <v>0</v>
          </cell>
          <cell r="EG543">
            <v>0</v>
          </cell>
          <cell r="EH543">
            <v>0</v>
          </cell>
          <cell r="EI543">
            <v>0</v>
          </cell>
          <cell r="EJ543">
            <v>0</v>
          </cell>
          <cell r="EK543">
            <v>0</v>
          </cell>
          <cell r="EL543">
            <v>0</v>
          </cell>
          <cell r="EM543">
            <v>0</v>
          </cell>
          <cell r="EN543">
            <v>0</v>
          </cell>
          <cell r="EO543">
            <v>0</v>
          </cell>
          <cell r="EP543">
            <v>0</v>
          </cell>
          <cell r="EQ543">
            <v>0</v>
          </cell>
          <cell r="ER543">
            <v>0</v>
          </cell>
          <cell r="ES543">
            <v>0</v>
          </cell>
          <cell r="ET543">
            <v>0</v>
          </cell>
          <cell r="EU543">
            <v>0</v>
          </cell>
          <cell r="EV543">
            <v>0</v>
          </cell>
          <cell r="EW543">
            <v>0</v>
          </cell>
          <cell r="EX543">
            <v>0</v>
          </cell>
          <cell r="EY543">
            <v>0</v>
          </cell>
          <cell r="EZ543">
            <v>0</v>
          </cell>
          <cell r="FA543">
            <v>0</v>
          </cell>
          <cell r="FB543">
            <v>0</v>
          </cell>
          <cell r="FC543">
            <v>0</v>
          </cell>
          <cell r="FD543">
            <v>0</v>
          </cell>
          <cell r="FE543">
            <v>0</v>
          </cell>
          <cell r="FF543">
            <v>0</v>
          </cell>
          <cell r="FG543">
            <v>0</v>
          </cell>
          <cell r="FH543">
            <v>0</v>
          </cell>
          <cell r="FI543">
            <v>0</v>
          </cell>
          <cell r="FJ543">
            <v>0</v>
          </cell>
          <cell r="FK543">
            <v>0</v>
          </cell>
          <cell r="FL543">
            <v>0</v>
          </cell>
          <cell r="FM543">
            <v>0</v>
          </cell>
          <cell r="FN543">
            <v>0</v>
          </cell>
          <cell r="FO543">
            <v>0</v>
          </cell>
          <cell r="FP543">
            <v>0</v>
          </cell>
          <cell r="FQ543">
            <v>0</v>
          </cell>
          <cell r="FR543">
            <v>0</v>
          </cell>
          <cell r="FS543">
            <v>0</v>
          </cell>
          <cell r="FT543">
            <v>0</v>
          </cell>
          <cell r="FU543">
            <v>0</v>
          </cell>
          <cell r="FV543">
            <v>0</v>
          </cell>
          <cell r="FW543">
            <v>0</v>
          </cell>
          <cell r="FX543">
            <v>0</v>
          </cell>
          <cell r="FY543">
            <v>0</v>
          </cell>
          <cell r="FZ543">
            <v>0</v>
          </cell>
          <cell r="GA543">
            <v>0</v>
          </cell>
          <cell r="GB543">
            <v>0</v>
          </cell>
          <cell r="GC543">
            <v>0</v>
          </cell>
          <cell r="GD543">
            <v>0</v>
          </cell>
          <cell r="GE543">
            <v>0</v>
          </cell>
          <cell r="GF543">
            <v>0</v>
          </cell>
          <cell r="GG543">
            <v>0</v>
          </cell>
          <cell r="GH543">
            <v>0</v>
          </cell>
          <cell r="GI543">
            <v>0</v>
          </cell>
          <cell r="GJ543">
            <v>0</v>
          </cell>
          <cell r="GK543">
            <v>0</v>
          </cell>
          <cell r="GL543">
            <v>0</v>
          </cell>
          <cell r="GM543">
            <v>0</v>
          </cell>
          <cell r="GN543">
            <v>0</v>
          </cell>
          <cell r="GO543">
            <v>0</v>
          </cell>
          <cell r="GP543">
            <v>0</v>
          </cell>
          <cell r="GQ543">
            <v>0</v>
          </cell>
          <cell r="GR543">
            <v>0</v>
          </cell>
          <cell r="GS543">
            <v>0</v>
          </cell>
          <cell r="GW543">
            <v>909762</v>
          </cell>
          <cell r="GX543" t="e">
            <v>#DIV/0!</v>
          </cell>
          <cell r="GY543" t="e">
            <v>#DIV/0!</v>
          </cell>
          <cell r="GZ543" t="e">
            <v>#DIV/0!</v>
          </cell>
        </row>
        <row r="544">
          <cell r="A544">
            <v>909768</v>
          </cell>
          <cell r="B544">
            <v>3</v>
          </cell>
          <cell r="C544" t="str">
            <v>PRODGATH @ WASHITA</v>
          </cell>
          <cell r="D544">
            <v>3296</v>
          </cell>
          <cell r="E544" t="str">
            <v>R</v>
          </cell>
          <cell r="F544">
            <v>34</v>
          </cell>
          <cell r="G544">
            <v>34</v>
          </cell>
          <cell r="H544">
            <v>34</v>
          </cell>
          <cell r="I544">
            <v>34</v>
          </cell>
          <cell r="J544">
            <v>34</v>
          </cell>
          <cell r="K544">
            <v>34</v>
          </cell>
          <cell r="L544">
            <v>34</v>
          </cell>
          <cell r="M544">
            <v>34</v>
          </cell>
          <cell r="N544">
            <v>34</v>
          </cell>
          <cell r="O544">
            <v>34</v>
          </cell>
          <cell r="P544">
            <v>34</v>
          </cell>
          <cell r="Q544">
            <v>34</v>
          </cell>
          <cell r="R544">
            <v>34</v>
          </cell>
          <cell r="S544">
            <v>34</v>
          </cell>
          <cell r="T544">
            <v>66</v>
          </cell>
          <cell r="U544">
            <v>66</v>
          </cell>
          <cell r="V544">
            <v>66</v>
          </cell>
          <cell r="W544">
            <v>66</v>
          </cell>
          <cell r="X544">
            <v>66</v>
          </cell>
          <cell r="Y544">
            <v>66</v>
          </cell>
          <cell r="Z544">
            <v>66</v>
          </cell>
          <cell r="AA544">
            <v>66</v>
          </cell>
          <cell r="AB544">
            <v>66</v>
          </cell>
          <cell r="AC544">
            <v>66</v>
          </cell>
          <cell r="AD544">
            <v>66</v>
          </cell>
          <cell r="AE544">
            <v>66</v>
          </cell>
          <cell r="AF544">
            <v>66</v>
          </cell>
          <cell r="AG544">
            <v>66</v>
          </cell>
          <cell r="AH544">
            <v>66</v>
          </cell>
          <cell r="AI544">
            <v>66</v>
          </cell>
          <cell r="AJ544">
            <v>66</v>
          </cell>
          <cell r="AK544">
            <v>66</v>
          </cell>
          <cell r="AL544">
            <v>66</v>
          </cell>
          <cell r="AM544">
            <v>66</v>
          </cell>
          <cell r="AN544">
            <v>66</v>
          </cell>
          <cell r="AO544">
            <v>66</v>
          </cell>
          <cell r="AP544">
            <v>66</v>
          </cell>
          <cell r="AQ544">
            <v>66</v>
          </cell>
          <cell r="AR544">
            <v>66</v>
          </cell>
          <cell r="AS544">
            <v>66</v>
          </cell>
          <cell r="AT544">
            <v>66</v>
          </cell>
          <cell r="AU544">
            <v>66</v>
          </cell>
          <cell r="AV544">
            <v>66</v>
          </cell>
          <cell r="AW544">
            <v>66</v>
          </cell>
          <cell r="AX544">
            <v>66</v>
          </cell>
          <cell r="AY544">
            <v>61</v>
          </cell>
          <cell r="AZ544">
            <v>61</v>
          </cell>
          <cell r="BA544">
            <v>61</v>
          </cell>
          <cell r="BB544">
            <v>61</v>
          </cell>
          <cell r="BC544">
            <v>61</v>
          </cell>
          <cell r="BD544">
            <v>61</v>
          </cell>
          <cell r="BE544">
            <v>61</v>
          </cell>
          <cell r="BF544">
            <v>61</v>
          </cell>
          <cell r="BG544">
            <v>61</v>
          </cell>
          <cell r="BH544">
            <v>61</v>
          </cell>
          <cell r="BI544">
            <v>61</v>
          </cell>
          <cell r="BJ544">
            <v>61</v>
          </cell>
          <cell r="BK544">
            <v>61</v>
          </cell>
          <cell r="BL544">
            <v>61</v>
          </cell>
          <cell r="BM544">
            <v>61</v>
          </cell>
          <cell r="BN544">
            <v>61</v>
          </cell>
          <cell r="BO544">
            <v>61</v>
          </cell>
          <cell r="BP544">
            <v>61</v>
          </cell>
          <cell r="BQ544">
            <v>61</v>
          </cell>
          <cell r="BR544">
            <v>61</v>
          </cell>
          <cell r="BS544">
            <v>61</v>
          </cell>
          <cell r="BT544">
            <v>61</v>
          </cell>
          <cell r="BU544">
            <v>61</v>
          </cell>
          <cell r="BV544">
            <v>61</v>
          </cell>
          <cell r="BW544">
            <v>61</v>
          </cell>
          <cell r="BX544">
            <v>61</v>
          </cell>
          <cell r="BY544">
            <v>61</v>
          </cell>
          <cell r="BZ544">
            <v>61</v>
          </cell>
          <cell r="CA544">
            <v>61</v>
          </cell>
          <cell r="CB544">
            <v>61</v>
          </cell>
          <cell r="CC544">
            <v>80</v>
          </cell>
          <cell r="CD544">
            <v>80</v>
          </cell>
          <cell r="CE544">
            <v>80</v>
          </cell>
          <cell r="CF544">
            <v>80</v>
          </cell>
          <cell r="CG544">
            <v>65</v>
          </cell>
          <cell r="CH544">
            <v>65</v>
          </cell>
          <cell r="CI544">
            <v>65</v>
          </cell>
          <cell r="CJ544">
            <v>65</v>
          </cell>
          <cell r="CK544">
            <v>65</v>
          </cell>
          <cell r="CL544">
            <v>65</v>
          </cell>
          <cell r="CM544">
            <v>65</v>
          </cell>
          <cell r="CN544">
            <v>55</v>
          </cell>
          <cell r="CO544">
            <v>55</v>
          </cell>
          <cell r="CP544">
            <v>55</v>
          </cell>
          <cell r="CQ544">
            <v>55</v>
          </cell>
          <cell r="CR544">
            <v>55</v>
          </cell>
          <cell r="CS544">
            <v>55</v>
          </cell>
          <cell r="CT544">
            <v>55</v>
          </cell>
          <cell r="CU544">
            <v>55</v>
          </cell>
          <cell r="CV544">
            <v>55</v>
          </cell>
          <cell r="CW544">
            <v>55</v>
          </cell>
          <cell r="CX544">
            <v>55</v>
          </cell>
          <cell r="CY544">
            <v>55</v>
          </cell>
          <cell r="CZ544">
            <v>55</v>
          </cell>
          <cell r="DA544">
            <v>55</v>
          </cell>
          <cell r="DB544">
            <v>55</v>
          </cell>
          <cell r="DC544">
            <v>55</v>
          </cell>
          <cell r="DD544">
            <v>55</v>
          </cell>
          <cell r="DE544">
            <v>55</v>
          </cell>
          <cell r="DF544">
            <v>55</v>
          </cell>
          <cell r="DG544">
            <v>55</v>
          </cell>
          <cell r="DH544">
            <v>60</v>
          </cell>
          <cell r="DI544">
            <v>60</v>
          </cell>
          <cell r="DJ544">
            <v>60</v>
          </cell>
          <cell r="DK544">
            <v>60</v>
          </cell>
          <cell r="DL544">
            <v>60</v>
          </cell>
          <cell r="DM544">
            <v>60</v>
          </cell>
          <cell r="DN544">
            <v>60</v>
          </cell>
          <cell r="DO544">
            <v>60</v>
          </cell>
          <cell r="DP544">
            <v>60</v>
          </cell>
          <cell r="DQ544">
            <v>60</v>
          </cell>
          <cell r="DR544">
            <v>60</v>
          </cell>
          <cell r="DS544">
            <v>60</v>
          </cell>
          <cell r="DT544">
            <v>60</v>
          </cell>
          <cell r="DU544">
            <v>60</v>
          </cell>
          <cell r="DV544">
            <v>60</v>
          </cell>
          <cell r="DW544">
            <v>60</v>
          </cell>
          <cell r="DX544">
            <v>60</v>
          </cell>
          <cell r="DY544">
            <v>60</v>
          </cell>
          <cell r="DZ544">
            <v>60</v>
          </cell>
          <cell r="EA544">
            <v>60</v>
          </cell>
          <cell r="EB544">
            <v>60</v>
          </cell>
          <cell r="EC544">
            <v>60</v>
          </cell>
          <cell r="ED544">
            <v>60</v>
          </cell>
          <cell r="EE544">
            <v>60</v>
          </cell>
          <cell r="EF544">
            <v>60</v>
          </cell>
          <cell r="EG544">
            <v>60</v>
          </cell>
          <cell r="EH544">
            <v>60</v>
          </cell>
          <cell r="EI544">
            <v>60</v>
          </cell>
          <cell r="EJ544">
            <v>58</v>
          </cell>
          <cell r="EK544">
            <v>58</v>
          </cell>
          <cell r="EL544">
            <v>58</v>
          </cell>
          <cell r="EM544">
            <v>58</v>
          </cell>
          <cell r="EN544">
            <v>58</v>
          </cell>
          <cell r="EO544">
            <v>58</v>
          </cell>
          <cell r="EP544">
            <v>58</v>
          </cell>
          <cell r="EQ544">
            <v>58</v>
          </cell>
          <cell r="ER544">
            <v>58</v>
          </cell>
          <cell r="ES544">
            <v>58</v>
          </cell>
          <cell r="ET544">
            <v>58</v>
          </cell>
          <cell r="EU544">
            <v>58</v>
          </cell>
          <cell r="EV544">
            <v>58</v>
          </cell>
          <cell r="EW544">
            <v>58</v>
          </cell>
          <cell r="EX544">
            <v>58</v>
          </cell>
          <cell r="EY544">
            <v>58</v>
          </cell>
          <cell r="EZ544">
            <v>58</v>
          </cell>
          <cell r="FA544">
            <v>58</v>
          </cell>
          <cell r="FB544">
            <v>58</v>
          </cell>
          <cell r="FC544">
            <v>58</v>
          </cell>
          <cell r="FD544">
            <v>58</v>
          </cell>
          <cell r="FE544">
            <v>58</v>
          </cell>
          <cell r="FF544">
            <v>58</v>
          </cell>
          <cell r="FG544">
            <v>58</v>
          </cell>
          <cell r="FH544">
            <v>58</v>
          </cell>
          <cell r="FI544">
            <v>58</v>
          </cell>
          <cell r="FJ544">
            <v>58</v>
          </cell>
          <cell r="FK544">
            <v>58</v>
          </cell>
          <cell r="FL544">
            <v>58</v>
          </cell>
          <cell r="FM544">
            <v>58</v>
          </cell>
          <cell r="FN544">
            <v>58</v>
          </cell>
          <cell r="FO544">
            <v>66</v>
          </cell>
          <cell r="FP544">
            <v>66</v>
          </cell>
          <cell r="FQ544">
            <v>66</v>
          </cell>
          <cell r="FR544">
            <v>66</v>
          </cell>
          <cell r="FS544">
            <v>66</v>
          </cell>
          <cell r="FT544">
            <v>66</v>
          </cell>
          <cell r="FU544">
            <v>66</v>
          </cell>
          <cell r="FV544">
            <v>66</v>
          </cell>
          <cell r="FW544">
            <v>66</v>
          </cell>
          <cell r="FX544">
            <v>66</v>
          </cell>
          <cell r="FY544">
            <v>66</v>
          </cell>
          <cell r="FZ544">
            <v>66</v>
          </cell>
          <cell r="GA544">
            <v>66</v>
          </cell>
          <cell r="GB544">
            <v>66</v>
          </cell>
          <cell r="GC544">
            <v>66</v>
          </cell>
          <cell r="GD544">
            <v>66</v>
          </cell>
          <cell r="GE544">
            <v>66</v>
          </cell>
          <cell r="GF544">
            <v>66</v>
          </cell>
          <cell r="GG544">
            <v>66</v>
          </cell>
          <cell r="GH544">
            <v>66</v>
          </cell>
          <cell r="GI544">
            <v>66</v>
          </cell>
          <cell r="GJ544">
            <v>66</v>
          </cell>
          <cell r="GK544">
            <v>66</v>
          </cell>
          <cell r="GL544">
            <v>66</v>
          </cell>
          <cell r="GM544">
            <v>66</v>
          </cell>
          <cell r="GN544">
            <v>66</v>
          </cell>
          <cell r="GO544">
            <v>66</v>
          </cell>
          <cell r="GP544">
            <v>66</v>
          </cell>
          <cell r="GQ544">
            <v>66</v>
          </cell>
          <cell r="GR544">
            <v>66</v>
          </cell>
          <cell r="GS544">
            <v>66</v>
          </cell>
          <cell r="GW544">
            <v>909768</v>
          </cell>
          <cell r="GX544" t="e">
            <v>#DIV/0!</v>
          </cell>
          <cell r="GY544" t="e">
            <v>#DIV/0!</v>
          </cell>
          <cell r="GZ544" t="e">
            <v>#DIV/0!</v>
          </cell>
        </row>
        <row r="545">
          <cell r="A545">
            <v>910641</v>
          </cell>
          <cell r="B545">
            <v>5</v>
          </cell>
          <cell r="C545" t="str">
            <v>BANKS @ WASHITA</v>
          </cell>
          <cell r="D545">
            <v>8290</v>
          </cell>
          <cell r="E545" t="str">
            <v>R</v>
          </cell>
          <cell r="F545">
            <v>43</v>
          </cell>
          <cell r="G545">
            <v>43</v>
          </cell>
          <cell r="H545">
            <v>43</v>
          </cell>
          <cell r="I545">
            <v>43</v>
          </cell>
          <cell r="J545">
            <v>43</v>
          </cell>
          <cell r="K545">
            <v>43</v>
          </cell>
          <cell r="L545">
            <v>43</v>
          </cell>
          <cell r="M545">
            <v>43</v>
          </cell>
          <cell r="N545">
            <v>43</v>
          </cell>
          <cell r="O545">
            <v>43</v>
          </cell>
          <cell r="P545">
            <v>43</v>
          </cell>
          <cell r="Q545">
            <v>43</v>
          </cell>
          <cell r="R545">
            <v>43</v>
          </cell>
          <cell r="S545">
            <v>43</v>
          </cell>
          <cell r="T545">
            <v>32</v>
          </cell>
          <cell r="U545">
            <v>32</v>
          </cell>
          <cell r="V545">
            <v>32</v>
          </cell>
          <cell r="W545">
            <v>32</v>
          </cell>
          <cell r="X545">
            <v>32</v>
          </cell>
          <cell r="Y545">
            <v>32</v>
          </cell>
          <cell r="Z545">
            <v>32</v>
          </cell>
          <cell r="AA545">
            <v>32</v>
          </cell>
          <cell r="AB545">
            <v>32</v>
          </cell>
          <cell r="AC545">
            <v>32</v>
          </cell>
          <cell r="AD545">
            <v>32</v>
          </cell>
          <cell r="AE545">
            <v>32</v>
          </cell>
          <cell r="AF545">
            <v>32</v>
          </cell>
          <cell r="AG545">
            <v>32</v>
          </cell>
          <cell r="AH545">
            <v>32</v>
          </cell>
          <cell r="AI545">
            <v>32</v>
          </cell>
          <cell r="AJ545">
            <v>32</v>
          </cell>
          <cell r="AK545">
            <v>32</v>
          </cell>
          <cell r="AL545">
            <v>32</v>
          </cell>
          <cell r="AM545">
            <v>32</v>
          </cell>
          <cell r="AN545">
            <v>32</v>
          </cell>
          <cell r="AO545">
            <v>32</v>
          </cell>
          <cell r="AP545">
            <v>32</v>
          </cell>
          <cell r="AQ545">
            <v>32</v>
          </cell>
          <cell r="AR545">
            <v>32</v>
          </cell>
          <cell r="AS545">
            <v>32</v>
          </cell>
          <cell r="AT545">
            <v>32</v>
          </cell>
          <cell r="AU545">
            <v>32</v>
          </cell>
          <cell r="AV545">
            <v>32</v>
          </cell>
          <cell r="AW545">
            <v>32</v>
          </cell>
          <cell r="AX545">
            <v>32</v>
          </cell>
          <cell r="AY545">
            <v>43</v>
          </cell>
          <cell r="AZ545">
            <v>43</v>
          </cell>
          <cell r="BA545">
            <v>43</v>
          </cell>
          <cell r="BB545">
            <v>43</v>
          </cell>
          <cell r="BC545">
            <v>43</v>
          </cell>
          <cell r="BD545">
            <v>43</v>
          </cell>
          <cell r="BE545">
            <v>43</v>
          </cell>
          <cell r="BF545">
            <v>43</v>
          </cell>
          <cell r="BG545">
            <v>43</v>
          </cell>
          <cell r="BH545">
            <v>43</v>
          </cell>
          <cell r="BI545">
            <v>43</v>
          </cell>
          <cell r="BJ545">
            <v>43</v>
          </cell>
          <cell r="BK545">
            <v>43</v>
          </cell>
          <cell r="BL545">
            <v>43</v>
          </cell>
          <cell r="BM545">
            <v>43</v>
          </cell>
          <cell r="BN545">
            <v>43</v>
          </cell>
          <cell r="BO545">
            <v>43</v>
          </cell>
          <cell r="BP545">
            <v>43</v>
          </cell>
          <cell r="BQ545">
            <v>43</v>
          </cell>
          <cell r="BR545">
            <v>43</v>
          </cell>
          <cell r="BS545">
            <v>43</v>
          </cell>
          <cell r="BT545">
            <v>43</v>
          </cell>
          <cell r="BU545">
            <v>43</v>
          </cell>
          <cell r="BV545">
            <v>43</v>
          </cell>
          <cell r="BW545">
            <v>43</v>
          </cell>
          <cell r="BX545">
            <v>43</v>
          </cell>
          <cell r="BY545">
            <v>43</v>
          </cell>
          <cell r="BZ545">
            <v>43</v>
          </cell>
          <cell r="CA545">
            <v>43</v>
          </cell>
          <cell r="CB545">
            <v>43</v>
          </cell>
          <cell r="CC545">
            <v>43</v>
          </cell>
          <cell r="CD545">
            <v>43</v>
          </cell>
          <cell r="CE545">
            <v>43</v>
          </cell>
          <cell r="CF545">
            <v>43</v>
          </cell>
          <cell r="CG545">
            <v>43</v>
          </cell>
          <cell r="CH545">
            <v>43</v>
          </cell>
          <cell r="CI545">
            <v>43</v>
          </cell>
          <cell r="CJ545">
            <v>43</v>
          </cell>
          <cell r="CK545">
            <v>43</v>
          </cell>
          <cell r="CL545">
            <v>43</v>
          </cell>
          <cell r="CM545">
            <v>43</v>
          </cell>
          <cell r="CN545">
            <v>43</v>
          </cell>
          <cell r="CO545">
            <v>43</v>
          </cell>
          <cell r="CP545">
            <v>43</v>
          </cell>
          <cell r="CQ545">
            <v>43</v>
          </cell>
          <cell r="CR545">
            <v>43</v>
          </cell>
          <cell r="CS545">
            <v>43</v>
          </cell>
          <cell r="CT545">
            <v>43</v>
          </cell>
          <cell r="CU545">
            <v>43</v>
          </cell>
          <cell r="CV545">
            <v>43</v>
          </cell>
          <cell r="CW545">
            <v>43</v>
          </cell>
          <cell r="CX545">
            <v>43</v>
          </cell>
          <cell r="CY545">
            <v>43</v>
          </cell>
          <cell r="CZ545">
            <v>43</v>
          </cell>
          <cell r="DA545">
            <v>43</v>
          </cell>
          <cell r="DB545">
            <v>43</v>
          </cell>
          <cell r="DC545">
            <v>43</v>
          </cell>
          <cell r="DD545">
            <v>43</v>
          </cell>
          <cell r="DE545">
            <v>43</v>
          </cell>
          <cell r="DF545">
            <v>43</v>
          </cell>
          <cell r="DG545">
            <v>43</v>
          </cell>
          <cell r="DH545">
            <v>59</v>
          </cell>
          <cell r="DI545">
            <v>59</v>
          </cell>
          <cell r="DJ545">
            <v>59</v>
          </cell>
          <cell r="DK545">
            <v>59</v>
          </cell>
          <cell r="DL545">
            <v>59</v>
          </cell>
          <cell r="DM545">
            <v>59</v>
          </cell>
          <cell r="DN545">
            <v>59</v>
          </cell>
          <cell r="DO545">
            <v>59</v>
          </cell>
          <cell r="DP545">
            <v>59</v>
          </cell>
          <cell r="DQ545">
            <v>59</v>
          </cell>
          <cell r="DR545">
            <v>59</v>
          </cell>
          <cell r="DS545">
            <v>59</v>
          </cell>
          <cell r="DT545">
            <v>59</v>
          </cell>
          <cell r="DU545">
            <v>59</v>
          </cell>
          <cell r="DV545">
            <v>59</v>
          </cell>
          <cell r="DW545">
            <v>59</v>
          </cell>
          <cell r="DX545">
            <v>59</v>
          </cell>
          <cell r="DY545">
            <v>59</v>
          </cell>
          <cell r="DZ545">
            <v>59</v>
          </cell>
          <cell r="EA545">
            <v>59</v>
          </cell>
          <cell r="EB545">
            <v>59</v>
          </cell>
          <cell r="EC545">
            <v>59</v>
          </cell>
          <cell r="ED545">
            <v>59</v>
          </cell>
          <cell r="EE545">
            <v>59</v>
          </cell>
          <cell r="EF545">
            <v>59</v>
          </cell>
          <cell r="EG545">
            <v>59</v>
          </cell>
          <cell r="EH545">
            <v>59</v>
          </cell>
          <cell r="EI545">
            <v>59</v>
          </cell>
          <cell r="EJ545">
            <v>102</v>
          </cell>
          <cell r="EK545">
            <v>102</v>
          </cell>
          <cell r="EL545">
            <v>102</v>
          </cell>
          <cell r="EM545">
            <v>102</v>
          </cell>
          <cell r="EN545">
            <v>102</v>
          </cell>
          <cell r="EO545">
            <v>102</v>
          </cell>
          <cell r="EP545">
            <v>102</v>
          </cell>
          <cell r="EQ545">
            <v>102</v>
          </cell>
          <cell r="ER545">
            <v>102</v>
          </cell>
          <cell r="ES545">
            <v>102</v>
          </cell>
          <cell r="ET545">
            <v>102</v>
          </cell>
          <cell r="EU545">
            <v>102</v>
          </cell>
          <cell r="EV545">
            <v>102</v>
          </cell>
          <cell r="EW545">
            <v>102</v>
          </cell>
          <cell r="EX545">
            <v>102</v>
          </cell>
          <cell r="EY545">
            <v>102</v>
          </cell>
          <cell r="EZ545">
            <v>102</v>
          </cell>
          <cell r="FA545">
            <v>102</v>
          </cell>
          <cell r="FB545">
            <v>102</v>
          </cell>
          <cell r="FC545">
            <v>102</v>
          </cell>
          <cell r="FD545">
            <v>102</v>
          </cell>
          <cell r="FE545">
            <v>102</v>
          </cell>
          <cell r="FF545">
            <v>102</v>
          </cell>
          <cell r="FG545">
            <v>102</v>
          </cell>
          <cell r="FH545">
            <v>102</v>
          </cell>
          <cell r="FI545">
            <v>102</v>
          </cell>
          <cell r="FJ545">
            <v>102</v>
          </cell>
          <cell r="FK545">
            <v>102</v>
          </cell>
          <cell r="FL545">
            <v>102</v>
          </cell>
          <cell r="FM545">
            <v>102</v>
          </cell>
          <cell r="FN545">
            <v>102</v>
          </cell>
          <cell r="FO545">
            <v>102</v>
          </cell>
          <cell r="FP545">
            <v>102</v>
          </cell>
          <cell r="FQ545">
            <v>102</v>
          </cell>
          <cell r="FR545">
            <v>102</v>
          </cell>
          <cell r="FS545">
            <v>102</v>
          </cell>
          <cell r="FT545">
            <v>102</v>
          </cell>
          <cell r="FU545">
            <v>102</v>
          </cell>
          <cell r="FV545">
            <v>102</v>
          </cell>
          <cell r="FW545">
            <v>102</v>
          </cell>
          <cell r="FX545">
            <v>102</v>
          </cell>
          <cell r="FY545">
            <v>102</v>
          </cell>
          <cell r="FZ545">
            <v>102</v>
          </cell>
          <cell r="GA545">
            <v>102</v>
          </cell>
          <cell r="GB545">
            <v>102</v>
          </cell>
          <cell r="GC545">
            <v>102</v>
          </cell>
          <cell r="GD545">
            <v>102</v>
          </cell>
          <cell r="GE545">
            <v>102</v>
          </cell>
          <cell r="GF545">
            <v>102</v>
          </cell>
          <cell r="GG545">
            <v>102</v>
          </cell>
          <cell r="GH545">
            <v>102</v>
          </cell>
          <cell r="GI545">
            <v>102</v>
          </cell>
          <cell r="GJ545">
            <v>102</v>
          </cell>
          <cell r="GK545">
            <v>102</v>
          </cell>
          <cell r="GL545">
            <v>102</v>
          </cell>
          <cell r="GM545">
            <v>102</v>
          </cell>
          <cell r="GN545">
            <v>102</v>
          </cell>
          <cell r="GO545">
            <v>102</v>
          </cell>
          <cell r="GP545">
            <v>102</v>
          </cell>
          <cell r="GQ545">
            <v>102</v>
          </cell>
          <cell r="GR545">
            <v>102</v>
          </cell>
          <cell r="GS545">
            <v>102</v>
          </cell>
          <cell r="GW545">
            <v>910641</v>
          </cell>
          <cell r="GX545" t="e">
            <v>#DIV/0!</v>
          </cell>
          <cell r="GY545" t="e">
            <v>#DIV/0!</v>
          </cell>
          <cell r="GZ545" t="e">
            <v>#DIV/0!</v>
          </cell>
        </row>
        <row r="546">
          <cell r="C546" t="str">
            <v>GATES (KEYED IN)</v>
          </cell>
        </row>
        <row r="547">
          <cell r="A547">
            <v>9258</v>
          </cell>
          <cell r="B547">
            <v>30</v>
          </cell>
          <cell r="C547" t="str">
            <v>NICOR</v>
          </cell>
          <cell r="D547">
            <v>9721500</v>
          </cell>
          <cell r="E547">
            <v>455055</v>
          </cell>
          <cell r="F547">
            <v>455055</v>
          </cell>
          <cell r="G547">
            <v>413624</v>
          </cell>
          <cell r="H547">
            <v>467690</v>
          </cell>
          <cell r="I547">
            <v>741129</v>
          </cell>
          <cell r="J547">
            <v>748844</v>
          </cell>
          <cell r="K547">
            <v>750666</v>
          </cell>
          <cell r="L547">
            <v>590753</v>
          </cell>
          <cell r="M547">
            <v>743711</v>
          </cell>
          <cell r="N547">
            <v>631502</v>
          </cell>
          <cell r="O547">
            <v>613705</v>
          </cell>
          <cell r="P547">
            <v>682016</v>
          </cell>
          <cell r="Q547">
            <v>690854</v>
          </cell>
          <cell r="R547">
            <v>689009</v>
          </cell>
          <cell r="S547">
            <v>825007</v>
          </cell>
          <cell r="T547">
            <v>825007</v>
          </cell>
          <cell r="U547">
            <v>738642</v>
          </cell>
          <cell r="V547">
            <v>811837</v>
          </cell>
          <cell r="W547">
            <v>813835</v>
          </cell>
          <cell r="X547">
            <v>815938</v>
          </cell>
          <cell r="Y547">
            <v>816297</v>
          </cell>
          <cell r="Z547">
            <v>658938</v>
          </cell>
          <cell r="AA547">
            <v>751779</v>
          </cell>
          <cell r="AB547">
            <v>775119</v>
          </cell>
          <cell r="AC547">
            <v>782262</v>
          </cell>
          <cell r="AD547">
            <v>709491</v>
          </cell>
          <cell r="AE547">
            <v>712095</v>
          </cell>
          <cell r="AF547">
            <v>702521</v>
          </cell>
          <cell r="AG547">
            <v>701789</v>
          </cell>
          <cell r="AH547">
            <v>668489</v>
          </cell>
          <cell r="AI547">
            <v>682888</v>
          </cell>
          <cell r="AJ547">
            <v>763011</v>
          </cell>
          <cell r="AK547">
            <v>757260</v>
          </cell>
          <cell r="AL547">
            <v>760706</v>
          </cell>
          <cell r="AM547">
            <v>764918</v>
          </cell>
          <cell r="AN547">
            <v>891228</v>
          </cell>
          <cell r="AO547">
            <v>679572</v>
          </cell>
          <cell r="AP547">
            <v>673762</v>
          </cell>
          <cell r="AQ547">
            <v>637461</v>
          </cell>
          <cell r="AR547">
            <v>777403</v>
          </cell>
          <cell r="AS547">
            <v>781205</v>
          </cell>
          <cell r="AT547">
            <v>782827</v>
          </cell>
          <cell r="AU547">
            <v>703373</v>
          </cell>
          <cell r="AV547">
            <v>746225</v>
          </cell>
          <cell r="AW547">
            <v>585335</v>
          </cell>
          <cell r="AX547">
            <v>549027</v>
          </cell>
          <cell r="AY547">
            <v>748812</v>
          </cell>
          <cell r="AZ547">
            <v>752375</v>
          </cell>
          <cell r="BA547">
            <v>753046</v>
          </cell>
          <cell r="BB547">
            <v>669380</v>
          </cell>
          <cell r="BC547">
            <v>535679</v>
          </cell>
          <cell r="BD547">
            <v>400319</v>
          </cell>
          <cell r="BE547">
            <v>466211</v>
          </cell>
          <cell r="BF547">
            <v>702397</v>
          </cell>
          <cell r="BG547">
            <v>705173</v>
          </cell>
          <cell r="BH547">
            <v>705886</v>
          </cell>
          <cell r="BI547">
            <v>639897</v>
          </cell>
          <cell r="BJ547">
            <v>785486</v>
          </cell>
          <cell r="BK547">
            <v>993123</v>
          </cell>
          <cell r="BL547">
            <v>561807</v>
          </cell>
          <cell r="BM547">
            <v>609971</v>
          </cell>
          <cell r="BN547">
            <v>614201</v>
          </cell>
          <cell r="BO547">
            <v>613783</v>
          </cell>
          <cell r="BP547">
            <v>611819</v>
          </cell>
          <cell r="BQ547">
            <v>564401</v>
          </cell>
          <cell r="BR547">
            <v>489695</v>
          </cell>
          <cell r="BS547">
            <v>426478</v>
          </cell>
          <cell r="BT547">
            <v>541338</v>
          </cell>
          <cell r="BU547">
            <v>543917</v>
          </cell>
          <cell r="BV547">
            <v>544344</v>
          </cell>
          <cell r="BW547">
            <v>631295</v>
          </cell>
          <cell r="BX547">
            <v>506210</v>
          </cell>
          <cell r="BY547">
            <v>629432</v>
          </cell>
          <cell r="BZ547">
            <v>593408</v>
          </cell>
          <cell r="CA547">
            <v>617825</v>
          </cell>
          <cell r="CB547">
            <v>613557</v>
          </cell>
          <cell r="CC547">
            <v>1021675</v>
          </cell>
          <cell r="CD547">
            <v>1000898</v>
          </cell>
          <cell r="CE547">
            <v>815236</v>
          </cell>
          <cell r="CF547">
            <v>790903</v>
          </cell>
          <cell r="CG547">
            <v>720905</v>
          </cell>
          <cell r="CH547">
            <v>804623</v>
          </cell>
          <cell r="CI547">
            <v>809063</v>
          </cell>
          <cell r="CJ547">
            <v>811035</v>
          </cell>
          <cell r="CK547">
            <v>824459</v>
          </cell>
          <cell r="CL547">
            <v>1006117</v>
          </cell>
          <cell r="CM547">
            <v>881955</v>
          </cell>
          <cell r="CN547">
            <v>939284</v>
          </cell>
          <cell r="CO547">
            <v>941957</v>
          </cell>
          <cell r="CP547">
            <v>945369</v>
          </cell>
          <cell r="CQ547">
            <v>947468</v>
          </cell>
          <cell r="CR547">
            <v>820179</v>
          </cell>
          <cell r="CS547">
            <v>799522</v>
          </cell>
          <cell r="CT547">
            <v>778040</v>
          </cell>
          <cell r="CU547">
            <v>749994</v>
          </cell>
          <cell r="CV547">
            <v>760124</v>
          </cell>
          <cell r="CW547">
            <v>763638</v>
          </cell>
          <cell r="CX547">
            <v>765489</v>
          </cell>
          <cell r="CY547">
            <v>890677</v>
          </cell>
          <cell r="CZ547">
            <v>768625</v>
          </cell>
          <cell r="DA547">
            <v>844922</v>
          </cell>
          <cell r="DB547">
            <v>767876</v>
          </cell>
          <cell r="DC547">
            <v>879713</v>
          </cell>
          <cell r="DD547">
            <v>883078</v>
          </cell>
          <cell r="DE547">
            <v>884089</v>
          </cell>
          <cell r="DF547">
            <v>806896</v>
          </cell>
          <cell r="DG547">
            <v>828202</v>
          </cell>
          <cell r="DH547">
            <v>950257</v>
          </cell>
          <cell r="DI547">
            <v>756895</v>
          </cell>
          <cell r="DJ547">
            <v>911042</v>
          </cell>
          <cell r="DK547">
            <v>915487</v>
          </cell>
          <cell r="DL547">
            <v>831338</v>
          </cell>
          <cell r="DM547">
            <v>987554</v>
          </cell>
          <cell r="DN547">
            <v>1138218</v>
          </cell>
          <cell r="DO547">
            <v>1095602</v>
          </cell>
          <cell r="DP547">
            <v>1138803</v>
          </cell>
          <cell r="DQ547">
            <v>1074959</v>
          </cell>
          <cell r="DR547">
            <v>1079229</v>
          </cell>
          <cell r="DS547">
            <v>1079976</v>
          </cell>
          <cell r="DT547">
            <v>1262099</v>
          </cell>
          <cell r="DU547">
            <v>961535</v>
          </cell>
          <cell r="DV547">
            <v>997279</v>
          </cell>
          <cell r="DW547">
            <v>907042</v>
          </cell>
          <cell r="DX547">
            <v>989899</v>
          </cell>
          <cell r="DY547">
            <v>988935</v>
          </cell>
          <cell r="DZ547">
            <v>1003937</v>
          </cell>
          <cell r="EA547">
            <v>926365</v>
          </cell>
          <cell r="EB547">
            <v>852274</v>
          </cell>
          <cell r="EC547">
            <v>1033019</v>
          </cell>
          <cell r="ED547">
            <v>925023</v>
          </cell>
          <cell r="EE547">
            <v>1052672</v>
          </cell>
          <cell r="EF547">
            <v>1057841</v>
          </cell>
          <cell r="EG547">
            <v>1059159</v>
          </cell>
          <cell r="EH547">
            <v>901423</v>
          </cell>
          <cell r="EI547">
            <v>901033</v>
          </cell>
          <cell r="EJ547">
            <v>798284</v>
          </cell>
          <cell r="EK547">
            <v>717066</v>
          </cell>
          <cell r="EL547">
            <v>658797</v>
          </cell>
          <cell r="EM547">
            <v>659468</v>
          </cell>
          <cell r="EN547">
            <v>660444</v>
          </cell>
          <cell r="EO547">
            <v>599973</v>
          </cell>
          <cell r="EP547">
            <v>681873</v>
          </cell>
          <cell r="EQ547">
            <v>828659</v>
          </cell>
          <cell r="ER547">
            <v>775782</v>
          </cell>
          <cell r="ES547">
            <v>906294</v>
          </cell>
          <cell r="ET547">
            <v>914663</v>
          </cell>
          <cell r="EU547">
            <v>895362</v>
          </cell>
          <cell r="EV547">
            <v>895425</v>
          </cell>
          <cell r="EW547">
            <v>640310</v>
          </cell>
          <cell r="EX547">
            <v>758284</v>
          </cell>
          <cell r="EY547">
            <v>908123</v>
          </cell>
          <cell r="EZ547">
            <v>908528</v>
          </cell>
          <cell r="FA547">
            <v>912564</v>
          </cell>
          <cell r="FB547">
            <v>918586</v>
          </cell>
          <cell r="FC547">
            <v>1020668</v>
          </cell>
          <cell r="FD547">
            <v>1061101</v>
          </cell>
          <cell r="FE547">
            <v>1079468</v>
          </cell>
          <cell r="FF547">
            <v>1088574</v>
          </cell>
          <cell r="FG547">
            <v>860451</v>
          </cell>
          <cell r="FH547">
            <v>862527</v>
          </cell>
          <cell r="FI547">
            <v>830722</v>
          </cell>
          <cell r="FJ547">
            <v>789464</v>
          </cell>
          <cell r="FK547">
            <v>760955</v>
          </cell>
          <cell r="FL547">
            <v>661804</v>
          </cell>
          <cell r="FM547">
            <v>945371</v>
          </cell>
          <cell r="FN547">
            <v>942985</v>
          </cell>
          <cell r="FO547">
            <v>1257424</v>
          </cell>
          <cell r="FP547">
            <v>1256832</v>
          </cell>
          <cell r="FQ547">
            <v>1352438</v>
          </cell>
          <cell r="FR547">
            <v>1332891</v>
          </cell>
          <cell r="FS547">
            <v>1736605</v>
          </cell>
          <cell r="FT547">
            <v>1942733</v>
          </cell>
          <cell r="FU547">
            <v>2024099</v>
          </cell>
          <cell r="FV547">
            <v>2024099</v>
          </cell>
          <cell r="FW547">
            <v>2030785</v>
          </cell>
          <cell r="FX547">
            <v>2030785</v>
          </cell>
          <cell r="FY547">
            <v>1426173</v>
          </cell>
          <cell r="FZ547">
            <v>1463257</v>
          </cell>
          <cell r="GA547">
            <v>1364418</v>
          </cell>
          <cell r="GB547">
            <v>885103</v>
          </cell>
          <cell r="GC547">
            <v>1126648</v>
          </cell>
          <cell r="GD547">
            <v>882628</v>
          </cell>
          <cell r="GE547">
            <v>992763</v>
          </cell>
          <cell r="GF547">
            <v>1057558</v>
          </cell>
          <cell r="GG547">
            <v>1194943</v>
          </cell>
          <cell r="GH547">
            <v>1396069</v>
          </cell>
          <cell r="GI547">
            <v>907678</v>
          </cell>
          <cell r="GJ547">
            <v>991097</v>
          </cell>
          <cell r="GK547">
            <v>992259</v>
          </cell>
          <cell r="GL547">
            <v>1088161</v>
          </cell>
          <cell r="GM547">
            <v>995085</v>
          </cell>
          <cell r="GN547">
            <v>1305794</v>
          </cell>
          <cell r="GO547">
            <v>1293818</v>
          </cell>
          <cell r="GP547">
            <v>690118</v>
          </cell>
          <cell r="GQ547">
            <v>692386</v>
          </cell>
          <cell r="GR547">
            <v>694469</v>
          </cell>
          <cell r="GS547">
            <v>733940</v>
          </cell>
          <cell r="GW547">
            <v>9258</v>
          </cell>
          <cell r="GX547" t="e">
            <v>#DIV/0!</v>
          </cell>
          <cell r="GY547" t="e">
            <v>#DIV/0!</v>
          </cell>
          <cell r="GZ547" t="e">
            <v>#DIV/0!</v>
          </cell>
        </row>
        <row r="548">
          <cell r="A548">
            <v>909285</v>
          </cell>
          <cell r="B548">
            <v>30</v>
          </cell>
          <cell r="C548" t="str">
            <v>PGLC</v>
          </cell>
          <cell r="D548">
            <v>5360700</v>
          </cell>
          <cell r="E548">
            <v>47667</v>
          </cell>
          <cell r="F548">
            <v>47667</v>
          </cell>
          <cell r="G548">
            <v>41338</v>
          </cell>
          <cell r="H548">
            <v>31469</v>
          </cell>
          <cell r="I548">
            <v>50985</v>
          </cell>
          <cell r="J548">
            <v>51445</v>
          </cell>
          <cell r="K548">
            <v>51640</v>
          </cell>
          <cell r="L548">
            <v>42220</v>
          </cell>
          <cell r="M548">
            <v>48578</v>
          </cell>
          <cell r="N548">
            <v>54166</v>
          </cell>
          <cell r="O548">
            <v>45856</v>
          </cell>
          <cell r="P548">
            <v>47799</v>
          </cell>
          <cell r="Q548">
            <v>47799</v>
          </cell>
          <cell r="R548">
            <v>47799</v>
          </cell>
          <cell r="S548">
            <v>56895</v>
          </cell>
          <cell r="T548">
            <v>56895</v>
          </cell>
          <cell r="U548">
            <v>23544</v>
          </cell>
          <cell r="V548">
            <v>45658</v>
          </cell>
          <cell r="W548">
            <v>45658</v>
          </cell>
          <cell r="X548">
            <v>45658</v>
          </cell>
          <cell r="Y548">
            <v>45658</v>
          </cell>
          <cell r="Z548">
            <v>56110</v>
          </cell>
          <cell r="AA548">
            <v>77148</v>
          </cell>
          <cell r="AB548">
            <v>37567</v>
          </cell>
          <cell r="AC548">
            <v>48333</v>
          </cell>
          <cell r="AD548">
            <v>49127</v>
          </cell>
          <cell r="AE548">
            <v>49127</v>
          </cell>
          <cell r="AF548">
            <v>49127</v>
          </cell>
          <cell r="AG548">
            <v>69544</v>
          </cell>
          <cell r="AH548">
            <v>64493</v>
          </cell>
          <cell r="AI548">
            <v>75583</v>
          </cell>
          <cell r="AJ548">
            <v>100229</v>
          </cell>
          <cell r="AK548">
            <v>54570</v>
          </cell>
          <cell r="AL548">
            <v>54570</v>
          </cell>
          <cell r="AM548">
            <v>54570</v>
          </cell>
          <cell r="AN548">
            <v>38852</v>
          </cell>
          <cell r="AO548">
            <v>38616</v>
          </cell>
          <cell r="AP548">
            <v>47016</v>
          </cell>
          <cell r="AQ548">
            <v>110556</v>
          </cell>
          <cell r="AR548">
            <v>60064</v>
          </cell>
          <cell r="AS548">
            <v>60064</v>
          </cell>
          <cell r="AT548">
            <v>60064</v>
          </cell>
          <cell r="AU548">
            <v>25640</v>
          </cell>
          <cell r="AV548">
            <v>20907</v>
          </cell>
          <cell r="AW548">
            <v>27752</v>
          </cell>
          <cell r="AX548">
            <v>71029</v>
          </cell>
          <cell r="AY548">
            <v>131750</v>
          </cell>
          <cell r="AZ548">
            <v>131750</v>
          </cell>
          <cell r="BA548">
            <v>131750</v>
          </cell>
          <cell r="BB548">
            <v>112578</v>
          </cell>
          <cell r="BC548">
            <v>124588</v>
          </cell>
          <cell r="BD548">
            <v>118362</v>
          </cell>
          <cell r="BE548">
            <v>79861</v>
          </cell>
          <cell r="BF548">
            <v>218979</v>
          </cell>
          <cell r="BG548">
            <v>219064</v>
          </cell>
          <cell r="BH548">
            <v>219064</v>
          </cell>
          <cell r="BI548">
            <v>196463</v>
          </cell>
          <cell r="BJ548">
            <v>177557</v>
          </cell>
          <cell r="BK548">
            <v>81846</v>
          </cell>
          <cell r="BL548">
            <v>268306</v>
          </cell>
          <cell r="BM548">
            <v>238533</v>
          </cell>
          <cell r="BN548">
            <v>243073</v>
          </cell>
          <cell r="BO548">
            <v>243293</v>
          </cell>
          <cell r="BP548">
            <v>230223</v>
          </cell>
          <cell r="BQ548">
            <v>57514</v>
          </cell>
          <cell r="BR548">
            <v>83267</v>
          </cell>
          <cell r="BS548">
            <v>76082</v>
          </cell>
          <cell r="BT548">
            <v>82735</v>
          </cell>
          <cell r="BU548">
            <v>73276</v>
          </cell>
          <cell r="BV548">
            <v>73276</v>
          </cell>
          <cell r="BW548">
            <v>99475</v>
          </cell>
          <cell r="BX548">
            <v>117143</v>
          </cell>
          <cell r="BY548">
            <v>142439</v>
          </cell>
          <cell r="BZ548">
            <v>221719</v>
          </cell>
          <cell r="CA548">
            <v>228095</v>
          </cell>
          <cell r="CB548">
            <v>228646</v>
          </cell>
          <cell r="CC548">
            <v>357221</v>
          </cell>
          <cell r="CD548">
            <v>375786</v>
          </cell>
          <cell r="CE548">
            <v>372612</v>
          </cell>
          <cell r="CF548">
            <v>399644</v>
          </cell>
          <cell r="CG548">
            <v>437399</v>
          </cell>
          <cell r="CH548">
            <v>324496</v>
          </cell>
          <cell r="CI548">
            <v>354496</v>
          </cell>
          <cell r="CJ548">
            <v>354496</v>
          </cell>
          <cell r="CK548">
            <v>329826</v>
          </cell>
          <cell r="CL548">
            <v>243994</v>
          </cell>
          <cell r="CM548">
            <v>295219</v>
          </cell>
          <cell r="CN548">
            <v>252912</v>
          </cell>
          <cell r="CO548">
            <v>298019</v>
          </cell>
          <cell r="CP548">
            <v>343536</v>
          </cell>
          <cell r="CQ548">
            <v>378491</v>
          </cell>
          <cell r="CR548">
            <v>326485</v>
          </cell>
          <cell r="CS548">
            <v>372653</v>
          </cell>
          <cell r="CT548">
            <v>359772</v>
          </cell>
          <cell r="CU548">
            <v>318773</v>
          </cell>
          <cell r="CV548">
            <v>256332</v>
          </cell>
          <cell r="CW548">
            <v>256332</v>
          </cell>
          <cell r="CX548">
            <v>256332</v>
          </cell>
          <cell r="CY548">
            <v>358141</v>
          </cell>
          <cell r="CZ548">
            <v>265889</v>
          </cell>
          <cell r="DA548">
            <v>277178</v>
          </cell>
          <cell r="DB548">
            <v>180950</v>
          </cell>
          <cell r="DC548">
            <v>53671</v>
          </cell>
          <cell r="DD548">
            <v>52671</v>
          </cell>
          <cell r="DE548">
            <v>52671</v>
          </cell>
          <cell r="DF548">
            <v>110713</v>
          </cell>
          <cell r="DG548">
            <v>136701</v>
          </cell>
          <cell r="DH548">
            <v>189741</v>
          </cell>
          <cell r="DI548">
            <v>198558</v>
          </cell>
          <cell r="DJ548">
            <v>188030</v>
          </cell>
          <cell r="DK548">
            <v>188030</v>
          </cell>
          <cell r="DL548">
            <v>188030</v>
          </cell>
          <cell r="DM548">
            <v>196710</v>
          </cell>
          <cell r="DN548">
            <v>142846</v>
          </cell>
          <cell r="DO548">
            <v>139725</v>
          </cell>
          <cell r="DP548">
            <v>184278</v>
          </cell>
          <cell r="DQ548">
            <v>184278</v>
          </cell>
          <cell r="DR548">
            <v>184278</v>
          </cell>
          <cell r="DS548">
            <v>177955</v>
          </cell>
          <cell r="DT548">
            <v>185232</v>
          </cell>
          <cell r="DU548">
            <v>196744</v>
          </cell>
          <cell r="DV548">
            <v>166053</v>
          </cell>
          <cell r="DW548">
            <v>168155</v>
          </cell>
          <cell r="DX548">
            <v>172049</v>
          </cell>
          <cell r="DY548">
            <v>172049</v>
          </cell>
          <cell r="DZ548">
            <v>172049</v>
          </cell>
          <cell r="EA548">
            <v>138262</v>
          </cell>
          <cell r="EB548">
            <v>121627</v>
          </cell>
          <cell r="EC548">
            <v>155604</v>
          </cell>
          <cell r="ED548">
            <v>140864</v>
          </cell>
          <cell r="EE548">
            <v>172677</v>
          </cell>
          <cell r="EF548">
            <v>172317</v>
          </cell>
          <cell r="EG548">
            <v>266183</v>
          </cell>
          <cell r="EH548">
            <v>161183</v>
          </cell>
          <cell r="EI548">
            <v>179205</v>
          </cell>
          <cell r="EJ548">
            <v>192102</v>
          </cell>
          <cell r="EK548">
            <v>233589</v>
          </cell>
          <cell r="EL548">
            <v>279020</v>
          </cell>
          <cell r="EM548">
            <v>279019</v>
          </cell>
          <cell r="EN548">
            <v>279019</v>
          </cell>
          <cell r="EO548">
            <v>260831</v>
          </cell>
          <cell r="EP548">
            <v>166630</v>
          </cell>
          <cell r="EQ548">
            <v>192594</v>
          </cell>
          <cell r="ER548">
            <v>190760</v>
          </cell>
          <cell r="ES548">
            <v>195514</v>
          </cell>
          <cell r="ET548">
            <v>195514</v>
          </cell>
          <cell r="EU548">
            <v>195514</v>
          </cell>
          <cell r="EV548">
            <v>258121</v>
          </cell>
          <cell r="EW548">
            <v>184612</v>
          </cell>
          <cell r="EX548">
            <v>194027</v>
          </cell>
          <cell r="EY548">
            <v>215574</v>
          </cell>
          <cell r="EZ548">
            <v>215574</v>
          </cell>
          <cell r="FA548">
            <v>215574</v>
          </cell>
          <cell r="FB548">
            <v>215574</v>
          </cell>
          <cell r="FC548">
            <v>226154</v>
          </cell>
          <cell r="FD548">
            <v>194540</v>
          </cell>
          <cell r="FE548">
            <v>239558</v>
          </cell>
          <cell r="FF548">
            <v>202919</v>
          </cell>
          <cell r="FG548">
            <v>202038</v>
          </cell>
          <cell r="FH548">
            <v>202038</v>
          </cell>
          <cell r="FI548">
            <v>202038</v>
          </cell>
          <cell r="FJ548">
            <v>161403</v>
          </cell>
          <cell r="FK548">
            <v>138198</v>
          </cell>
          <cell r="FL548">
            <v>172833</v>
          </cell>
          <cell r="FM548">
            <v>160830</v>
          </cell>
          <cell r="FN548">
            <v>161855</v>
          </cell>
          <cell r="FO548">
            <v>151740</v>
          </cell>
          <cell r="FP548">
            <v>151740</v>
          </cell>
          <cell r="FQ548">
            <v>151715</v>
          </cell>
          <cell r="FR548">
            <v>189961</v>
          </cell>
          <cell r="FS548">
            <v>189517</v>
          </cell>
          <cell r="FT548">
            <v>183320</v>
          </cell>
          <cell r="FU548">
            <v>183319</v>
          </cell>
          <cell r="FV548">
            <v>183229</v>
          </cell>
          <cell r="FW548">
            <v>196894</v>
          </cell>
          <cell r="FX548">
            <v>196894</v>
          </cell>
          <cell r="FY548">
            <v>88454</v>
          </cell>
          <cell r="FZ548">
            <v>105903</v>
          </cell>
          <cell r="GA548">
            <v>180816</v>
          </cell>
          <cell r="GB548">
            <v>165897</v>
          </cell>
          <cell r="GC548">
            <v>175630</v>
          </cell>
          <cell r="GD548">
            <v>166695</v>
          </cell>
          <cell r="GE548">
            <v>175862</v>
          </cell>
          <cell r="GF548">
            <v>169510</v>
          </cell>
          <cell r="GG548">
            <v>148396</v>
          </cell>
          <cell r="GH548">
            <v>186375</v>
          </cell>
          <cell r="GI548">
            <v>87291</v>
          </cell>
          <cell r="GJ548">
            <v>87291</v>
          </cell>
          <cell r="GK548">
            <v>87206</v>
          </cell>
          <cell r="GL548">
            <v>75287</v>
          </cell>
          <cell r="GM548">
            <v>67721</v>
          </cell>
          <cell r="GN548">
            <v>72981</v>
          </cell>
          <cell r="GO548">
            <v>87402</v>
          </cell>
          <cell r="GP548">
            <v>96022</v>
          </cell>
          <cell r="GQ548">
            <v>96022</v>
          </cell>
          <cell r="GR548">
            <v>96022</v>
          </cell>
          <cell r="GS548">
            <v>91804</v>
          </cell>
          <cell r="GW548">
            <v>909285</v>
          </cell>
          <cell r="GX548" t="e">
            <v>#DIV/0!</v>
          </cell>
          <cell r="GY548" t="e">
            <v>#DIV/0!</v>
          </cell>
          <cell r="GZ548" t="e">
            <v>#DIV/0!</v>
          </cell>
        </row>
        <row r="549">
          <cell r="A549">
            <v>909260</v>
          </cell>
          <cell r="B549">
            <v>30</v>
          </cell>
          <cell r="C549" t="str">
            <v>NIPSCO</v>
          </cell>
          <cell r="D549">
            <v>2550600</v>
          </cell>
          <cell r="E549">
            <v>467244</v>
          </cell>
          <cell r="F549">
            <v>467244</v>
          </cell>
          <cell r="G549">
            <v>472331</v>
          </cell>
          <cell r="H549">
            <v>467231</v>
          </cell>
          <cell r="I549">
            <v>492213</v>
          </cell>
          <cell r="J549">
            <v>420886</v>
          </cell>
          <cell r="K549">
            <v>415133</v>
          </cell>
          <cell r="L549">
            <v>527298</v>
          </cell>
          <cell r="M549">
            <v>534927</v>
          </cell>
          <cell r="N549">
            <v>521909</v>
          </cell>
          <cell r="O549">
            <v>520772</v>
          </cell>
          <cell r="P549">
            <v>511400</v>
          </cell>
          <cell r="Q549">
            <v>532526</v>
          </cell>
          <cell r="R549">
            <v>452159</v>
          </cell>
          <cell r="S549">
            <v>520152</v>
          </cell>
          <cell r="T549">
            <v>463352</v>
          </cell>
          <cell r="U549">
            <v>477481</v>
          </cell>
          <cell r="V549">
            <v>472092</v>
          </cell>
          <cell r="W549">
            <v>437124</v>
          </cell>
          <cell r="X549">
            <v>481534</v>
          </cell>
          <cell r="Y549">
            <v>495148</v>
          </cell>
          <cell r="Z549">
            <v>482618</v>
          </cell>
          <cell r="AA549">
            <v>485821</v>
          </cell>
          <cell r="AB549">
            <v>469992</v>
          </cell>
          <cell r="AC549">
            <v>463897</v>
          </cell>
          <cell r="AD549">
            <v>456442</v>
          </cell>
          <cell r="AE549">
            <v>419630</v>
          </cell>
          <cell r="AF549">
            <v>423555</v>
          </cell>
          <cell r="AG549">
            <v>449639</v>
          </cell>
          <cell r="AH549">
            <v>443127</v>
          </cell>
          <cell r="AI549">
            <v>425527</v>
          </cell>
          <cell r="AJ549">
            <v>440703</v>
          </cell>
          <cell r="AK549">
            <v>411135</v>
          </cell>
          <cell r="AL549">
            <v>475535</v>
          </cell>
          <cell r="AM549">
            <v>435535</v>
          </cell>
          <cell r="AN549">
            <v>418199</v>
          </cell>
          <cell r="AO549">
            <v>426008</v>
          </cell>
          <cell r="AP549">
            <v>433358</v>
          </cell>
          <cell r="AQ549">
            <v>468284</v>
          </cell>
          <cell r="AR549">
            <v>451929</v>
          </cell>
          <cell r="AS549">
            <v>372284</v>
          </cell>
          <cell r="AT549">
            <v>385820</v>
          </cell>
          <cell r="AU549">
            <v>435845</v>
          </cell>
          <cell r="AV549">
            <v>443014</v>
          </cell>
          <cell r="AW549">
            <v>432270</v>
          </cell>
          <cell r="AX549">
            <v>452950</v>
          </cell>
          <cell r="AY549">
            <v>461564</v>
          </cell>
          <cell r="AZ549">
            <v>453433</v>
          </cell>
          <cell r="BA549">
            <v>460055</v>
          </cell>
          <cell r="BB549">
            <v>600538</v>
          </cell>
          <cell r="BC549">
            <v>606619</v>
          </cell>
          <cell r="BD549">
            <v>674307</v>
          </cell>
          <cell r="BE549">
            <v>655560</v>
          </cell>
          <cell r="BF549">
            <v>512214</v>
          </cell>
          <cell r="BG549">
            <v>469193</v>
          </cell>
          <cell r="BH549">
            <v>448716</v>
          </cell>
          <cell r="BI549">
            <v>577188</v>
          </cell>
          <cell r="BJ549">
            <v>675991</v>
          </cell>
          <cell r="BK549">
            <v>710576</v>
          </cell>
          <cell r="BL549">
            <v>639017</v>
          </cell>
          <cell r="BM549">
            <v>647418</v>
          </cell>
          <cell r="BN549">
            <v>634559</v>
          </cell>
          <cell r="BO549">
            <v>475254</v>
          </cell>
          <cell r="BP549">
            <v>534890</v>
          </cell>
          <cell r="BQ549">
            <v>613029</v>
          </cell>
          <cell r="BR549">
            <v>519431</v>
          </cell>
          <cell r="BS549">
            <v>627403</v>
          </cell>
          <cell r="BT549">
            <v>510902</v>
          </cell>
          <cell r="BU549">
            <v>509889</v>
          </cell>
          <cell r="BV549">
            <v>509782</v>
          </cell>
          <cell r="BW549">
            <v>668992</v>
          </cell>
          <cell r="BX549">
            <v>674038</v>
          </cell>
          <cell r="BY549">
            <v>689601</v>
          </cell>
          <cell r="BZ549">
            <v>674367</v>
          </cell>
          <cell r="CA549">
            <v>676701</v>
          </cell>
          <cell r="CB549">
            <v>686736</v>
          </cell>
          <cell r="CC549">
            <v>636139</v>
          </cell>
          <cell r="CD549">
            <v>743420</v>
          </cell>
          <cell r="CE549">
            <v>805265</v>
          </cell>
          <cell r="CF549">
            <v>733353</v>
          </cell>
          <cell r="CG549">
            <v>720845</v>
          </cell>
          <cell r="CH549">
            <v>795858</v>
          </cell>
          <cell r="CI549">
            <v>891536</v>
          </cell>
          <cell r="CJ549">
            <v>794552</v>
          </cell>
          <cell r="CK549">
            <v>755163</v>
          </cell>
          <cell r="CL549">
            <v>724225</v>
          </cell>
          <cell r="CM549">
            <v>795447</v>
          </cell>
          <cell r="CN549">
            <v>747654</v>
          </cell>
          <cell r="CO549">
            <v>840509</v>
          </cell>
          <cell r="CP549">
            <v>755299</v>
          </cell>
          <cell r="CQ549">
            <v>865144</v>
          </cell>
          <cell r="CR549">
            <v>941493</v>
          </cell>
          <cell r="CS549">
            <v>784795</v>
          </cell>
          <cell r="CT549">
            <v>947203</v>
          </cell>
          <cell r="CU549">
            <v>709174</v>
          </cell>
          <cell r="CV549">
            <v>862485</v>
          </cell>
          <cell r="CW549">
            <v>770509</v>
          </cell>
          <cell r="CX549">
            <v>893214</v>
          </cell>
          <cell r="CY549">
            <v>835137</v>
          </cell>
          <cell r="CZ549">
            <v>857727</v>
          </cell>
          <cell r="DA549">
            <v>953630</v>
          </cell>
          <cell r="DB549">
            <v>784592</v>
          </cell>
          <cell r="DC549">
            <v>765787</v>
          </cell>
          <cell r="DD549">
            <v>805525</v>
          </cell>
          <cell r="DE549">
            <v>763503</v>
          </cell>
          <cell r="DF549">
            <v>788117</v>
          </cell>
          <cell r="DG549">
            <v>751265</v>
          </cell>
          <cell r="DH549">
            <v>821098</v>
          </cell>
          <cell r="DI549">
            <v>821098</v>
          </cell>
          <cell r="DJ549">
            <v>784686</v>
          </cell>
          <cell r="DK549">
            <v>783675</v>
          </cell>
          <cell r="DL549">
            <v>702478</v>
          </cell>
          <cell r="DM549">
            <v>802914</v>
          </cell>
          <cell r="DN549">
            <v>810515</v>
          </cell>
          <cell r="DO549">
            <v>786140</v>
          </cell>
          <cell r="DP549">
            <v>728725</v>
          </cell>
          <cell r="DQ549">
            <v>728893</v>
          </cell>
          <cell r="DR549">
            <v>728617</v>
          </cell>
          <cell r="DS549">
            <v>737961</v>
          </cell>
          <cell r="DT549">
            <v>732259</v>
          </cell>
          <cell r="DU549">
            <v>737961</v>
          </cell>
          <cell r="DV549">
            <v>794569</v>
          </cell>
          <cell r="DW549">
            <v>800656</v>
          </cell>
          <cell r="DX549">
            <v>746470</v>
          </cell>
          <cell r="DY549">
            <v>717498</v>
          </cell>
          <cell r="DZ549">
            <v>745243</v>
          </cell>
          <cell r="EA549">
            <v>628333</v>
          </cell>
          <cell r="EB549">
            <v>676678</v>
          </cell>
          <cell r="EC549">
            <v>674614</v>
          </cell>
          <cell r="ED549">
            <v>653782</v>
          </cell>
          <cell r="EE549">
            <v>719307</v>
          </cell>
          <cell r="EF549">
            <v>197309</v>
          </cell>
          <cell r="EG549">
            <v>746637</v>
          </cell>
          <cell r="EH549">
            <v>727976</v>
          </cell>
          <cell r="EI549">
            <v>669982</v>
          </cell>
          <cell r="EJ549">
            <v>694684</v>
          </cell>
          <cell r="EK549">
            <v>618203</v>
          </cell>
          <cell r="EL549">
            <v>741190</v>
          </cell>
          <cell r="EM549">
            <v>742215</v>
          </cell>
          <cell r="EN549">
            <v>741238</v>
          </cell>
          <cell r="EO549">
            <v>747575</v>
          </cell>
          <cell r="EP549">
            <v>757654</v>
          </cell>
          <cell r="EQ549">
            <v>754039</v>
          </cell>
          <cell r="ER549">
            <v>761618</v>
          </cell>
          <cell r="ES549">
            <v>738400</v>
          </cell>
          <cell r="ET549">
            <v>740936</v>
          </cell>
          <cell r="EU549">
            <v>754538</v>
          </cell>
          <cell r="EV549">
            <v>754538</v>
          </cell>
          <cell r="EW549">
            <v>766928</v>
          </cell>
          <cell r="EX549">
            <v>778511</v>
          </cell>
          <cell r="EY549">
            <v>772518</v>
          </cell>
          <cell r="EZ549">
            <v>792518</v>
          </cell>
          <cell r="FA549">
            <v>791769</v>
          </cell>
          <cell r="FB549">
            <v>790869</v>
          </cell>
          <cell r="FC549">
            <v>832569</v>
          </cell>
          <cell r="FD549">
            <v>902897</v>
          </cell>
          <cell r="FE549">
            <v>812170</v>
          </cell>
          <cell r="FF549">
            <v>725377</v>
          </cell>
          <cell r="FG549">
            <v>786634</v>
          </cell>
          <cell r="FH549">
            <v>765985</v>
          </cell>
          <cell r="FI549">
            <v>759748</v>
          </cell>
          <cell r="FJ549">
            <v>783732</v>
          </cell>
          <cell r="FK549">
            <v>752811</v>
          </cell>
          <cell r="FL549">
            <v>726889</v>
          </cell>
          <cell r="FM549">
            <v>402574</v>
          </cell>
          <cell r="FN549">
            <v>401628</v>
          </cell>
          <cell r="FO549">
            <v>604198</v>
          </cell>
          <cell r="FP549">
            <v>687728</v>
          </cell>
          <cell r="FQ549">
            <v>642588</v>
          </cell>
          <cell r="FR549">
            <v>725714</v>
          </cell>
          <cell r="FS549">
            <v>842432</v>
          </cell>
          <cell r="FT549">
            <v>664937</v>
          </cell>
          <cell r="FU549">
            <v>642588</v>
          </cell>
          <cell r="FV549">
            <v>652575</v>
          </cell>
          <cell r="FW549">
            <v>722511</v>
          </cell>
          <cell r="FX549">
            <v>692511</v>
          </cell>
          <cell r="FY549">
            <v>563430</v>
          </cell>
          <cell r="FZ549">
            <v>664081</v>
          </cell>
          <cell r="GA549">
            <v>686285</v>
          </cell>
          <cell r="GB549">
            <v>669159</v>
          </cell>
          <cell r="GC549">
            <v>760494</v>
          </cell>
          <cell r="GD549">
            <v>593092</v>
          </cell>
          <cell r="GE549">
            <v>720357</v>
          </cell>
          <cell r="GF549">
            <v>680733</v>
          </cell>
          <cell r="GG549">
            <v>722687</v>
          </cell>
          <cell r="GH549">
            <v>657576</v>
          </cell>
          <cell r="GI549">
            <v>659284</v>
          </cell>
          <cell r="GJ549">
            <v>696027</v>
          </cell>
          <cell r="GK549">
            <v>661178</v>
          </cell>
          <cell r="GL549">
            <v>722922</v>
          </cell>
          <cell r="GM549">
            <v>711022</v>
          </cell>
          <cell r="GN549">
            <v>703030</v>
          </cell>
          <cell r="GO549">
            <v>715527</v>
          </cell>
          <cell r="GP549">
            <v>784528</v>
          </cell>
          <cell r="GQ549">
            <v>716571</v>
          </cell>
          <cell r="GR549">
            <v>730390</v>
          </cell>
          <cell r="GS549">
            <v>471881</v>
          </cell>
          <cell r="GW549">
            <v>909260</v>
          </cell>
          <cell r="GX549" t="e">
            <v>#DIV/0!</v>
          </cell>
          <cell r="GY549" t="e">
            <v>#DIV/0!</v>
          </cell>
          <cell r="GZ549" t="e">
            <v>#DIV/0!</v>
          </cell>
        </row>
        <row r="550">
          <cell r="A550">
            <v>10568</v>
          </cell>
          <cell r="B550">
            <v>30</v>
          </cell>
          <cell r="C550" t="str">
            <v>MidAmerican</v>
          </cell>
          <cell r="D550">
            <v>1144600</v>
          </cell>
          <cell r="E550">
            <v>67477</v>
          </cell>
          <cell r="F550">
            <v>67477</v>
          </cell>
          <cell r="G550">
            <v>67477</v>
          </cell>
          <cell r="H550">
            <v>67477</v>
          </cell>
          <cell r="I550">
            <v>67477</v>
          </cell>
          <cell r="J550">
            <v>67477</v>
          </cell>
          <cell r="K550">
            <v>67477</v>
          </cell>
          <cell r="L550">
            <v>67477</v>
          </cell>
          <cell r="M550">
            <v>67477</v>
          </cell>
          <cell r="N550">
            <v>67477</v>
          </cell>
          <cell r="O550">
            <v>67477</v>
          </cell>
          <cell r="P550">
            <v>67477</v>
          </cell>
          <cell r="Q550">
            <v>67477</v>
          </cell>
          <cell r="R550">
            <v>67477</v>
          </cell>
          <cell r="S550">
            <v>67477</v>
          </cell>
          <cell r="T550">
            <v>67477</v>
          </cell>
          <cell r="U550">
            <v>67477</v>
          </cell>
          <cell r="V550">
            <v>67477</v>
          </cell>
          <cell r="W550">
            <v>67477</v>
          </cell>
          <cell r="X550">
            <v>67477</v>
          </cell>
          <cell r="Y550">
            <v>67477</v>
          </cell>
          <cell r="Z550">
            <v>67477</v>
          </cell>
          <cell r="AA550">
            <v>67477</v>
          </cell>
          <cell r="AB550">
            <v>67477</v>
          </cell>
          <cell r="AC550">
            <v>67477</v>
          </cell>
          <cell r="AD550">
            <v>67477</v>
          </cell>
          <cell r="AE550">
            <v>67477</v>
          </cell>
          <cell r="AF550">
            <v>67477</v>
          </cell>
          <cell r="AG550">
            <v>67477</v>
          </cell>
          <cell r="AH550">
            <v>67477</v>
          </cell>
          <cell r="AI550">
            <v>67477</v>
          </cell>
          <cell r="AJ550">
            <v>67477</v>
          </cell>
          <cell r="AK550">
            <v>67477</v>
          </cell>
          <cell r="AL550">
            <v>67477</v>
          </cell>
          <cell r="AM550">
            <v>67477</v>
          </cell>
          <cell r="AN550">
            <v>67477</v>
          </cell>
          <cell r="AO550">
            <v>67477</v>
          </cell>
          <cell r="AP550">
            <v>67477</v>
          </cell>
          <cell r="AQ550">
            <v>67477</v>
          </cell>
          <cell r="AR550">
            <v>67477</v>
          </cell>
          <cell r="AS550">
            <v>67477</v>
          </cell>
          <cell r="AT550">
            <v>67477</v>
          </cell>
          <cell r="AU550">
            <v>67477</v>
          </cell>
          <cell r="AV550">
            <v>67477</v>
          </cell>
          <cell r="AW550">
            <v>67477</v>
          </cell>
          <cell r="AX550">
            <v>67477</v>
          </cell>
          <cell r="AY550">
            <v>67477</v>
          </cell>
          <cell r="AZ550">
            <v>67477</v>
          </cell>
          <cell r="BA550">
            <v>67477</v>
          </cell>
          <cell r="BB550">
            <v>67477</v>
          </cell>
          <cell r="BC550">
            <v>67477</v>
          </cell>
          <cell r="BD550">
            <v>67477</v>
          </cell>
          <cell r="BE550">
            <v>67477</v>
          </cell>
          <cell r="BF550">
            <v>67477</v>
          </cell>
          <cell r="BG550">
            <v>67477</v>
          </cell>
          <cell r="BH550">
            <v>67477</v>
          </cell>
          <cell r="BI550">
            <v>67477</v>
          </cell>
          <cell r="BJ550">
            <v>67477</v>
          </cell>
          <cell r="BK550">
            <v>67477</v>
          </cell>
          <cell r="BL550">
            <v>67477</v>
          </cell>
          <cell r="BM550">
            <v>67477</v>
          </cell>
          <cell r="BN550">
            <v>67477</v>
          </cell>
          <cell r="BO550">
            <v>67477</v>
          </cell>
          <cell r="BP550">
            <v>67477</v>
          </cell>
          <cell r="BQ550">
            <v>67477</v>
          </cell>
          <cell r="BR550">
            <v>67477</v>
          </cell>
          <cell r="BS550">
            <v>67477</v>
          </cell>
          <cell r="BT550">
            <v>67477</v>
          </cell>
          <cell r="BU550">
            <v>66555</v>
          </cell>
          <cell r="BV550">
            <v>65854</v>
          </cell>
          <cell r="BW550">
            <v>82057</v>
          </cell>
          <cell r="BX550">
            <v>73642</v>
          </cell>
          <cell r="BY550">
            <v>71374</v>
          </cell>
          <cell r="BZ550">
            <v>79914</v>
          </cell>
          <cell r="CA550">
            <v>59717</v>
          </cell>
          <cell r="CB550">
            <v>59411</v>
          </cell>
          <cell r="CC550">
            <v>95955</v>
          </cell>
          <cell r="CD550">
            <v>102039</v>
          </cell>
          <cell r="CE550">
            <v>66657</v>
          </cell>
          <cell r="CF550">
            <v>87442</v>
          </cell>
          <cell r="CG550">
            <v>55968</v>
          </cell>
          <cell r="CH550">
            <v>92443</v>
          </cell>
          <cell r="CI550">
            <v>93639</v>
          </cell>
          <cell r="CJ550">
            <v>94035</v>
          </cell>
          <cell r="CK550">
            <v>100270</v>
          </cell>
          <cell r="CL550">
            <v>60905</v>
          </cell>
          <cell r="CM550">
            <v>101735</v>
          </cell>
          <cell r="CN550">
            <v>95910</v>
          </cell>
          <cell r="CO550">
            <v>94603</v>
          </cell>
          <cell r="CP550">
            <v>95241</v>
          </cell>
          <cell r="CQ550">
            <v>94906</v>
          </cell>
          <cell r="CR550">
            <v>99722</v>
          </cell>
          <cell r="CS550">
            <v>99787</v>
          </cell>
          <cell r="CT550">
            <v>123700</v>
          </cell>
          <cell r="CU550">
            <v>77106</v>
          </cell>
          <cell r="CV550">
            <v>116785</v>
          </cell>
          <cell r="CW550">
            <v>113796</v>
          </cell>
          <cell r="CX550">
            <v>110574</v>
          </cell>
          <cell r="CY550">
            <v>77134</v>
          </cell>
          <cell r="CZ550">
            <v>79296</v>
          </cell>
          <cell r="DA550">
            <v>77630</v>
          </cell>
          <cell r="DB550">
            <v>102149</v>
          </cell>
          <cell r="DC550">
            <v>104661</v>
          </cell>
          <cell r="DD550">
            <v>104525</v>
          </cell>
          <cell r="DE550">
            <v>104454</v>
          </cell>
          <cell r="DF550">
            <v>227854</v>
          </cell>
          <cell r="DG550">
            <v>200438</v>
          </cell>
          <cell r="DH550">
            <v>233600</v>
          </cell>
          <cell r="DI550">
            <v>269823</v>
          </cell>
          <cell r="DJ550">
            <v>254484</v>
          </cell>
          <cell r="DK550">
            <v>251952</v>
          </cell>
          <cell r="DL550">
            <v>177657</v>
          </cell>
          <cell r="DM550">
            <v>156632</v>
          </cell>
          <cell r="DN550">
            <v>191831</v>
          </cell>
          <cell r="DO550">
            <v>226753</v>
          </cell>
          <cell r="DP550">
            <v>203361</v>
          </cell>
          <cell r="DQ550">
            <v>202216</v>
          </cell>
          <cell r="DR550">
            <v>199288</v>
          </cell>
          <cell r="DS550">
            <v>212643</v>
          </cell>
          <cell r="DT550">
            <v>238568</v>
          </cell>
          <cell r="DU550">
            <v>195025</v>
          </cell>
          <cell r="DV550">
            <v>196792</v>
          </cell>
          <cell r="DW550">
            <v>126314</v>
          </cell>
          <cell r="DX550">
            <v>146289</v>
          </cell>
          <cell r="DY550">
            <v>185275</v>
          </cell>
          <cell r="DZ550">
            <v>182181</v>
          </cell>
          <cell r="EA550">
            <v>265134</v>
          </cell>
          <cell r="EB550">
            <v>212393</v>
          </cell>
          <cell r="EC550">
            <v>152963</v>
          </cell>
          <cell r="ED550">
            <v>171209</v>
          </cell>
          <cell r="EE550">
            <v>231677</v>
          </cell>
          <cell r="EF550">
            <v>230156</v>
          </cell>
          <cell r="EG550">
            <v>243519</v>
          </cell>
          <cell r="EH550">
            <v>251898</v>
          </cell>
          <cell r="EI550">
            <v>268474</v>
          </cell>
          <cell r="EJ550">
            <v>192065</v>
          </cell>
          <cell r="EK550">
            <v>225221</v>
          </cell>
          <cell r="EL550">
            <v>208235</v>
          </cell>
          <cell r="EM550">
            <v>237483</v>
          </cell>
          <cell r="EN550">
            <v>247827</v>
          </cell>
          <cell r="EO550">
            <v>211673</v>
          </cell>
          <cell r="EP550">
            <v>243960</v>
          </cell>
          <cell r="EQ550">
            <v>214618</v>
          </cell>
          <cell r="ER550">
            <v>265476</v>
          </cell>
          <cell r="ES550">
            <v>228785</v>
          </cell>
          <cell r="ET550">
            <v>157200</v>
          </cell>
          <cell r="EU550">
            <v>197274</v>
          </cell>
          <cell r="EV550">
            <v>229237</v>
          </cell>
          <cell r="EW550">
            <v>166779</v>
          </cell>
          <cell r="EX550">
            <v>208581</v>
          </cell>
          <cell r="EY550">
            <v>237952</v>
          </cell>
          <cell r="EZ550">
            <v>238961</v>
          </cell>
          <cell r="FA550">
            <v>228067</v>
          </cell>
          <cell r="FB550">
            <v>203867</v>
          </cell>
          <cell r="FC550">
            <v>157067</v>
          </cell>
          <cell r="FD550">
            <v>157576</v>
          </cell>
          <cell r="FE550">
            <v>172930</v>
          </cell>
          <cell r="FF550">
            <v>131272</v>
          </cell>
          <cell r="FG550">
            <v>141749</v>
          </cell>
          <cell r="FH550">
            <v>150808</v>
          </cell>
          <cell r="FI550">
            <v>144372</v>
          </cell>
          <cell r="FJ550">
            <v>131060</v>
          </cell>
          <cell r="FK550">
            <v>119194</v>
          </cell>
          <cell r="FL550">
            <v>170358</v>
          </cell>
          <cell r="FM550">
            <v>275618</v>
          </cell>
          <cell r="FN550">
            <v>260576</v>
          </cell>
          <cell r="FO550">
            <v>205113</v>
          </cell>
          <cell r="FP550">
            <v>192938</v>
          </cell>
          <cell r="FQ550">
            <v>197437</v>
          </cell>
          <cell r="FR550">
            <v>144760</v>
          </cell>
          <cell r="FS550">
            <v>166992</v>
          </cell>
          <cell r="FT550">
            <v>262473</v>
          </cell>
          <cell r="FU550">
            <v>260736</v>
          </cell>
          <cell r="FV550">
            <v>260002</v>
          </cell>
          <cell r="FW550">
            <v>260664</v>
          </cell>
          <cell r="FX550">
            <v>234732</v>
          </cell>
          <cell r="FY550">
            <v>271713</v>
          </cell>
          <cell r="FZ550">
            <v>229826</v>
          </cell>
          <cell r="GA550">
            <v>219584</v>
          </cell>
          <cell r="GB550">
            <v>308967</v>
          </cell>
          <cell r="GC550">
            <v>323320</v>
          </cell>
          <cell r="GD550">
            <v>323676</v>
          </cell>
          <cell r="GE550">
            <v>240124</v>
          </cell>
          <cell r="GF550">
            <v>296451</v>
          </cell>
          <cell r="GG550">
            <v>261877</v>
          </cell>
          <cell r="GH550">
            <v>274222</v>
          </cell>
          <cell r="GI550">
            <v>239929</v>
          </cell>
          <cell r="GJ550">
            <v>238296</v>
          </cell>
          <cell r="GK550">
            <v>238047</v>
          </cell>
          <cell r="GL550">
            <v>240244</v>
          </cell>
          <cell r="GM550">
            <v>143746</v>
          </cell>
          <cell r="GN550">
            <v>224664</v>
          </cell>
          <cell r="GO550">
            <v>166778</v>
          </cell>
          <cell r="GP550">
            <v>120047</v>
          </cell>
          <cell r="GQ550">
            <v>120861</v>
          </cell>
          <cell r="GR550">
            <v>120183</v>
          </cell>
          <cell r="GS550">
            <v>125328</v>
          </cell>
          <cell r="GW550">
            <v>10568</v>
          </cell>
          <cell r="GX550" t="e">
            <v>#DIV/0!</v>
          </cell>
          <cell r="GY550" t="e">
            <v>#DIV/0!</v>
          </cell>
          <cell r="GZ550" t="e">
            <v>#DIV/0!</v>
          </cell>
        </row>
        <row r="551">
          <cell r="A551">
            <v>9254</v>
          </cell>
          <cell r="B551">
            <v>30</v>
          </cell>
          <cell r="C551" t="str">
            <v>North Shore</v>
          </cell>
          <cell r="D551">
            <v>752600</v>
          </cell>
          <cell r="E551">
            <v>28689</v>
          </cell>
          <cell r="F551">
            <v>28689</v>
          </cell>
          <cell r="G551">
            <v>28889</v>
          </cell>
          <cell r="H551">
            <v>28828</v>
          </cell>
          <cell r="I551">
            <v>28828</v>
          </cell>
          <cell r="J551">
            <v>28828</v>
          </cell>
          <cell r="K551">
            <v>27905</v>
          </cell>
          <cell r="L551">
            <v>28538</v>
          </cell>
          <cell r="M551">
            <v>28848</v>
          </cell>
          <cell r="N551">
            <v>29198</v>
          </cell>
          <cell r="O551">
            <v>29113</v>
          </cell>
          <cell r="P551">
            <v>29111</v>
          </cell>
          <cell r="Q551">
            <v>29111</v>
          </cell>
          <cell r="R551">
            <v>45680</v>
          </cell>
          <cell r="S551">
            <v>38948</v>
          </cell>
          <cell r="T551">
            <v>38948</v>
          </cell>
          <cell r="U551">
            <v>38948</v>
          </cell>
          <cell r="V551">
            <v>29943</v>
          </cell>
          <cell r="W551">
            <v>29943</v>
          </cell>
          <cell r="X551">
            <v>29569</v>
          </cell>
          <cell r="Y551">
            <v>37081</v>
          </cell>
          <cell r="Z551">
            <v>29743</v>
          </cell>
          <cell r="AA551">
            <v>38748</v>
          </cell>
          <cell r="AB551">
            <v>38798</v>
          </cell>
          <cell r="AC551">
            <v>39408</v>
          </cell>
          <cell r="AD551">
            <v>30253</v>
          </cell>
          <cell r="AE551">
            <v>30253</v>
          </cell>
          <cell r="AF551">
            <v>30253</v>
          </cell>
          <cell r="AG551">
            <v>29017</v>
          </cell>
          <cell r="AH551">
            <v>30253</v>
          </cell>
          <cell r="AI551">
            <v>31955</v>
          </cell>
          <cell r="AJ551">
            <v>32216</v>
          </cell>
          <cell r="AK551">
            <v>31776</v>
          </cell>
          <cell r="AL551">
            <v>31776</v>
          </cell>
          <cell r="AM551">
            <v>31776</v>
          </cell>
          <cell r="AN551">
            <v>31776</v>
          </cell>
          <cell r="AO551">
            <v>31776</v>
          </cell>
          <cell r="AP551">
            <v>31776</v>
          </cell>
          <cell r="AQ551">
            <v>31536</v>
          </cell>
          <cell r="AR551">
            <v>31536</v>
          </cell>
          <cell r="AS551">
            <v>31536</v>
          </cell>
          <cell r="AT551">
            <v>46563</v>
          </cell>
          <cell r="AU551">
            <v>31536</v>
          </cell>
          <cell r="AV551">
            <v>31536</v>
          </cell>
          <cell r="AW551">
            <v>31536</v>
          </cell>
          <cell r="AX551">
            <v>31502</v>
          </cell>
          <cell r="AY551">
            <v>37583</v>
          </cell>
          <cell r="AZ551">
            <v>43429</v>
          </cell>
          <cell r="BA551">
            <v>54532</v>
          </cell>
          <cell r="BB551">
            <v>54532</v>
          </cell>
          <cell r="BC551">
            <v>54532</v>
          </cell>
          <cell r="BD551">
            <v>54532</v>
          </cell>
          <cell r="BE551">
            <v>54532</v>
          </cell>
          <cell r="BF551">
            <v>54532</v>
          </cell>
          <cell r="BG551">
            <v>54532</v>
          </cell>
          <cell r="BH551">
            <v>54532</v>
          </cell>
          <cell r="BI551">
            <v>54532</v>
          </cell>
          <cell r="BJ551">
            <v>54532</v>
          </cell>
          <cell r="BK551">
            <v>54532</v>
          </cell>
          <cell r="BL551">
            <v>54532</v>
          </cell>
          <cell r="BM551">
            <v>54532</v>
          </cell>
          <cell r="BN551">
            <v>54532</v>
          </cell>
          <cell r="BO551">
            <v>54532</v>
          </cell>
          <cell r="BP551">
            <v>54532</v>
          </cell>
          <cell r="BQ551">
            <v>54532</v>
          </cell>
          <cell r="BR551">
            <v>54532</v>
          </cell>
          <cell r="BS551">
            <v>54532</v>
          </cell>
          <cell r="BT551">
            <v>54532</v>
          </cell>
          <cell r="BU551">
            <v>54532</v>
          </cell>
          <cell r="BV551">
            <v>54532</v>
          </cell>
          <cell r="BW551">
            <v>86972</v>
          </cell>
          <cell r="BX551">
            <v>81275</v>
          </cell>
          <cell r="BY551">
            <v>81688</v>
          </cell>
          <cell r="BZ551">
            <v>81046</v>
          </cell>
          <cell r="CA551">
            <v>81869</v>
          </cell>
          <cell r="CB551">
            <v>81869</v>
          </cell>
          <cell r="CC551">
            <v>76140</v>
          </cell>
          <cell r="CD551">
            <v>76140</v>
          </cell>
          <cell r="CE551">
            <v>76840</v>
          </cell>
          <cell r="CF551">
            <v>86212</v>
          </cell>
          <cell r="CG551">
            <v>85706</v>
          </cell>
          <cell r="CH551">
            <v>85706</v>
          </cell>
          <cell r="CI551">
            <v>85592</v>
          </cell>
          <cell r="CJ551">
            <v>90051</v>
          </cell>
          <cell r="CK551">
            <v>90051</v>
          </cell>
          <cell r="CL551">
            <v>76425</v>
          </cell>
          <cell r="CM551">
            <v>77929</v>
          </cell>
          <cell r="CN551">
            <v>84512</v>
          </cell>
          <cell r="CO551">
            <v>86249</v>
          </cell>
          <cell r="CP551">
            <v>86249</v>
          </cell>
          <cell r="CQ551">
            <v>91025</v>
          </cell>
          <cell r="CR551">
            <v>91025</v>
          </cell>
          <cell r="CS551">
            <v>84895</v>
          </cell>
          <cell r="CT551">
            <v>86520</v>
          </cell>
          <cell r="CU551">
            <v>84582</v>
          </cell>
          <cell r="CV551">
            <v>83802</v>
          </cell>
          <cell r="CW551">
            <v>83802</v>
          </cell>
          <cell r="CX551">
            <v>83802</v>
          </cell>
          <cell r="CY551">
            <v>103827</v>
          </cell>
          <cell r="CZ551">
            <v>103657</v>
          </cell>
          <cell r="DA551">
            <v>103632</v>
          </cell>
          <cell r="DB551">
            <v>123554</v>
          </cell>
          <cell r="DC551">
            <v>73429</v>
          </cell>
          <cell r="DD551">
            <v>73429</v>
          </cell>
          <cell r="DE551">
            <v>73429</v>
          </cell>
          <cell r="DF551">
            <v>73429</v>
          </cell>
          <cell r="DG551">
            <v>83461</v>
          </cell>
          <cell r="DH551">
            <v>101279</v>
          </cell>
          <cell r="DI551">
            <v>122593</v>
          </cell>
          <cell r="DJ551">
            <v>89748</v>
          </cell>
          <cell r="DK551">
            <v>89748</v>
          </cell>
          <cell r="DL551">
            <v>103234</v>
          </cell>
          <cell r="DM551">
            <v>103234</v>
          </cell>
          <cell r="DN551">
            <v>106589</v>
          </cell>
          <cell r="DO551">
            <v>163094</v>
          </cell>
          <cell r="DP551">
            <v>130099</v>
          </cell>
          <cell r="DQ551">
            <v>130099</v>
          </cell>
          <cell r="DR551">
            <v>130099</v>
          </cell>
          <cell r="DS551">
            <v>115290</v>
          </cell>
          <cell r="DT551">
            <v>110530</v>
          </cell>
          <cell r="DU551">
            <v>95453</v>
          </cell>
          <cell r="DV551">
            <v>90922</v>
          </cell>
          <cell r="DW551">
            <v>115049</v>
          </cell>
          <cell r="DX551">
            <v>109998</v>
          </cell>
          <cell r="DY551">
            <v>109998</v>
          </cell>
          <cell r="DZ551">
            <v>109998</v>
          </cell>
          <cell r="EA551">
            <v>93847</v>
          </cell>
          <cell r="EB551">
            <v>93847</v>
          </cell>
          <cell r="EC551">
            <v>89847</v>
          </cell>
          <cell r="ED551">
            <v>89851</v>
          </cell>
          <cell r="EE551">
            <v>118833</v>
          </cell>
          <cell r="EF551">
            <v>118833</v>
          </cell>
          <cell r="EG551">
            <v>118833</v>
          </cell>
          <cell r="EH551">
            <v>109091</v>
          </cell>
          <cell r="EI551">
            <v>109106</v>
          </cell>
          <cell r="EJ551">
            <v>104030</v>
          </cell>
          <cell r="EK551">
            <v>103016</v>
          </cell>
          <cell r="EL551">
            <v>101411</v>
          </cell>
          <cell r="EM551">
            <v>101411</v>
          </cell>
          <cell r="EN551">
            <v>101411</v>
          </cell>
          <cell r="EO551">
            <v>102069</v>
          </cell>
          <cell r="EP551">
            <v>105419</v>
          </cell>
          <cell r="EQ551">
            <v>105944</v>
          </cell>
          <cell r="ER551">
            <v>105795</v>
          </cell>
          <cell r="ES551">
            <v>106045</v>
          </cell>
          <cell r="ET551">
            <v>406045</v>
          </cell>
          <cell r="EU551">
            <v>106045</v>
          </cell>
          <cell r="EV551">
            <v>107238</v>
          </cell>
          <cell r="EW551">
            <v>107215</v>
          </cell>
          <cell r="EX551">
            <v>109700</v>
          </cell>
          <cell r="EY551">
            <v>104419</v>
          </cell>
          <cell r="EZ551">
            <v>104419</v>
          </cell>
          <cell r="FA551">
            <v>104419</v>
          </cell>
          <cell r="FB551">
            <v>113608</v>
          </cell>
          <cell r="FC551">
            <v>94976</v>
          </cell>
          <cell r="FD551">
            <v>113567</v>
          </cell>
          <cell r="FE551">
            <v>113567</v>
          </cell>
          <cell r="FF551">
            <v>133231</v>
          </cell>
          <cell r="FG551">
            <v>133231</v>
          </cell>
          <cell r="FH551">
            <v>133231</v>
          </cell>
          <cell r="FI551">
            <v>131612</v>
          </cell>
          <cell r="FJ551">
            <v>113347</v>
          </cell>
          <cell r="FK551">
            <v>113347</v>
          </cell>
          <cell r="FL551">
            <v>113347</v>
          </cell>
          <cell r="FM551">
            <v>152964</v>
          </cell>
          <cell r="FN551">
            <v>162964</v>
          </cell>
          <cell r="FO551">
            <v>174590</v>
          </cell>
          <cell r="FP551">
            <v>174590</v>
          </cell>
          <cell r="FQ551">
            <v>174590</v>
          </cell>
          <cell r="FR551">
            <v>157070</v>
          </cell>
          <cell r="FS551">
            <v>165134</v>
          </cell>
          <cell r="FT551">
            <v>220797</v>
          </cell>
          <cell r="FU551">
            <v>230797</v>
          </cell>
          <cell r="FV551">
            <v>190296</v>
          </cell>
          <cell r="FW551">
            <v>215797</v>
          </cell>
          <cell r="FX551">
            <v>267967</v>
          </cell>
          <cell r="FY551">
            <v>153660</v>
          </cell>
          <cell r="FZ551">
            <v>151287</v>
          </cell>
          <cell r="GA551">
            <v>174955</v>
          </cell>
          <cell r="GB551">
            <v>126455</v>
          </cell>
          <cell r="GC551">
            <v>186455</v>
          </cell>
          <cell r="GD551">
            <v>120529</v>
          </cell>
          <cell r="GE551">
            <v>125540</v>
          </cell>
          <cell r="GF551">
            <v>148565</v>
          </cell>
          <cell r="GG551">
            <v>172640</v>
          </cell>
          <cell r="GH551">
            <v>244153</v>
          </cell>
          <cell r="GI551">
            <v>92076</v>
          </cell>
          <cell r="GJ551">
            <v>82478</v>
          </cell>
          <cell r="GK551">
            <v>92478</v>
          </cell>
          <cell r="GL551">
            <v>100513</v>
          </cell>
          <cell r="GM551">
            <v>120637</v>
          </cell>
          <cell r="GN551">
            <v>130218</v>
          </cell>
          <cell r="GO551">
            <v>139969</v>
          </cell>
          <cell r="GP551">
            <v>81055</v>
          </cell>
          <cell r="GQ551">
            <v>81055</v>
          </cell>
          <cell r="GR551">
            <v>80806</v>
          </cell>
          <cell r="GS551">
            <v>80806</v>
          </cell>
          <cell r="GW551">
            <v>9254</v>
          </cell>
          <cell r="GX551" t="e">
            <v>#DIV/0!</v>
          </cell>
          <cell r="GY551" t="e">
            <v>#DIV/0!</v>
          </cell>
          <cell r="GZ551" t="e">
            <v>#DIV/0!</v>
          </cell>
        </row>
        <row r="552">
          <cell r="A552">
            <v>909999</v>
          </cell>
          <cell r="B552">
            <v>30</v>
          </cell>
          <cell r="C552" t="str">
            <v>Illinois Power</v>
          </cell>
          <cell r="D552">
            <v>548700</v>
          </cell>
          <cell r="E552">
            <v>67895</v>
          </cell>
          <cell r="F552">
            <v>67895</v>
          </cell>
          <cell r="G552">
            <v>67895</v>
          </cell>
          <cell r="H552">
            <v>67895</v>
          </cell>
          <cell r="I552">
            <v>67895</v>
          </cell>
          <cell r="J552">
            <v>67895</v>
          </cell>
          <cell r="K552">
            <v>67895</v>
          </cell>
          <cell r="L552">
            <v>67895</v>
          </cell>
          <cell r="M552">
            <v>67895</v>
          </cell>
          <cell r="N552">
            <v>67895</v>
          </cell>
          <cell r="O552">
            <v>67895</v>
          </cell>
          <cell r="P552">
            <v>67895</v>
          </cell>
          <cell r="Q552">
            <v>67895</v>
          </cell>
          <cell r="R552">
            <v>67895</v>
          </cell>
          <cell r="S552">
            <v>67895</v>
          </cell>
          <cell r="T552">
            <v>67895</v>
          </cell>
          <cell r="U552">
            <v>67895</v>
          </cell>
          <cell r="V552">
            <v>67895</v>
          </cell>
          <cell r="W552">
            <v>67895</v>
          </cell>
          <cell r="X552">
            <v>67895</v>
          </cell>
          <cell r="Y552">
            <v>67895</v>
          </cell>
          <cell r="Z552">
            <v>67895</v>
          </cell>
          <cell r="AA552">
            <v>67895</v>
          </cell>
          <cell r="AB552">
            <v>67895</v>
          </cell>
          <cell r="AC552">
            <v>67895</v>
          </cell>
          <cell r="AD552">
            <v>67895</v>
          </cell>
          <cell r="AE552">
            <v>67895</v>
          </cell>
          <cell r="AF552">
            <v>67895</v>
          </cell>
          <cell r="AG552">
            <v>67895</v>
          </cell>
          <cell r="AH552">
            <v>67895</v>
          </cell>
          <cell r="AI552">
            <v>67895</v>
          </cell>
          <cell r="AJ552">
            <v>67895</v>
          </cell>
          <cell r="AK552">
            <v>67895</v>
          </cell>
          <cell r="AL552">
            <v>67895</v>
          </cell>
          <cell r="AM552">
            <v>67895</v>
          </cell>
          <cell r="AN552">
            <v>67895</v>
          </cell>
          <cell r="AO552">
            <v>67895</v>
          </cell>
          <cell r="AP552">
            <v>67895</v>
          </cell>
          <cell r="AQ552">
            <v>67895</v>
          </cell>
          <cell r="AR552">
            <v>67895</v>
          </cell>
          <cell r="AS552">
            <v>67895</v>
          </cell>
          <cell r="AT552">
            <v>67895</v>
          </cell>
          <cell r="AU552">
            <v>67895</v>
          </cell>
          <cell r="AV552">
            <v>67895</v>
          </cell>
          <cell r="AW552">
            <v>67895</v>
          </cell>
          <cell r="AX552">
            <v>67895</v>
          </cell>
          <cell r="AY552">
            <v>67895</v>
          </cell>
          <cell r="AZ552">
            <v>67895</v>
          </cell>
          <cell r="BA552">
            <v>67895</v>
          </cell>
          <cell r="BB552">
            <v>67895</v>
          </cell>
          <cell r="BC552">
            <v>67895</v>
          </cell>
          <cell r="BD552">
            <v>67895</v>
          </cell>
          <cell r="BE552">
            <v>67895</v>
          </cell>
          <cell r="BF552">
            <v>67895</v>
          </cell>
          <cell r="BG552">
            <v>67895</v>
          </cell>
          <cell r="BH552">
            <v>67895</v>
          </cell>
          <cell r="BI552">
            <v>67895</v>
          </cell>
          <cell r="BJ552">
            <v>67895</v>
          </cell>
          <cell r="BK552">
            <v>67895</v>
          </cell>
          <cell r="BL552">
            <v>67895</v>
          </cell>
          <cell r="BM552">
            <v>67895</v>
          </cell>
          <cell r="BN552">
            <v>67895</v>
          </cell>
          <cell r="BO552">
            <v>67895</v>
          </cell>
          <cell r="BP552">
            <v>67895</v>
          </cell>
          <cell r="BQ552">
            <v>67895</v>
          </cell>
          <cell r="BR552">
            <v>67895</v>
          </cell>
          <cell r="BS552">
            <v>67895</v>
          </cell>
          <cell r="BT552">
            <v>67895</v>
          </cell>
          <cell r="BU552">
            <v>72939</v>
          </cell>
          <cell r="BV552">
            <v>74838</v>
          </cell>
          <cell r="BW552">
            <v>67163</v>
          </cell>
          <cell r="BX552">
            <v>99604</v>
          </cell>
          <cell r="BY552">
            <v>98015</v>
          </cell>
          <cell r="BZ552">
            <v>108140</v>
          </cell>
          <cell r="CA552">
            <v>131114</v>
          </cell>
          <cell r="CB552">
            <v>136344</v>
          </cell>
          <cell r="CC552">
            <v>109816</v>
          </cell>
          <cell r="CD552">
            <v>116722</v>
          </cell>
          <cell r="CE552">
            <v>109317</v>
          </cell>
          <cell r="CF552">
            <v>114354</v>
          </cell>
          <cell r="CG552">
            <v>131863</v>
          </cell>
          <cell r="CH552">
            <v>99440</v>
          </cell>
          <cell r="CI552">
            <v>100372</v>
          </cell>
          <cell r="CJ552">
            <v>105485</v>
          </cell>
          <cell r="CK552">
            <v>98417</v>
          </cell>
          <cell r="CL552">
            <v>89159</v>
          </cell>
          <cell r="CM552">
            <v>89150</v>
          </cell>
          <cell r="CN552">
            <v>82387</v>
          </cell>
          <cell r="CO552">
            <v>113343</v>
          </cell>
          <cell r="CP552">
            <v>112721</v>
          </cell>
          <cell r="CQ552">
            <v>97659</v>
          </cell>
          <cell r="CR552">
            <v>89201</v>
          </cell>
          <cell r="CS552">
            <v>104662</v>
          </cell>
          <cell r="CT552">
            <v>103425</v>
          </cell>
          <cell r="CU552">
            <v>129462</v>
          </cell>
          <cell r="CV552">
            <v>118162</v>
          </cell>
          <cell r="CW552">
            <v>117930</v>
          </cell>
          <cell r="CX552">
            <v>117930</v>
          </cell>
          <cell r="CY552">
            <v>137983</v>
          </cell>
          <cell r="CZ552">
            <v>128122</v>
          </cell>
          <cell r="DA552">
            <v>113122</v>
          </cell>
          <cell r="DB552">
            <v>100897</v>
          </cell>
          <cell r="DC552">
            <v>111623</v>
          </cell>
          <cell r="DD552">
            <v>111441</v>
          </cell>
          <cell r="DE552">
            <v>111441</v>
          </cell>
          <cell r="DF552">
            <v>111952</v>
          </cell>
          <cell r="DG552">
            <v>123151</v>
          </cell>
          <cell r="DH552">
            <v>94723</v>
          </cell>
          <cell r="DI552">
            <v>94723</v>
          </cell>
          <cell r="DJ552">
            <v>94723</v>
          </cell>
          <cell r="DK552">
            <v>94723</v>
          </cell>
          <cell r="DL552">
            <v>94723</v>
          </cell>
          <cell r="DM552">
            <v>94723</v>
          </cell>
          <cell r="DN552">
            <v>94723</v>
          </cell>
          <cell r="DO552">
            <v>94723</v>
          </cell>
          <cell r="DP552">
            <v>94113</v>
          </cell>
          <cell r="DQ552">
            <v>92459</v>
          </cell>
          <cell r="DR552">
            <v>95887</v>
          </cell>
          <cell r="DS552">
            <v>95126</v>
          </cell>
          <cell r="DT552">
            <v>92727</v>
          </cell>
          <cell r="DU552">
            <v>95491</v>
          </cell>
          <cell r="DV552">
            <v>95496</v>
          </cell>
          <cell r="DW552">
            <v>92560</v>
          </cell>
          <cell r="DX552">
            <v>92449</v>
          </cell>
          <cell r="DY552">
            <v>92140</v>
          </cell>
          <cell r="DZ552">
            <v>92210</v>
          </cell>
          <cell r="EA552">
            <v>98505</v>
          </cell>
          <cell r="EB552">
            <v>90458</v>
          </cell>
          <cell r="EC552">
            <v>88546</v>
          </cell>
          <cell r="ED552">
            <v>89530</v>
          </cell>
          <cell r="EE552">
            <v>88124</v>
          </cell>
          <cell r="EF552">
            <v>87520</v>
          </cell>
          <cell r="EG552">
            <v>88780</v>
          </cell>
          <cell r="EH552">
            <v>88780</v>
          </cell>
          <cell r="EI552">
            <v>87280</v>
          </cell>
          <cell r="EJ552">
            <v>109061</v>
          </cell>
          <cell r="EK552">
            <v>107113</v>
          </cell>
          <cell r="EL552">
            <v>93232</v>
          </cell>
          <cell r="EM552">
            <v>92203</v>
          </cell>
          <cell r="EN552">
            <v>92253</v>
          </cell>
          <cell r="EO552">
            <v>97679</v>
          </cell>
          <cell r="EP552">
            <v>140665</v>
          </cell>
          <cell r="EQ552">
            <v>125721</v>
          </cell>
          <cell r="ER552">
            <v>127535</v>
          </cell>
          <cell r="ES552">
            <v>127241</v>
          </cell>
          <cell r="ET552">
            <v>126500</v>
          </cell>
          <cell r="EU552">
            <v>126700</v>
          </cell>
          <cell r="EV552">
            <v>125723</v>
          </cell>
          <cell r="EW552">
            <v>127869</v>
          </cell>
          <cell r="EX552">
            <v>126592</v>
          </cell>
          <cell r="EY552">
            <v>141178</v>
          </cell>
          <cell r="EZ552">
            <v>133877</v>
          </cell>
          <cell r="FA552">
            <v>133026</v>
          </cell>
          <cell r="FB552">
            <v>133076</v>
          </cell>
          <cell r="FC552">
            <v>131716</v>
          </cell>
          <cell r="FD552">
            <v>145183</v>
          </cell>
          <cell r="FE552">
            <v>130143</v>
          </cell>
          <cell r="FF552">
            <v>158666</v>
          </cell>
          <cell r="FG552">
            <v>153718</v>
          </cell>
          <cell r="FH552">
            <v>157033</v>
          </cell>
          <cell r="FI552">
            <v>163388</v>
          </cell>
          <cell r="FJ552">
            <v>164425</v>
          </cell>
          <cell r="FK552">
            <v>154425</v>
          </cell>
          <cell r="FL552">
            <v>165150</v>
          </cell>
          <cell r="FM552">
            <v>170638</v>
          </cell>
          <cell r="FN552">
            <v>174437</v>
          </cell>
          <cell r="FO552">
            <v>176964</v>
          </cell>
          <cell r="FP552">
            <v>177794</v>
          </cell>
          <cell r="FQ552">
            <v>183079</v>
          </cell>
          <cell r="FR552">
            <v>154462</v>
          </cell>
          <cell r="FS552">
            <v>143245</v>
          </cell>
          <cell r="FT552">
            <v>197595</v>
          </cell>
          <cell r="FU552">
            <v>197295</v>
          </cell>
          <cell r="FV552">
            <v>197165</v>
          </cell>
          <cell r="FW552">
            <v>197845</v>
          </cell>
          <cell r="FX552">
            <v>198810</v>
          </cell>
          <cell r="FY552">
            <v>223336</v>
          </cell>
          <cell r="FZ552">
            <v>196836</v>
          </cell>
          <cell r="GA552">
            <v>204676</v>
          </cell>
          <cell r="GB552">
            <v>147938</v>
          </cell>
          <cell r="GC552">
            <v>156632</v>
          </cell>
          <cell r="GD552">
            <v>147953</v>
          </cell>
          <cell r="GE552">
            <v>147225</v>
          </cell>
          <cell r="GF552">
            <v>147446</v>
          </cell>
          <cell r="GG552">
            <v>147005</v>
          </cell>
          <cell r="GH552">
            <v>152833</v>
          </cell>
          <cell r="GI552">
            <v>137572</v>
          </cell>
          <cell r="GJ552">
            <v>139775</v>
          </cell>
          <cell r="GK552">
            <v>139845</v>
          </cell>
          <cell r="GL552">
            <v>130431</v>
          </cell>
          <cell r="GM552">
            <v>130603</v>
          </cell>
          <cell r="GN552">
            <v>145632</v>
          </cell>
          <cell r="GO552">
            <v>151109</v>
          </cell>
          <cell r="GP552">
            <v>125309</v>
          </cell>
          <cell r="GQ552">
            <v>123894</v>
          </cell>
          <cell r="GR552">
            <v>126512</v>
          </cell>
          <cell r="GS552">
            <v>126512</v>
          </cell>
          <cell r="GW552">
            <v>909999</v>
          </cell>
          <cell r="GX552" t="e">
            <v>#DIV/0!</v>
          </cell>
          <cell r="GY552" t="e">
            <v>#DIV/0!</v>
          </cell>
          <cell r="GZ552" t="e">
            <v>#DIV/0!</v>
          </cell>
        </row>
        <row r="553">
          <cell r="A553">
            <v>909294</v>
          </cell>
          <cell r="B553">
            <v>30</v>
          </cell>
          <cell r="C553" t="str">
            <v xml:space="preserve">WSC I </v>
          </cell>
          <cell r="D553">
            <v>175000</v>
          </cell>
          <cell r="E553">
            <v>53366</v>
          </cell>
          <cell r="F553">
            <v>53366</v>
          </cell>
          <cell r="G553">
            <v>53366</v>
          </cell>
          <cell r="H553">
            <v>53366</v>
          </cell>
          <cell r="I553">
            <v>53366</v>
          </cell>
          <cell r="J553">
            <v>53366</v>
          </cell>
          <cell r="K553">
            <v>53366</v>
          </cell>
          <cell r="L553">
            <v>53366</v>
          </cell>
          <cell r="M553">
            <v>53366</v>
          </cell>
          <cell r="N553">
            <v>53366</v>
          </cell>
          <cell r="O553">
            <v>53366</v>
          </cell>
          <cell r="P553">
            <v>53366</v>
          </cell>
          <cell r="Q553">
            <v>53366</v>
          </cell>
          <cell r="R553">
            <v>53366</v>
          </cell>
          <cell r="S553">
            <v>53366</v>
          </cell>
          <cell r="T553">
            <v>53366</v>
          </cell>
          <cell r="U553">
            <v>53366</v>
          </cell>
          <cell r="V553">
            <v>53366</v>
          </cell>
          <cell r="W553">
            <v>53366</v>
          </cell>
          <cell r="X553">
            <v>53366</v>
          </cell>
          <cell r="Y553">
            <v>53366</v>
          </cell>
          <cell r="Z553">
            <v>53366</v>
          </cell>
          <cell r="AA553">
            <v>53366</v>
          </cell>
          <cell r="AB553">
            <v>53366</v>
          </cell>
          <cell r="AC553">
            <v>53366</v>
          </cell>
          <cell r="AD553">
            <v>53366</v>
          </cell>
          <cell r="AE553">
            <v>53366</v>
          </cell>
          <cell r="AF553">
            <v>53366</v>
          </cell>
          <cell r="AG553">
            <v>53366</v>
          </cell>
          <cell r="AH553">
            <v>53366</v>
          </cell>
          <cell r="AI553">
            <v>53366</v>
          </cell>
          <cell r="AJ553">
            <v>53366</v>
          </cell>
          <cell r="AK553">
            <v>53366</v>
          </cell>
          <cell r="AL553">
            <v>53366</v>
          </cell>
          <cell r="AM553">
            <v>53366</v>
          </cell>
          <cell r="AN553">
            <v>53366</v>
          </cell>
          <cell r="AO553">
            <v>53366</v>
          </cell>
          <cell r="AP553">
            <v>53366</v>
          </cell>
          <cell r="AQ553">
            <v>53366</v>
          </cell>
          <cell r="AR553">
            <v>53366</v>
          </cell>
          <cell r="AS553">
            <v>53366</v>
          </cell>
          <cell r="AT553">
            <v>53366</v>
          </cell>
          <cell r="AU553">
            <v>53366</v>
          </cell>
          <cell r="AV553">
            <v>53366</v>
          </cell>
          <cell r="AW553">
            <v>53366</v>
          </cell>
          <cell r="AX553">
            <v>53366</v>
          </cell>
          <cell r="AY553">
            <v>53366</v>
          </cell>
          <cell r="AZ553">
            <v>53366</v>
          </cell>
          <cell r="BA553">
            <v>53366</v>
          </cell>
          <cell r="BB553">
            <v>53366</v>
          </cell>
          <cell r="BC553">
            <v>53366</v>
          </cell>
          <cell r="BD553">
            <v>53366</v>
          </cell>
          <cell r="BE553">
            <v>53366</v>
          </cell>
          <cell r="BF553">
            <v>53366</v>
          </cell>
          <cell r="BG553">
            <v>53366</v>
          </cell>
          <cell r="BH553">
            <v>53366</v>
          </cell>
          <cell r="BI553">
            <v>53366</v>
          </cell>
          <cell r="BJ553">
            <v>53366</v>
          </cell>
          <cell r="BK553">
            <v>53366</v>
          </cell>
          <cell r="BL553">
            <v>53366</v>
          </cell>
          <cell r="BM553">
            <v>53366</v>
          </cell>
          <cell r="BN553">
            <v>53366</v>
          </cell>
          <cell r="BO553">
            <v>53366</v>
          </cell>
          <cell r="BP553">
            <v>53366</v>
          </cell>
          <cell r="BQ553">
            <v>53366</v>
          </cell>
          <cell r="BR553">
            <v>53366</v>
          </cell>
          <cell r="BS553">
            <v>53366</v>
          </cell>
          <cell r="BT553">
            <v>53366</v>
          </cell>
          <cell r="BU553">
            <v>53366</v>
          </cell>
          <cell r="BV553">
            <v>53366</v>
          </cell>
          <cell r="BW553">
            <v>53366</v>
          </cell>
          <cell r="BX553">
            <v>53366</v>
          </cell>
          <cell r="BY553">
            <v>53366</v>
          </cell>
          <cell r="BZ553">
            <v>53366</v>
          </cell>
          <cell r="CA553">
            <v>53366</v>
          </cell>
          <cell r="CB553">
            <v>53366</v>
          </cell>
          <cell r="CC553">
            <v>53366</v>
          </cell>
          <cell r="CD553">
            <v>53366</v>
          </cell>
          <cell r="CE553">
            <v>53366</v>
          </cell>
          <cell r="CF553">
            <v>53366</v>
          </cell>
          <cell r="CG553">
            <v>53366</v>
          </cell>
          <cell r="CH553">
            <v>53366</v>
          </cell>
          <cell r="CI553">
            <v>53366</v>
          </cell>
          <cell r="CJ553">
            <v>53366</v>
          </cell>
          <cell r="CK553">
            <v>53366</v>
          </cell>
          <cell r="CL553">
            <v>57564</v>
          </cell>
          <cell r="CM553">
            <v>59952</v>
          </cell>
          <cell r="CN553">
            <v>57589</v>
          </cell>
          <cell r="CO553">
            <v>71370</v>
          </cell>
          <cell r="CP553">
            <v>71370</v>
          </cell>
          <cell r="CQ553">
            <v>73472</v>
          </cell>
          <cell r="CR553">
            <v>73472</v>
          </cell>
          <cell r="CS553">
            <v>66771</v>
          </cell>
          <cell r="CT553">
            <v>60328</v>
          </cell>
          <cell r="CU553">
            <v>60062</v>
          </cell>
          <cell r="CV553">
            <v>65105</v>
          </cell>
          <cell r="CW553">
            <v>65105</v>
          </cell>
          <cell r="CX553">
            <v>55551</v>
          </cell>
          <cell r="CY553">
            <v>55551</v>
          </cell>
          <cell r="CZ553">
            <v>66133</v>
          </cell>
          <cell r="DA553">
            <v>65105</v>
          </cell>
          <cell r="DB553">
            <v>67773</v>
          </cell>
          <cell r="DC553">
            <v>61060</v>
          </cell>
          <cell r="DD553">
            <v>61060</v>
          </cell>
          <cell r="DE553">
            <v>62359</v>
          </cell>
          <cell r="DF553">
            <v>65221</v>
          </cell>
          <cell r="DG553">
            <v>67562</v>
          </cell>
          <cell r="DH553">
            <v>83059</v>
          </cell>
          <cell r="DI553">
            <v>77953</v>
          </cell>
          <cell r="DJ553">
            <v>77978</v>
          </cell>
          <cell r="DK553">
            <v>78053</v>
          </cell>
          <cell r="DL553">
            <v>83161</v>
          </cell>
          <cell r="DM553">
            <v>78410</v>
          </cell>
          <cell r="DN553">
            <v>83161</v>
          </cell>
          <cell r="DO553">
            <v>82617</v>
          </cell>
          <cell r="DP553">
            <v>88570</v>
          </cell>
          <cell r="DQ553">
            <v>88570</v>
          </cell>
          <cell r="DR553">
            <v>88570</v>
          </cell>
          <cell r="DS553">
            <v>91215</v>
          </cell>
          <cell r="DT553">
            <v>92113</v>
          </cell>
          <cell r="DU553">
            <v>88188</v>
          </cell>
          <cell r="DV553">
            <v>83713</v>
          </cell>
          <cell r="DW553">
            <v>96114</v>
          </cell>
          <cell r="DX553">
            <v>85992</v>
          </cell>
          <cell r="DY553">
            <v>86042</v>
          </cell>
          <cell r="DZ553">
            <v>86042</v>
          </cell>
          <cell r="EA553">
            <v>81243</v>
          </cell>
          <cell r="EB553">
            <v>69495</v>
          </cell>
          <cell r="EC553">
            <v>88559</v>
          </cell>
          <cell r="ED553">
            <v>88599</v>
          </cell>
          <cell r="EE553">
            <v>95570</v>
          </cell>
          <cell r="EF553">
            <v>95570</v>
          </cell>
          <cell r="EG553">
            <v>95570</v>
          </cell>
          <cell r="EH553">
            <v>73251</v>
          </cell>
          <cell r="EI553">
            <v>88376</v>
          </cell>
          <cell r="EJ553">
            <v>42135</v>
          </cell>
          <cell r="EK553">
            <v>46439</v>
          </cell>
          <cell r="EL553">
            <v>46439</v>
          </cell>
          <cell r="EM553">
            <v>46439</v>
          </cell>
          <cell r="EN553">
            <v>48833</v>
          </cell>
          <cell r="EO553">
            <v>46439</v>
          </cell>
          <cell r="EP553">
            <v>46439</v>
          </cell>
          <cell r="EQ553">
            <v>46439</v>
          </cell>
          <cell r="ER553">
            <v>46439</v>
          </cell>
          <cell r="ES553">
            <v>46064</v>
          </cell>
          <cell r="ET553">
            <v>46414</v>
          </cell>
          <cell r="EU553">
            <v>46439</v>
          </cell>
          <cell r="EV553">
            <v>46439</v>
          </cell>
          <cell r="EW553">
            <v>46189</v>
          </cell>
          <cell r="EX553">
            <v>46189</v>
          </cell>
          <cell r="EY553">
            <v>56119</v>
          </cell>
          <cell r="EZ553">
            <v>56119</v>
          </cell>
          <cell r="FA553">
            <v>56119</v>
          </cell>
          <cell r="FB553">
            <v>55224</v>
          </cell>
          <cell r="FC553">
            <v>73341</v>
          </cell>
          <cell r="FD553">
            <v>85605</v>
          </cell>
          <cell r="FE553">
            <v>81301</v>
          </cell>
          <cell r="FF553">
            <v>84701</v>
          </cell>
          <cell r="FG553">
            <v>84159</v>
          </cell>
          <cell r="FH553">
            <v>84409</v>
          </cell>
          <cell r="FI553">
            <v>84159</v>
          </cell>
          <cell r="FJ553">
            <v>84159</v>
          </cell>
          <cell r="FK553">
            <v>84159</v>
          </cell>
          <cell r="FL553">
            <v>81684</v>
          </cell>
          <cell r="FM553">
            <v>84726</v>
          </cell>
          <cell r="FN553">
            <v>84101</v>
          </cell>
          <cell r="FO553">
            <v>82596</v>
          </cell>
          <cell r="FP553">
            <v>77421</v>
          </cell>
          <cell r="FQ553">
            <v>74454</v>
          </cell>
          <cell r="FR553">
            <v>69954</v>
          </cell>
          <cell r="FS553">
            <v>70104</v>
          </cell>
          <cell r="FT553">
            <v>69954</v>
          </cell>
          <cell r="FU553">
            <v>69250</v>
          </cell>
          <cell r="FV553">
            <v>70159</v>
          </cell>
          <cell r="FW553">
            <v>69650</v>
          </cell>
          <cell r="FX553">
            <v>70104</v>
          </cell>
          <cell r="FY553">
            <v>70254</v>
          </cell>
          <cell r="FZ553">
            <v>70179</v>
          </cell>
          <cell r="GA553">
            <v>70179</v>
          </cell>
          <cell r="GB553">
            <v>74684</v>
          </cell>
          <cell r="GC553">
            <v>74684</v>
          </cell>
          <cell r="GD553">
            <v>74459</v>
          </cell>
          <cell r="GE553">
            <v>74709</v>
          </cell>
          <cell r="GF553">
            <v>74709</v>
          </cell>
          <cell r="GG553">
            <v>74759</v>
          </cell>
          <cell r="GH553">
            <v>74734</v>
          </cell>
          <cell r="GI553">
            <v>74659</v>
          </cell>
          <cell r="GJ553">
            <v>74659</v>
          </cell>
          <cell r="GK553">
            <v>74839</v>
          </cell>
          <cell r="GL553">
            <v>74734</v>
          </cell>
          <cell r="GM553">
            <v>74734</v>
          </cell>
          <cell r="GN553">
            <v>84408</v>
          </cell>
          <cell r="GO553">
            <v>103803</v>
          </cell>
          <cell r="GP553">
            <v>69872</v>
          </cell>
          <cell r="GQ553">
            <v>69872</v>
          </cell>
          <cell r="GR553">
            <v>68478</v>
          </cell>
          <cell r="GS553">
            <v>84358</v>
          </cell>
          <cell r="GW553">
            <v>909294</v>
          </cell>
          <cell r="GX553" t="e">
            <v>#DIV/0!</v>
          </cell>
          <cell r="GY553" t="e">
            <v>#DIV/0!</v>
          </cell>
          <cell r="GZ553" t="e">
            <v>#DIV/0!</v>
          </cell>
        </row>
        <row r="554">
          <cell r="A554">
            <v>907112</v>
          </cell>
          <cell r="B554">
            <v>30</v>
          </cell>
          <cell r="C554" t="str">
            <v>WSC II</v>
          </cell>
          <cell r="D554">
            <v>140000</v>
          </cell>
          <cell r="E554">
            <v>32294</v>
          </cell>
          <cell r="F554">
            <v>32294</v>
          </cell>
          <cell r="G554">
            <v>32294</v>
          </cell>
          <cell r="H554">
            <v>32294</v>
          </cell>
          <cell r="I554">
            <v>32294</v>
          </cell>
          <cell r="J554">
            <v>32294</v>
          </cell>
          <cell r="K554">
            <v>32294</v>
          </cell>
          <cell r="L554">
            <v>32294</v>
          </cell>
          <cell r="M554">
            <v>32294</v>
          </cell>
          <cell r="N554">
            <v>32294</v>
          </cell>
          <cell r="O554">
            <v>32294</v>
          </cell>
          <cell r="P554">
            <v>32294</v>
          </cell>
          <cell r="Q554">
            <v>32294</v>
          </cell>
          <cell r="R554">
            <v>32294</v>
          </cell>
          <cell r="S554">
            <v>32294</v>
          </cell>
          <cell r="T554">
            <v>32294</v>
          </cell>
          <cell r="U554">
            <v>32294</v>
          </cell>
          <cell r="V554">
            <v>32294</v>
          </cell>
          <cell r="W554">
            <v>32294</v>
          </cell>
          <cell r="X554">
            <v>32294</v>
          </cell>
          <cell r="Y554">
            <v>32294</v>
          </cell>
          <cell r="Z554">
            <v>32294</v>
          </cell>
          <cell r="AA554">
            <v>32294</v>
          </cell>
          <cell r="AB554">
            <v>32294</v>
          </cell>
          <cell r="AC554">
            <v>32294</v>
          </cell>
          <cell r="AD554">
            <v>32294</v>
          </cell>
          <cell r="AE554">
            <v>32294</v>
          </cell>
          <cell r="AF554">
            <v>32294</v>
          </cell>
          <cell r="AG554">
            <v>32294</v>
          </cell>
          <cell r="AH554">
            <v>32294</v>
          </cell>
          <cell r="AI554">
            <v>32294</v>
          </cell>
          <cell r="AJ554">
            <v>32294</v>
          </cell>
          <cell r="AK554">
            <v>32294</v>
          </cell>
          <cell r="AL554">
            <v>32294</v>
          </cell>
          <cell r="AM554">
            <v>32294</v>
          </cell>
          <cell r="AN554">
            <v>32294</v>
          </cell>
          <cell r="AO554">
            <v>32294</v>
          </cell>
          <cell r="AP554">
            <v>32294</v>
          </cell>
          <cell r="AQ554">
            <v>32294</v>
          </cell>
          <cell r="AR554">
            <v>32294</v>
          </cell>
          <cell r="AS554">
            <v>32294</v>
          </cell>
          <cell r="AT554">
            <v>32294</v>
          </cell>
          <cell r="AU554">
            <v>32294</v>
          </cell>
          <cell r="AV554">
            <v>32294</v>
          </cell>
          <cell r="AW554">
            <v>32294</v>
          </cell>
          <cell r="AX554">
            <v>32294</v>
          </cell>
          <cell r="AY554">
            <v>32294</v>
          </cell>
          <cell r="AZ554">
            <v>32294</v>
          </cell>
          <cell r="BA554">
            <v>32294</v>
          </cell>
          <cell r="BB554">
            <v>32294</v>
          </cell>
          <cell r="BC554">
            <v>32294</v>
          </cell>
          <cell r="BD554">
            <v>32294</v>
          </cell>
          <cell r="BE554">
            <v>32294</v>
          </cell>
          <cell r="BF554">
            <v>32294</v>
          </cell>
          <cell r="BG554">
            <v>32294</v>
          </cell>
          <cell r="BH554">
            <v>32294</v>
          </cell>
          <cell r="BI554">
            <v>32294</v>
          </cell>
          <cell r="BJ554">
            <v>32294</v>
          </cell>
          <cell r="BK554">
            <v>32294</v>
          </cell>
          <cell r="BL554">
            <v>32294</v>
          </cell>
          <cell r="BM554">
            <v>32294</v>
          </cell>
          <cell r="BN554">
            <v>32294</v>
          </cell>
          <cell r="BO554">
            <v>32294</v>
          </cell>
          <cell r="BP554">
            <v>32294</v>
          </cell>
          <cell r="BQ554">
            <v>32294</v>
          </cell>
          <cell r="BR554">
            <v>32294</v>
          </cell>
          <cell r="BS554">
            <v>32294</v>
          </cell>
          <cell r="BT554">
            <v>32294</v>
          </cell>
          <cell r="BU554">
            <v>32294</v>
          </cell>
          <cell r="BV554">
            <v>32294</v>
          </cell>
          <cell r="BW554">
            <v>32294</v>
          </cell>
          <cell r="BX554">
            <v>32294</v>
          </cell>
          <cell r="BY554">
            <v>32294</v>
          </cell>
          <cell r="BZ554">
            <v>32294</v>
          </cell>
          <cell r="CA554">
            <v>32294</v>
          </cell>
          <cell r="CB554">
            <v>32294</v>
          </cell>
          <cell r="CC554">
            <v>32294</v>
          </cell>
          <cell r="CD554">
            <v>32294</v>
          </cell>
          <cell r="CE554">
            <v>32294</v>
          </cell>
          <cell r="CF554">
            <v>32294</v>
          </cell>
          <cell r="CG554">
            <v>32294</v>
          </cell>
          <cell r="CH554">
            <v>32294</v>
          </cell>
          <cell r="CI554">
            <v>32294</v>
          </cell>
          <cell r="CJ554">
            <v>32294</v>
          </cell>
          <cell r="CK554">
            <v>32294</v>
          </cell>
          <cell r="CL554">
            <v>32444</v>
          </cell>
          <cell r="CM554">
            <v>32469</v>
          </cell>
          <cell r="CN554">
            <v>32419</v>
          </cell>
          <cell r="CO554">
            <v>38406</v>
          </cell>
          <cell r="CP554">
            <v>38131</v>
          </cell>
          <cell r="CQ554">
            <v>38925</v>
          </cell>
          <cell r="CR554">
            <v>42346</v>
          </cell>
          <cell r="CS554">
            <v>34506</v>
          </cell>
          <cell r="CT554">
            <v>34506</v>
          </cell>
          <cell r="CU554">
            <v>34456</v>
          </cell>
          <cell r="CV554">
            <v>34456</v>
          </cell>
          <cell r="CW554">
            <v>34056</v>
          </cell>
          <cell r="CX554">
            <v>34006</v>
          </cell>
          <cell r="CY554">
            <v>34331</v>
          </cell>
          <cell r="CZ554">
            <v>34456</v>
          </cell>
          <cell r="DA554">
            <v>34481</v>
          </cell>
          <cell r="DB554">
            <v>34506</v>
          </cell>
          <cell r="DC554">
            <v>34456</v>
          </cell>
          <cell r="DD554">
            <v>34081</v>
          </cell>
          <cell r="DE554">
            <v>34006</v>
          </cell>
          <cell r="DF554">
            <v>34381</v>
          </cell>
          <cell r="DG554">
            <v>34506</v>
          </cell>
          <cell r="DH554">
            <v>44661</v>
          </cell>
          <cell r="DI554">
            <v>44140</v>
          </cell>
          <cell r="DJ554">
            <v>42856</v>
          </cell>
          <cell r="DK554">
            <v>42456</v>
          </cell>
          <cell r="DL554">
            <v>44674</v>
          </cell>
          <cell r="DM554">
            <v>44674</v>
          </cell>
          <cell r="DN554">
            <v>44699</v>
          </cell>
          <cell r="DO554">
            <v>44724</v>
          </cell>
          <cell r="DP554">
            <v>44455</v>
          </cell>
          <cell r="DQ554">
            <v>44455</v>
          </cell>
          <cell r="DR554">
            <v>44555</v>
          </cell>
          <cell r="DS554">
            <v>44555</v>
          </cell>
          <cell r="DT554">
            <v>44555</v>
          </cell>
          <cell r="DU554">
            <v>44555</v>
          </cell>
          <cell r="DV554">
            <v>47333</v>
          </cell>
          <cell r="DW554">
            <v>43574</v>
          </cell>
          <cell r="DX554">
            <v>42639</v>
          </cell>
          <cell r="DY554">
            <v>42264</v>
          </cell>
          <cell r="DZ554">
            <v>42139</v>
          </cell>
          <cell r="EA554">
            <v>42539</v>
          </cell>
          <cell r="EB554">
            <v>32856</v>
          </cell>
          <cell r="EC554">
            <v>44937</v>
          </cell>
          <cell r="ED554">
            <v>44912</v>
          </cell>
          <cell r="EE554">
            <v>44912</v>
          </cell>
          <cell r="EF554">
            <v>44462</v>
          </cell>
          <cell r="EG554">
            <v>44387</v>
          </cell>
          <cell r="EH554">
            <v>44862</v>
          </cell>
          <cell r="EI554">
            <v>44912</v>
          </cell>
          <cell r="EJ554">
            <v>51293</v>
          </cell>
          <cell r="EK554">
            <v>51293</v>
          </cell>
          <cell r="EL554">
            <v>51293</v>
          </cell>
          <cell r="EM554">
            <v>51293</v>
          </cell>
          <cell r="EN554">
            <v>51293</v>
          </cell>
          <cell r="EO554">
            <v>51293</v>
          </cell>
          <cell r="EP554">
            <v>51293</v>
          </cell>
          <cell r="EQ554">
            <v>51293</v>
          </cell>
          <cell r="ER554">
            <v>51293</v>
          </cell>
          <cell r="ES554">
            <v>51218</v>
          </cell>
          <cell r="ET554">
            <v>50868</v>
          </cell>
          <cell r="EU554">
            <v>51243</v>
          </cell>
          <cell r="EV554">
            <v>51243</v>
          </cell>
          <cell r="EW554">
            <v>51093</v>
          </cell>
          <cell r="EX554">
            <v>51093</v>
          </cell>
          <cell r="EY554">
            <v>58067</v>
          </cell>
          <cell r="EZ554">
            <v>58067</v>
          </cell>
          <cell r="FA554">
            <v>58067</v>
          </cell>
          <cell r="FB554">
            <v>58067</v>
          </cell>
          <cell r="FC554">
            <v>58067</v>
          </cell>
          <cell r="FD554">
            <v>65038</v>
          </cell>
          <cell r="FE554">
            <v>65038</v>
          </cell>
          <cell r="FF554">
            <v>65038</v>
          </cell>
          <cell r="FG554">
            <v>55484</v>
          </cell>
          <cell r="FH554">
            <v>55234</v>
          </cell>
          <cell r="FI554">
            <v>55781</v>
          </cell>
          <cell r="FJ554">
            <v>55484</v>
          </cell>
          <cell r="FK554">
            <v>57685</v>
          </cell>
          <cell r="FL554">
            <v>42136</v>
          </cell>
          <cell r="FM554">
            <v>65063</v>
          </cell>
          <cell r="FN554">
            <v>64663</v>
          </cell>
          <cell r="FO554">
            <v>65211</v>
          </cell>
          <cell r="FP554">
            <v>64795</v>
          </cell>
          <cell r="FQ554">
            <v>64340</v>
          </cell>
          <cell r="FR554">
            <v>64390</v>
          </cell>
          <cell r="FS554">
            <v>64390</v>
          </cell>
          <cell r="FT554">
            <v>64240</v>
          </cell>
          <cell r="FU554">
            <v>64240</v>
          </cell>
          <cell r="FV554">
            <v>64340</v>
          </cell>
          <cell r="FW554">
            <v>64340</v>
          </cell>
          <cell r="FX554">
            <v>64540</v>
          </cell>
          <cell r="FY554">
            <v>64840</v>
          </cell>
          <cell r="FZ554">
            <v>64815</v>
          </cell>
          <cell r="GA554">
            <v>64815</v>
          </cell>
          <cell r="GB554">
            <v>64440</v>
          </cell>
          <cell r="GC554">
            <v>64440</v>
          </cell>
          <cell r="GD554">
            <v>64390</v>
          </cell>
          <cell r="GE554">
            <v>64740</v>
          </cell>
          <cell r="GF554">
            <v>64790</v>
          </cell>
          <cell r="GG554">
            <v>64840</v>
          </cell>
          <cell r="GH554">
            <v>64815</v>
          </cell>
          <cell r="GI554">
            <v>64390</v>
          </cell>
          <cell r="GJ554">
            <v>64390</v>
          </cell>
          <cell r="GK554">
            <v>64440</v>
          </cell>
          <cell r="GL554">
            <v>64765</v>
          </cell>
          <cell r="GM554">
            <v>64915</v>
          </cell>
          <cell r="GN554">
            <v>55113</v>
          </cell>
          <cell r="GO554">
            <v>55113</v>
          </cell>
          <cell r="GP554">
            <v>55188</v>
          </cell>
          <cell r="GQ554">
            <v>57654</v>
          </cell>
          <cell r="GR554">
            <v>52307</v>
          </cell>
          <cell r="GS554">
            <v>55063</v>
          </cell>
          <cell r="GW554">
            <v>907112</v>
          </cell>
          <cell r="GX554" t="e">
            <v>#DIV/0!</v>
          </cell>
          <cell r="GY554" t="e">
            <v>#DIV/0!</v>
          </cell>
          <cell r="GZ554" t="e">
            <v>#DIV/0!</v>
          </cell>
        </row>
        <row r="555">
          <cell r="A555">
            <v>25400</v>
          </cell>
          <cell r="B555">
            <v>30</v>
          </cell>
          <cell r="C555" t="str">
            <v>Midwestern Gas</v>
          </cell>
          <cell r="D555">
            <v>277600</v>
          </cell>
          <cell r="E555">
            <v>21110</v>
          </cell>
          <cell r="F555">
            <v>21110</v>
          </cell>
          <cell r="G555">
            <v>21110</v>
          </cell>
          <cell r="H555">
            <v>21110</v>
          </cell>
          <cell r="I555">
            <v>21110</v>
          </cell>
          <cell r="J555">
            <v>21110</v>
          </cell>
          <cell r="K555">
            <v>21110</v>
          </cell>
          <cell r="L555">
            <v>21110</v>
          </cell>
          <cell r="M555">
            <v>21110</v>
          </cell>
          <cell r="N555">
            <v>21110</v>
          </cell>
          <cell r="O555">
            <v>21110</v>
          </cell>
          <cell r="P555">
            <v>21110</v>
          </cell>
          <cell r="Q555">
            <v>21110</v>
          </cell>
          <cell r="R555">
            <v>21110</v>
          </cell>
          <cell r="S555">
            <v>21110</v>
          </cell>
          <cell r="T555">
            <v>21110</v>
          </cell>
          <cell r="U555">
            <v>21110</v>
          </cell>
          <cell r="V555">
            <v>21110</v>
          </cell>
          <cell r="W555">
            <v>21110</v>
          </cell>
          <cell r="X555">
            <v>21110</v>
          </cell>
          <cell r="Y555">
            <v>21110</v>
          </cell>
          <cell r="Z555">
            <v>21110</v>
          </cell>
          <cell r="AA555">
            <v>21110</v>
          </cell>
          <cell r="AB555">
            <v>21110</v>
          </cell>
          <cell r="AC555">
            <v>21110</v>
          </cell>
          <cell r="AD555">
            <v>21110</v>
          </cell>
          <cell r="AE555">
            <v>21110</v>
          </cell>
          <cell r="AF555">
            <v>21110</v>
          </cell>
          <cell r="AG555">
            <v>21110</v>
          </cell>
          <cell r="AH555">
            <v>21110</v>
          </cell>
          <cell r="AI555">
            <v>21110</v>
          </cell>
          <cell r="AJ555">
            <v>21110</v>
          </cell>
          <cell r="AK555">
            <v>21110</v>
          </cell>
          <cell r="AL555">
            <v>21110</v>
          </cell>
          <cell r="AM555">
            <v>21110</v>
          </cell>
          <cell r="AN555">
            <v>21110</v>
          </cell>
          <cell r="AO555">
            <v>21110</v>
          </cell>
          <cell r="AP555">
            <v>21110</v>
          </cell>
          <cell r="AQ555">
            <v>21110</v>
          </cell>
          <cell r="AR555">
            <v>21110</v>
          </cell>
          <cell r="AS555">
            <v>21110</v>
          </cell>
          <cell r="AT555">
            <v>21110</v>
          </cell>
          <cell r="AU555">
            <v>21110</v>
          </cell>
          <cell r="AV555">
            <v>21110</v>
          </cell>
          <cell r="AW555">
            <v>21110</v>
          </cell>
          <cell r="AX555">
            <v>21110</v>
          </cell>
          <cell r="AY555">
            <v>21110</v>
          </cell>
          <cell r="AZ555">
            <v>21110</v>
          </cell>
          <cell r="BA555">
            <v>21110</v>
          </cell>
          <cell r="BB555">
            <v>21110</v>
          </cell>
          <cell r="BC555">
            <v>21110</v>
          </cell>
          <cell r="BD555">
            <v>21110</v>
          </cell>
          <cell r="BE555">
            <v>21110</v>
          </cell>
          <cell r="BF555">
            <v>21110</v>
          </cell>
          <cell r="BG555">
            <v>21110</v>
          </cell>
          <cell r="BH555">
            <v>21110</v>
          </cell>
          <cell r="BI555">
            <v>21110</v>
          </cell>
          <cell r="BJ555">
            <v>21110</v>
          </cell>
          <cell r="BK555">
            <v>21110</v>
          </cell>
          <cell r="BL555">
            <v>21110</v>
          </cell>
          <cell r="BM555">
            <v>21110</v>
          </cell>
          <cell r="BN555">
            <v>21110</v>
          </cell>
          <cell r="BO555">
            <v>21110</v>
          </cell>
          <cell r="BP555">
            <v>21110</v>
          </cell>
          <cell r="BQ555">
            <v>21110</v>
          </cell>
          <cell r="BR555">
            <v>21110</v>
          </cell>
          <cell r="BS555">
            <v>21110</v>
          </cell>
          <cell r="BT555">
            <v>21110</v>
          </cell>
          <cell r="BU555">
            <v>21110</v>
          </cell>
          <cell r="BV555">
            <v>21110</v>
          </cell>
          <cell r="BW555">
            <v>21110</v>
          </cell>
          <cell r="BX555">
            <v>21110</v>
          </cell>
          <cell r="BY555">
            <v>21110</v>
          </cell>
          <cell r="BZ555">
            <v>21110</v>
          </cell>
          <cell r="CA555">
            <v>21110</v>
          </cell>
          <cell r="CB555">
            <v>21110</v>
          </cell>
          <cell r="CC555">
            <v>21110</v>
          </cell>
          <cell r="CD555">
            <v>21110</v>
          </cell>
          <cell r="CE555">
            <v>21110</v>
          </cell>
          <cell r="CF555">
            <v>21110</v>
          </cell>
          <cell r="CG555">
            <v>21110</v>
          </cell>
          <cell r="CH555">
            <v>21110</v>
          </cell>
          <cell r="CI555">
            <v>21110</v>
          </cell>
          <cell r="CJ555">
            <v>21110</v>
          </cell>
          <cell r="CK555">
            <v>21110</v>
          </cell>
          <cell r="CL555">
            <v>21110</v>
          </cell>
          <cell r="CM555">
            <v>21110</v>
          </cell>
          <cell r="CN555">
            <v>21110</v>
          </cell>
          <cell r="CO555">
            <v>21110</v>
          </cell>
          <cell r="CP555">
            <v>21110</v>
          </cell>
          <cell r="CQ555">
            <v>21110</v>
          </cell>
          <cell r="CR555">
            <v>21110</v>
          </cell>
          <cell r="CS555">
            <v>21110</v>
          </cell>
          <cell r="CT555">
            <v>21110</v>
          </cell>
          <cell r="CU555">
            <v>21110</v>
          </cell>
          <cell r="CV555">
            <v>21110</v>
          </cell>
          <cell r="CW555">
            <v>21110</v>
          </cell>
          <cell r="CX555">
            <v>21110</v>
          </cell>
          <cell r="CY555">
            <v>21110</v>
          </cell>
          <cell r="CZ555">
            <v>21110</v>
          </cell>
          <cell r="DA555">
            <v>21110</v>
          </cell>
          <cell r="DB555">
            <v>21110</v>
          </cell>
          <cell r="DC555">
            <v>21110</v>
          </cell>
          <cell r="DD555">
            <v>21110</v>
          </cell>
          <cell r="DE555">
            <v>21110</v>
          </cell>
          <cell r="DF555">
            <v>21110</v>
          </cell>
          <cell r="DG555">
            <v>21110</v>
          </cell>
          <cell r="DH555">
            <v>21110</v>
          </cell>
          <cell r="DI555">
            <v>21110</v>
          </cell>
          <cell r="DJ555">
            <v>21110</v>
          </cell>
          <cell r="DK555">
            <v>21110</v>
          </cell>
          <cell r="DL555">
            <v>21110</v>
          </cell>
          <cell r="DM555">
            <v>21110</v>
          </cell>
          <cell r="DN555">
            <v>21110</v>
          </cell>
          <cell r="DO555">
            <v>21110</v>
          </cell>
          <cell r="DP555">
            <v>21110</v>
          </cell>
          <cell r="DQ555">
            <v>21123</v>
          </cell>
          <cell r="DR555">
            <v>21112</v>
          </cell>
          <cell r="DS555">
            <v>21110</v>
          </cell>
          <cell r="DT555">
            <v>21110</v>
          </cell>
          <cell r="DU555">
            <v>21110</v>
          </cell>
          <cell r="DV555">
            <v>21110</v>
          </cell>
          <cell r="DW555">
            <v>29287</v>
          </cell>
          <cell r="DX555">
            <v>21090</v>
          </cell>
          <cell r="DY555">
            <v>18480</v>
          </cell>
          <cell r="DZ555">
            <v>18343</v>
          </cell>
          <cell r="EA555">
            <v>21091</v>
          </cell>
          <cell r="EB555">
            <v>21090</v>
          </cell>
          <cell r="EC555">
            <v>21110</v>
          </cell>
          <cell r="ED555">
            <v>21110</v>
          </cell>
          <cell r="EE555">
            <v>21110</v>
          </cell>
          <cell r="EF555">
            <v>18500</v>
          </cell>
          <cell r="EG555">
            <v>18363</v>
          </cell>
          <cell r="EH555">
            <v>21111</v>
          </cell>
          <cell r="EI555">
            <v>4287</v>
          </cell>
          <cell r="EJ555">
            <v>4287</v>
          </cell>
          <cell r="EK555">
            <v>4287</v>
          </cell>
          <cell r="EL555">
            <v>4287</v>
          </cell>
          <cell r="EM555">
            <v>4287</v>
          </cell>
          <cell r="EN555">
            <v>4287</v>
          </cell>
          <cell r="EO555">
            <v>4287</v>
          </cell>
          <cell r="EP555">
            <v>4287</v>
          </cell>
          <cell r="EQ555">
            <v>4287</v>
          </cell>
          <cell r="ER555">
            <v>4287</v>
          </cell>
          <cell r="ES555">
            <v>4287</v>
          </cell>
          <cell r="ET555">
            <v>4287</v>
          </cell>
          <cell r="EU555">
            <v>4287</v>
          </cell>
          <cell r="EV555">
            <v>4287</v>
          </cell>
          <cell r="EW555">
            <v>4287</v>
          </cell>
          <cell r="EX555">
            <v>4001</v>
          </cell>
          <cell r="EY555">
            <v>14001</v>
          </cell>
          <cell r="EZ555">
            <v>0</v>
          </cell>
          <cell r="FA555">
            <v>0</v>
          </cell>
          <cell r="FB555">
            <v>0</v>
          </cell>
          <cell r="FC555">
            <v>4001</v>
          </cell>
          <cell r="FD555">
            <v>4001</v>
          </cell>
          <cell r="FE555">
            <v>4001</v>
          </cell>
          <cell r="FF555">
            <v>4001</v>
          </cell>
          <cell r="FG555">
            <v>19001</v>
          </cell>
          <cell r="FH555">
            <v>19001</v>
          </cell>
          <cell r="FI555">
            <v>14001</v>
          </cell>
          <cell r="FJ555">
            <v>14001</v>
          </cell>
          <cell r="FK555">
            <v>0</v>
          </cell>
          <cell r="FL555">
            <v>0</v>
          </cell>
          <cell r="FM555">
            <v>23146</v>
          </cell>
          <cell r="FN555">
            <v>23128</v>
          </cell>
          <cell r="FO555">
            <v>21958</v>
          </cell>
          <cell r="FP555">
            <v>25735</v>
          </cell>
          <cell r="FQ555">
            <v>25000</v>
          </cell>
          <cell r="FR555">
            <v>21958</v>
          </cell>
          <cell r="FS555">
            <v>24450</v>
          </cell>
          <cell r="FT555">
            <v>13185</v>
          </cell>
          <cell r="FU555">
            <v>14275</v>
          </cell>
          <cell r="FV555">
            <v>14025</v>
          </cell>
          <cell r="FW555">
            <v>13975</v>
          </cell>
          <cell r="FX555">
            <v>14355</v>
          </cell>
          <cell r="FY555">
            <v>3355</v>
          </cell>
          <cell r="FZ555">
            <v>24399</v>
          </cell>
          <cell r="GA555">
            <v>25799</v>
          </cell>
          <cell r="GB555">
            <v>23507</v>
          </cell>
          <cell r="GC555">
            <v>22923</v>
          </cell>
          <cell r="GD555">
            <v>22893</v>
          </cell>
          <cell r="GE555">
            <v>201</v>
          </cell>
          <cell r="GF555">
            <v>201</v>
          </cell>
          <cell r="GG555">
            <v>201</v>
          </cell>
          <cell r="GH555">
            <v>201</v>
          </cell>
          <cell r="GI555">
            <v>201</v>
          </cell>
          <cell r="GJ555">
            <v>201</v>
          </cell>
          <cell r="GK555">
            <v>201</v>
          </cell>
          <cell r="GL555">
            <v>201</v>
          </cell>
          <cell r="GM555">
            <v>201</v>
          </cell>
          <cell r="GN555">
            <v>201</v>
          </cell>
          <cell r="GO555">
            <v>201</v>
          </cell>
          <cell r="GP555">
            <v>201</v>
          </cell>
          <cell r="GQ555">
            <v>201</v>
          </cell>
          <cell r="GR555">
            <v>201</v>
          </cell>
          <cell r="GS555">
            <v>201</v>
          </cell>
          <cell r="GW555">
            <v>25400</v>
          </cell>
          <cell r="GX555" t="e">
            <v>#DIV/0!</v>
          </cell>
          <cell r="GY555" t="e">
            <v>#DIV/0!</v>
          </cell>
          <cell r="GZ555" t="e">
            <v>#DIV/0!</v>
          </cell>
        </row>
        <row r="556">
          <cell r="A556">
            <v>909998</v>
          </cell>
          <cell r="B556">
            <v>30</v>
          </cell>
          <cell r="C556" t="str">
            <v>CILCO</v>
          </cell>
          <cell r="D556">
            <v>219800</v>
          </cell>
          <cell r="E556">
            <v>50436</v>
          </cell>
          <cell r="F556">
            <v>50436</v>
          </cell>
          <cell r="G556">
            <v>50436</v>
          </cell>
          <cell r="H556">
            <v>50436</v>
          </cell>
          <cell r="I556">
            <v>50436</v>
          </cell>
          <cell r="J556">
            <v>50436</v>
          </cell>
          <cell r="K556">
            <v>50436</v>
          </cell>
          <cell r="L556">
            <v>50436</v>
          </cell>
          <cell r="M556">
            <v>50436</v>
          </cell>
          <cell r="N556">
            <v>50436</v>
          </cell>
          <cell r="O556">
            <v>50436</v>
          </cell>
          <cell r="P556">
            <v>50436</v>
          </cell>
          <cell r="Q556">
            <v>50436</v>
          </cell>
          <cell r="R556">
            <v>50436</v>
          </cell>
          <cell r="S556">
            <v>50436</v>
          </cell>
          <cell r="T556">
            <v>50436</v>
          </cell>
          <cell r="U556">
            <v>50436</v>
          </cell>
          <cell r="V556">
            <v>50436</v>
          </cell>
          <cell r="W556">
            <v>50436</v>
          </cell>
          <cell r="X556">
            <v>50436</v>
          </cell>
          <cell r="Y556">
            <v>50436</v>
          </cell>
          <cell r="Z556">
            <v>50436</v>
          </cell>
          <cell r="AA556">
            <v>50436</v>
          </cell>
          <cell r="AB556">
            <v>50436</v>
          </cell>
          <cell r="AC556">
            <v>50436</v>
          </cell>
          <cell r="AD556">
            <v>50436</v>
          </cell>
          <cell r="AE556">
            <v>50436</v>
          </cell>
          <cell r="AF556">
            <v>50436</v>
          </cell>
          <cell r="AG556">
            <v>50436</v>
          </cell>
          <cell r="AH556">
            <v>50436</v>
          </cell>
          <cell r="AI556">
            <v>50436</v>
          </cell>
          <cell r="AJ556">
            <v>50436</v>
          </cell>
          <cell r="AK556">
            <v>50436</v>
          </cell>
          <cell r="AL556">
            <v>50436</v>
          </cell>
          <cell r="AM556">
            <v>50436</v>
          </cell>
          <cell r="AN556">
            <v>50436</v>
          </cell>
          <cell r="AO556">
            <v>50436</v>
          </cell>
          <cell r="AP556">
            <v>50436</v>
          </cell>
          <cell r="AQ556">
            <v>50436</v>
          </cell>
          <cell r="AR556">
            <v>50436</v>
          </cell>
          <cell r="AS556">
            <v>50436</v>
          </cell>
          <cell r="AT556">
            <v>50436</v>
          </cell>
          <cell r="AU556">
            <v>50436</v>
          </cell>
          <cell r="AV556">
            <v>50436</v>
          </cell>
          <cell r="AW556">
            <v>50436</v>
          </cell>
          <cell r="AX556">
            <v>50436</v>
          </cell>
          <cell r="AY556">
            <v>50436</v>
          </cell>
          <cell r="AZ556">
            <v>50436</v>
          </cell>
          <cell r="BA556">
            <v>50436</v>
          </cell>
          <cell r="BB556">
            <v>50436</v>
          </cell>
          <cell r="BC556">
            <v>50436</v>
          </cell>
          <cell r="BD556">
            <v>50436</v>
          </cell>
          <cell r="BE556">
            <v>50436</v>
          </cell>
          <cell r="BF556">
            <v>50436</v>
          </cell>
          <cell r="BG556">
            <v>50436</v>
          </cell>
          <cell r="BH556">
            <v>50436</v>
          </cell>
          <cell r="BI556">
            <v>50436</v>
          </cell>
          <cell r="BJ556">
            <v>50436</v>
          </cell>
          <cell r="BK556">
            <v>50436</v>
          </cell>
          <cell r="BL556">
            <v>50436</v>
          </cell>
          <cell r="BM556">
            <v>50436</v>
          </cell>
          <cell r="BN556">
            <v>50436</v>
          </cell>
          <cell r="BO556">
            <v>50436</v>
          </cell>
          <cell r="BP556">
            <v>50436</v>
          </cell>
          <cell r="BQ556">
            <v>50436</v>
          </cell>
          <cell r="BR556">
            <v>50436</v>
          </cell>
          <cell r="BS556">
            <v>50436</v>
          </cell>
          <cell r="BT556">
            <v>50436</v>
          </cell>
          <cell r="BU556">
            <v>50436</v>
          </cell>
          <cell r="BV556">
            <v>50436</v>
          </cell>
          <cell r="BW556">
            <v>50436</v>
          </cell>
          <cell r="BX556">
            <v>50436</v>
          </cell>
          <cell r="BY556">
            <v>50436</v>
          </cell>
          <cell r="BZ556">
            <v>50436</v>
          </cell>
          <cell r="CA556">
            <v>50436</v>
          </cell>
          <cell r="CB556">
            <v>50436</v>
          </cell>
          <cell r="CC556">
            <v>50436</v>
          </cell>
          <cell r="CD556">
            <v>50436</v>
          </cell>
          <cell r="CE556">
            <v>50436</v>
          </cell>
          <cell r="CF556">
            <v>50436</v>
          </cell>
          <cell r="CG556">
            <v>50436</v>
          </cell>
          <cell r="CH556">
            <v>50436</v>
          </cell>
          <cell r="CI556">
            <v>50436</v>
          </cell>
          <cell r="CJ556">
            <v>50436</v>
          </cell>
          <cell r="CK556">
            <v>50436</v>
          </cell>
          <cell r="CL556">
            <v>31436</v>
          </cell>
          <cell r="CM556">
            <v>55436</v>
          </cell>
          <cell r="CN556">
            <v>25536</v>
          </cell>
          <cell r="CO556">
            <v>46536</v>
          </cell>
          <cell r="CP556">
            <v>46536</v>
          </cell>
          <cell r="CQ556">
            <v>43536</v>
          </cell>
          <cell r="CR556">
            <v>52536</v>
          </cell>
          <cell r="CS556">
            <v>52536</v>
          </cell>
          <cell r="CT556">
            <v>25536</v>
          </cell>
          <cell r="CU556">
            <v>59736</v>
          </cell>
          <cell r="CV556">
            <v>39736</v>
          </cell>
          <cell r="CW556">
            <v>39736</v>
          </cell>
          <cell r="CX556">
            <v>39736</v>
          </cell>
          <cell r="CY556">
            <v>39736</v>
          </cell>
          <cell r="CZ556">
            <v>39736</v>
          </cell>
          <cell r="DA556">
            <v>39736</v>
          </cell>
          <cell r="DB556">
            <v>43736</v>
          </cell>
          <cell r="DC556">
            <v>43736</v>
          </cell>
          <cell r="DD556">
            <v>43736</v>
          </cell>
          <cell r="DE556">
            <v>43736</v>
          </cell>
          <cell r="DF556">
            <v>43736</v>
          </cell>
          <cell r="DG556">
            <v>43736</v>
          </cell>
          <cell r="DH556">
            <v>63646</v>
          </cell>
          <cell r="DI556">
            <v>64646</v>
          </cell>
          <cell r="DJ556">
            <v>63646</v>
          </cell>
          <cell r="DK556">
            <v>63646</v>
          </cell>
          <cell r="DL556">
            <v>63646</v>
          </cell>
          <cell r="DM556">
            <v>65816</v>
          </cell>
          <cell r="DN556">
            <v>65816</v>
          </cell>
          <cell r="DO556">
            <v>73316</v>
          </cell>
          <cell r="DP556">
            <v>69566</v>
          </cell>
          <cell r="DQ556">
            <v>69566</v>
          </cell>
          <cell r="DR556">
            <v>69566</v>
          </cell>
          <cell r="DS556">
            <v>69663</v>
          </cell>
          <cell r="DT556">
            <v>65853</v>
          </cell>
          <cell r="DU556">
            <v>65816</v>
          </cell>
          <cell r="DV556">
            <v>70816</v>
          </cell>
          <cell r="DW556">
            <v>70816</v>
          </cell>
          <cell r="DX556">
            <v>78316</v>
          </cell>
          <cell r="DY556">
            <v>78316</v>
          </cell>
          <cell r="DZ556">
            <v>78316</v>
          </cell>
          <cell r="EA556">
            <v>66816</v>
          </cell>
          <cell r="EB556">
            <v>67816</v>
          </cell>
          <cell r="EC556">
            <v>67816</v>
          </cell>
          <cell r="ED556">
            <v>67816</v>
          </cell>
          <cell r="EE556">
            <v>56816</v>
          </cell>
          <cell r="EF556">
            <v>56816</v>
          </cell>
          <cell r="EG556">
            <v>56816</v>
          </cell>
          <cell r="EH556">
            <v>67816</v>
          </cell>
          <cell r="EI556">
            <v>62816</v>
          </cell>
          <cell r="EJ556">
            <v>82154</v>
          </cell>
          <cell r="EK556">
            <v>82154</v>
          </cell>
          <cell r="EL556">
            <v>82154</v>
          </cell>
          <cell r="EM556">
            <v>82154</v>
          </cell>
          <cell r="EN556">
            <v>82154</v>
          </cell>
          <cell r="EO556">
            <v>82154</v>
          </cell>
          <cell r="EP556">
            <v>82154</v>
          </cell>
          <cell r="EQ556">
            <v>82154</v>
          </cell>
          <cell r="ER556">
            <v>82154</v>
          </cell>
          <cell r="ES556">
            <v>81454</v>
          </cell>
          <cell r="ET556">
            <v>81454</v>
          </cell>
          <cell r="EU556">
            <v>81954</v>
          </cell>
          <cell r="EV556">
            <v>81454</v>
          </cell>
          <cell r="EW556">
            <v>81454</v>
          </cell>
          <cell r="EX556">
            <v>80740</v>
          </cell>
          <cell r="EY556">
            <v>89490</v>
          </cell>
          <cell r="EZ556">
            <v>89490</v>
          </cell>
          <cell r="FA556">
            <v>89490</v>
          </cell>
          <cell r="FB556">
            <v>89490</v>
          </cell>
          <cell r="FC556">
            <v>90740</v>
          </cell>
          <cell r="FD556">
            <v>95740</v>
          </cell>
          <cell r="FE556">
            <v>95740</v>
          </cell>
          <cell r="FF556">
            <v>91340</v>
          </cell>
          <cell r="FG556">
            <v>86340</v>
          </cell>
          <cell r="FH556">
            <v>86340</v>
          </cell>
          <cell r="FI556">
            <v>86340</v>
          </cell>
          <cell r="FJ556">
            <v>81340</v>
          </cell>
          <cell r="FK556">
            <v>81340</v>
          </cell>
          <cell r="FL556">
            <v>81339</v>
          </cell>
          <cell r="FM556">
            <v>112840</v>
          </cell>
          <cell r="FN556">
            <v>112840</v>
          </cell>
          <cell r="FO556">
            <v>101490</v>
          </cell>
          <cell r="FP556">
            <v>101490</v>
          </cell>
          <cell r="FQ556">
            <v>99490</v>
          </cell>
          <cell r="FR556">
            <v>98490</v>
          </cell>
          <cell r="FS556">
            <v>100240</v>
          </cell>
          <cell r="FT556">
            <v>99390</v>
          </cell>
          <cell r="FU556">
            <v>99390</v>
          </cell>
          <cell r="FV556">
            <v>99390</v>
          </cell>
          <cell r="FW556">
            <v>99390</v>
          </cell>
          <cell r="FX556">
            <v>99390</v>
          </cell>
          <cell r="FY556">
            <v>108440</v>
          </cell>
          <cell r="FZ556">
            <v>108440</v>
          </cell>
          <cell r="GA556">
            <v>111040</v>
          </cell>
          <cell r="GB556">
            <v>88040</v>
          </cell>
          <cell r="GC556">
            <v>88040</v>
          </cell>
          <cell r="GD556">
            <v>88040</v>
          </cell>
          <cell r="GE556">
            <v>73040</v>
          </cell>
          <cell r="GF556">
            <v>73040</v>
          </cell>
          <cell r="GG556">
            <v>72040</v>
          </cell>
          <cell r="GH556">
            <v>97940</v>
          </cell>
          <cell r="GI556">
            <v>80940</v>
          </cell>
          <cell r="GJ556">
            <v>80940</v>
          </cell>
          <cell r="GK556">
            <v>80940</v>
          </cell>
          <cell r="GL556">
            <v>92940</v>
          </cell>
          <cell r="GM556">
            <v>72940</v>
          </cell>
          <cell r="GN556">
            <v>77940</v>
          </cell>
          <cell r="GO556">
            <v>72940</v>
          </cell>
          <cell r="GP556">
            <v>47940</v>
          </cell>
          <cell r="GQ556">
            <v>47940</v>
          </cell>
          <cell r="GR556">
            <v>47940</v>
          </cell>
          <cell r="GS556">
            <v>52940</v>
          </cell>
          <cell r="GW556">
            <v>909998</v>
          </cell>
          <cell r="GX556" t="e">
            <v>#DIV/0!</v>
          </cell>
          <cell r="GY556" t="e">
            <v>#DIV/0!</v>
          </cell>
          <cell r="GZ556" t="e">
            <v>#DIV/0!</v>
          </cell>
        </row>
        <row r="557">
          <cell r="A557">
            <v>25250</v>
          </cell>
          <cell r="B557">
            <v>30</v>
          </cell>
          <cell r="C557" t="str">
            <v>IES Utilities</v>
          </cell>
          <cell r="D557">
            <v>178400</v>
          </cell>
          <cell r="E557">
            <v>42893</v>
          </cell>
          <cell r="F557">
            <v>42893</v>
          </cell>
          <cell r="G557">
            <v>42893</v>
          </cell>
          <cell r="H557">
            <v>42893</v>
          </cell>
          <cell r="I557">
            <v>42893</v>
          </cell>
          <cell r="J557">
            <v>42893</v>
          </cell>
          <cell r="K557">
            <v>42893</v>
          </cell>
          <cell r="L557">
            <v>42893</v>
          </cell>
          <cell r="M557">
            <v>42893</v>
          </cell>
          <cell r="N557">
            <v>42893</v>
          </cell>
          <cell r="O557">
            <v>42893</v>
          </cell>
          <cell r="P557">
            <v>42893</v>
          </cell>
          <cell r="Q557">
            <v>42893</v>
          </cell>
          <cell r="R557">
            <v>42893</v>
          </cell>
          <cell r="S557">
            <v>42893</v>
          </cell>
          <cell r="T557">
            <v>42893</v>
          </cell>
          <cell r="U557">
            <v>42893</v>
          </cell>
          <cell r="V557">
            <v>42893</v>
          </cell>
          <cell r="W557">
            <v>42893</v>
          </cell>
          <cell r="X557">
            <v>42893</v>
          </cell>
          <cell r="Y557">
            <v>42893</v>
          </cell>
          <cell r="Z557">
            <v>42893</v>
          </cell>
          <cell r="AA557">
            <v>42893</v>
          </cell>
          <cell r="AB557">
            <v>42893</v>
          </cell>
          <cell r="AC557">
            <v>42893</v>
          </cell>
          <cell r="AD557">
            <v>42893</v>
          </cell>
          <cell r="AE557">
            <v>42893</v>
          </cell>
          <cell r="AF557">
            <v>42893</v>
          </cell>
          <cell r="AG557">
            <v>42893</v>
          </cell>
          <cell r="AH557">
            <v>42893</v>
          </cell>
          <cell r="AI557">
            <v>42893</v>
          </cell>
          <cell r="AJ557">
            <v>42893</v>
          </cell>
          <cell r="AK557">
            <v>42893</v>
          </cell>
          <cell r="AL557">
            <v>42893</v>
          </cell>
          <cell r="AM557">
            <v>42893</v>
          </cell>
          <cell r="AN557">
            <v>42893</v>
          </cell>
          <cell r="AO557">
            <v>42893</v>
          </cell>
          <cell r="AP557">
            <v>42893</v>
          </cell>
          <cell r="AQ557">
            <v>42893</v>
          </cell>
          <cell r="AR557">
            <v>42893</v>
          </cell>
          <cell r="AS557">
            <v>42893</v>
          </cell>
          <cell r="AT557">
            <v>42893</v>
          </cell>
          <cell r="AU557">
            <v>42893</v>
          </cell>
          <cell r="AV557">
            <v>42893</v>
          </cell>
          <cell r="AW557">
            <v>42893</v>
          </cell>
          <cell r="AX557">
            <v>42893</v>
          </cell>
          <cell r="AY557">
            <v>42893</v>
          </cell>
          <cell r="AZ557">
            <v>42893</v>
          </cell>
          <cell r="BA557">
            <v>42893</v>
          </cell>
          <cell r="BB557">
            <v>42893</v>
          </cell>
          <cell r="BC557">
            <v>42893</v>
          </cell>
          <cell r="BD557">
            <v>42893</v>
          </cell>
          <cell r="BE557">
            <v>42893</v>
          </cell>
          <cell r="BF557">
            <v>42893</v>
          </cell>
          <cell r="BG557">
            <v>42893</v>
          </cell>
          <cell r="BH557">
            <v>42893</v>
          </cell>
          <cell r="BI557">
            <v>42893</v>
          </cell>
          <cell r="BJ557">
            <v>42893</v>
          </cell>
          <cell r="BK557">
            <v>42893</v>
          </cell>
          <cell r="BL557">
            <v>42893</v>
          </cell>
          <cell r="BM557">
            <v>42893</v>
          </cell>
          <cell r="BN557">
            <v>42893</v>
          </cell>
          <cell r="BO557">
            <v>42893</v>
          </cell>
          <cell r="BP557">
            <v>42893</v>
          </cell>
          <cell r="BQ557">
            <v>42893</v>
          </cell>
          <cell r="BR557">
            <v>42893</v>
          </cell>
          <cell r="BS557">
            <v>42893</v>
          </cell>
          <cell r="BT557">
            <v>42893</v>
          </cell>
          <cell r="BU557">
            <v>42893</v>
          </cell>
          <cell r="BV557">
            <v>42893</v>
          </cell>
          <cell r="BW557">
            <v>42893</v>
          </cell>
          <cell r="BX557">
            <v>42893</v>
          </cell>
          <cell r="BY557">
            <v>42893</v>
          </cell>
          <cell r="BZ557">
            <v>42893</v>
          </cell>
          <cell r="CA557">
            <v>42893</v>
          </cell>
          <cell r="CB557">
            <v>42893</v>
          </cell>
          <cell r="CC557">
            <v>42893</v>
          </cell>
          <cell r="CD557">
            <v>42893</v>
          </cell>
          <cell r="CE557">
            <v>42893</v>
          </cell>
          <cell r="CF557">
            <v>42893</v>
          </cell>
          <cell r="CG557">
            <v>42893</v>
          </cell>
          <cell r="CH557">
            <v>42893</v>
          </cell>
          <cell r="CI557">
            <v>42893</v>
          </cell>
          <cell r="CJ557">
            <v>42893</v>
          </cell>
          <cell r="CK557">
            <v>42893</v>
          </cell>
          <cell r="CL557">
            <v>34047</v>
          </cell>
          <cell r="CM557">
            <v>33806</v>
          </cell>
          <cell r="CN557">
            <v>33659</v>
          </cell>
          <cell r="CO557">
            <v>35476</v>
          </cell>
          <cell r="CP557">
            <v>35559</v>
          </cell>
          <cell r="CQ557">
            <v>38275</v>
          </cell>
          <cell r="CR557">
            <v>47790</v>
          </cell>
          <cell r="CS557">
            <v>46484</v>
          </cell>
          <cell r="CT557">
            <v>40985</v>
          </cell>
          <cell r="CU557">
            <v>52791</v>
          </cell>
          <cell r="CV557">
            <v>50522</v>
          </cell>
          <cell r="CW557">
            <v>50522</v>
          </cell>
          <cell r="CX557">
            <v>50264</v>
          </cell>
          <cell r="CY557">
            <v>50264</v>
          </cell>
          <cell r="CZ557">
            <v>56625</v>
          </cell>
          <cell r="DA557">
            <v>51554</v>
          </cell>
          <cell r="DB557">
            <v>54820</v>
          </cell>
          <cell r="DC557">
            <v>58132</v>
          </cell>
          <cell r="DD557">
            <v>49476</v>
          </cell>
          <cell r="DE557">
            <v>48775</v>
          </cell>
          <cell r="DF557">
            <v>51695</v>
          </cell>
          <cell r="DG557">
            <v>47227</v>
          </cell>
          <cell r="DH557">
            <v>57662</v>
          </cell>
          <cell r="DI557">
            <v>63659</v>
          </cell>
          <cell r="DJ557">
            <v>48356</v>
          </cell>
          <cell r="DK557">
            <v>52128</v>
          </cell>
          <cell r="DL557">
            <v>52128</v>
          </cell>
          <cell r="DM557">
            <v>51520</v>
          </cell>
          <cell r="DN557">
            <v>48125</v>
          </cell>
          <cell r="DO557">
            <v>64413</v>
          </cell>
          <cell r="DP557">
            <v>59109</v>
          </cell>
          <cell r="DQ557">
            <v>54551</v>
          </cell>
          <cell r="DR557">
            <v>39287</v>
          </cell>
          <cell r="DS557">
            <v>63941</v>
          </cell>
          <cell r="DT557">
            <v>56566</v>
          </cell>
          <cell r="DU557">
            <v>55052</v>
          </cell>
          <cell r="DV557">
            <v>53958</v>
          </cell>
          <cell r="DW557">
            <v>49390</v>
          </cell>
          <cell r="DX557">
            <v>49993</v>
          </cell>
          <cell r="DY557">
            <v>41792</v>
          </cell>
          <cell r="DZ557">
            <v>57298</v>
          </cell>
          <cell r="EA557">
            <v>69087</v>
          </cell>
          <cell r="EB557">
            <v>41823</v>
          </cell>
          <cell r="EC557">
            <v>47750</v>
          </cell>
          <cell r="ED557">
            <v>51486</v>
          </cell>
          <cell r="EE557">
            <v>52530</v>
          </cell>
          <cell r="EF557">
            <v>39009</v>
          </cell>
          <cell r="EG557">
            <v>38110</v>
          </cell>
          <cell r="EH557">
            <v>68918</v>
          </cell>
          <cell r="EI557">
            <v>68502</v>
          </cell>
          <cell r="EJ557">
            <v>55518</v>
          </cell>
          <cell r="EK557">
            <v>50157</v>
          </cell>
          <cell r="EL557">
            <v>46079</v>
          </cell>
          <cell r="EM557">
            <v>39640</v>
          </cell>
          <cell r="EN557">
            <v>46630</v>
          </cell>
          <cell r="EO557">
            <v>54420</v>
          </cell>
          <cell r="EP557">
            <v>63666</v>
          </cell>
          <cell r="EQ557">
            <v>64572</v>
          </cell>
          <cell r="ER557">
            <v>56243</v>
          </cell>
          <cell r="ES557">
            <v>52676</v>
          </cell>
          <cell r="ET557">
            <v>41630</v>
          </cell>
          <cell r="EU557">
            <v>51818</v>
          </cell>
          <cell r="EV557">
            <v>63699</v>
          </cell>
          <cell r="EW557">
            <v>59354</v>
          </cell>
          <cell r="EX557">
            <v>54494</v>
          </cell>
          <cell r="EY557">
            <v>59353</v>
          </cell>
          <cell r="EZ557">
            <v>58802</v>
          </cell>
          <cell r="FA557">
            <v>44688</v>
          </cell>
          <cell r="FB557">
            <v>54398</v>
          </cell>
          <cell r="FC557">
            <v>54398</v>
          </cell>
          <cell r="FD557">
            <v>51685</v>
          </cell>
          <cell r="FE557">
            <v>48739</v>
          </cell>
          <cell r="FF557">
            <v>54951</v>
          </cell>
          <cell r="FG557">
            <v>58138</v>
          </cell>
          <cell r="FH557">
            <v>47812</v>
          </cell>
          <cell r="FI557">
            <v>41801</v>
          </cell>
          <cell r="FJ557">
            <v>54223</v>
          </cell>
          <cell r="FK557">
            <v>51169</v>
          </cell>
          <cell r="FL557">
            <v>59832</v>
          </cell>
          <cell r="FM557">
            <v>59262</v>
          </cell>
          <cell r="FN557">
            <v>57532</v>
          </cell>
          <cell r="FO557">
            <v>58573</v>
          </cell>
          <cell r="FP557">
            <v>61622</v>
          </cell>
          <cell r="FQ557">
            <v>74368</v>
          </cell>
          <cell r="FR557">
            <v>63128</v>
          </cell>
          <cell r="FS557">
            <v>68958</v>
          </cell>
          <cell r="FT557">
            <v>64797</v>
          </cell>
          <cell r="FU557">
            <v>63675</v>
          </cell>
          <cell r="FV557">
            <v>66810</v>
          </cell>
          <cell r="FW557">
            <v>58977</v>
          </cell>
          <cell r="FX557">
            <v>87173</v>
          </cell>
          <cell r="FY557">
            <v>80359</v>
          </cell>
          <cell r="FZ557">
            <v>69392</v>
          </cell>
          <cell r="GA557">
            <v>77385</v>
          </cell>
          <cell r="GB557">
            <v>66131</v>
          </cell>
          <cell r="GC557">
            <v>61237</v>
          </cell>
          <cell r="GD557">
            <v>57167</v>
          </cell>
          <cell r="GE557">
            <v>60830</v>
          </cell>
          <cell r="GF557">
            <v>67464</v>
          </cell>
          <cell r="GG557">
            <v>67220</v>
          </cell>
          <cell r="GH557">
            <v>74932</v>
          </cell>
          <cell r="GI557">
            <v>66936</v>
          </cell>
          <cell r="GJ557">
            <v>49657</v>
          </cell>
          <cell r="GK557">
            <v>40286</v>
          </cell>
          <cell r="GL557">
            <v>52101</v>
          </cell>
          <cell r="GM557">
            <v>55368</v>
          </cell>
          <cell r="GN557">
            <v>65295</v>
          </cell>
          <cell r="GO557">
            <v>67220</v>
          </cell>
          <cell r="GP557">
            <v>53852</v>
          </cell>
          <cell r="GQ557">
            <v>45869</v>
          </cell>
          <cell r="GR557">
            <v>47832</v>
          </cell>
          <cell r="GS557">
            <v>52143</v>
          </cell>
          <cell r="GW557">
            <v>25250</v>
          </cell>
          <cell r="GX557" t="e">
            <v>#DIV/0!</v>
          </cell>
          <cell r="GY557" t="e">
            <v>#DIV/0!</v>
          </cell>
          <cell r="GZ557" t="e">
            <v>#DIV/0!</v>
          </cell>
        </row>
        <row r="558">
          <cell r="A558">
            <v>901028</v>
          </cell>
          <cell r="B558">
            <v>30</v>
          </cell>
          <cell r="C558" t="str">
            <v>Interstate Power</v>
          </cell>
          <cell r="D558">
            <v>165500</v>
          </cell>
          <cell r="E558">
            <v>24117</v>
          </cell>
          <cell r="F558">
            <v>24117</v>
          </cell>
          <cell r="G558">
            <v>24117</v>
          </cell>
          <cell r="H558">
            <v>24117</v>
          </cell>
          <cell r="I558">
            <v>24117</v>
          </cell>
          <cell r="J558">
            <v>24117</v>
          </cell>
          <cell r="K558">
            <v>24117</v>
          </cell>
          <cell r="L558">
            <v>24117</v>
          </cell>
          <cell r="M558">
            <v>24117</v>
          </cell>
          <cell r="N558">
            <v>24117</v>
          </cell>
          <cell r="O558">
            <v>24117</v>
          </cell>
          <cell r="P558">
            <v>24117</v>
          </cell>
          <cell r="Q558">
            <v>24117</v>
          </cell>
          <cell r="R558">
            <v>24117</v>
          </cell>
          <cell r="S558">
            <v>24117</v>
          </cell>
          <cell r="T558">
            <v>24117</v>
          </cell>
          <cell r="U558">
            <v>24117</v>
          </cell>
          <cell r="V558">
            <v>24117</v>
          </cell>
          <cell r="W558">
            <v>24117</v>
          </cell>
          <cell r="X558">
            <v>24117</v>
          </cell>
          <cell r="Y558">
            <v>24117</v>
          </cell>
          <cell r="Z558">
            <v>24117</v>
          </cell>
          <cell r="AA558">
            <v>24117</v>
          </cell>
          <cell r="AB558">
            <v>24117</v>
          </cell>
          <cell r="AC558">
            <v>24117</v>
          </cell>
          <cell r="AD558">
            <v>24117</v>
          </cell>
          <cell r="AE558">
            <v>24117</v>
          </cell>
          <cell r="AF558">
            <v>24117</v>
          </cell>
          <cell r="AG558">
            <v>24117</v>
          </cell>
          <cell r="AH558">
            <v>24117</v>
          </cell>
          <cell r="AI558">
            <v>24117</v>
          </cell>
          <cell r="AJ558">
            <v>24117</v>
          </cell>
          <cell r="AK558">
            <v>24117</v>
          </cell>
          <cell r="AL558">
            <v>24117</v>
          </cell>
          <cell r="AM558">
            <v>24117</v>
          </cell>
          <cell r="AN558">
            <v>24117</v>
          </cell>
          <cell r="AO558">
            <v>24117</v>
          </cell>
          <cell r="AP558">
            <v>24117</v>
          </cell>
          <cell r="AQ558">
            <v>24117</v>
          </cell>
          <cell r="AR558">
            <v>24117</v>
          </cell>
          <cell r="AS558">
            <v>24117</v>
          </cell>
          <cell r="AT558">
            <v>24117</v>
          </cell>
          <cell r="AU558">
            <v>24117</v>
          </cell>
          <cell r="AV558">
            <v>24117</v>
          </cell>
          <cell r="AW558">
            <v>24117</v>
          </cell>
          <cell r="AX558">
            <v>24117</v>
          </cell>
          <cell r="AY558">
            <v>24117</v>
          </cell>
          <cell r="AZ558">
            <v>24117</v>
          </cell>
          <cell r="BA558">
            <v>24117</v>
          </cell>
          <cell r="BB558">
            <v>24117</v>
          </cell>
          <cell r="BC558">
            <v>24117</v>
          </cell>
          <cell r="BD558">
            <v>24117</v>
          </cell>
          <cell r="BE558">
            <v>24117</v>
          </cell>
          <cell r="BF558">
            <v>24117</v>
          </cell>
          <cell r="BG558">
            <v>24117</v>
          </cell>
          <cell r="BH558">
            <v>24117</v>
          </cell>
          <cell r="BI558">
            <v>24117</v>
          </cell>
          <cell r="BJ558">
            <v>24117</v>
          </cell>
          <cell r="BK558">
            <v>24117</v>
          </cell>
          <cell r="BL558">
            <v>24117</v>
          </cell>
          <cell r="BM558">
            <v>24117</v>
          </cell>
          <cell r="BN558">
            <v>24117</v>
          </cell>
          <cell r="BO558">
            <v>24117</v>
          </cell>
          <cell r="BP558">
            <v>24117</v>
          </cell>
          <cell r="BQ558">
            <v>24117</v>
          </cell>
          <cell r="BR558">
            <v>24117</v>
          </cell>
          <cell r="BS558">
            <v>24117</v>
          </cell>
          <cell r="BT558">
            <v>24117</v>
          </cell>
          <cell r="BU558">
            <v>24117</v>
          </cell>
          <cell r="BV558">
            <v>24117</v>
          </cell>
          <cell r="BW558">
            <v>24117</v>
          </cell>
          <cell r="BX558">
            <v>24117</v>
          </cell>
          <cell r="BY558">
            <v>24117</v>
          </cell>
          <cell r="BZ558">
            <v>24117</v>
          </cell>
          <cell r="CA558">
            <v>24117</v>
          </cell>
          <cell r="CB558">
            <v>24117</v>
          </cell>
          <cell r="CC558">
            <v>24117</v>
          </cell>
          <cell r="CD558">
            <v>24117</v>
          </cell>
          <cell r="CE558">
            <v>24117</v>
          </cell>
          <cell r="CF558">
            <v>24117</v>
          </cell>
          <cell r="CG558">
            <v>24117</v>
          </cell>
          <cell r="CH558">
            <v>24117</v>
          </cell>
          <cell r="CI558">
            <v>24117</v>
          </cell>
          <cell r="CJ558">
            <v>24117</v>
          </cell>
          <cell r="CK558">
            <v>24117</v>
          </cell>
          <cell r="CL558">
            <v>24759</v>
          </cell>
          <cell r="CM558">
            <v>24357</v>
          </cell>
          <cell r="CN558">
            <v>22312</v>
          </cell>
          <cell r="CO558">
            <v>24221</v>
          </cell>
          <cell r="CP558">
            <v>24159</v>
          </cell>
          <cell r="CQ558">
            <v>23456</v>
          </cell>
          <cell r="CR558">
            <v>24259</v>
          </cell>
          <cell r="CS558">
            <v>23551</v>
          </cell>
          <cell r="CT558">
            <v>24125</v>
          </cell>
          <cell r="CU558">
            <v>22557</v>
          </cell>
          <cell r="CV558">
            <v>24257</v>
          </cell>
          <cell r="CW558">
            <v>24395</v>
          </cell>
          <cell r="CX558">
            <v>24229</v>
          </cell>
          <cell r="CY558">
            <v>22359</v>
          </cell>
          <cell r="CZ558">
            <v>24957</v>
          </cell>
          <cell r="DA558">
            <v>24556</v>
          </cell>
          <cell r="DB558">
            <v>22873</v>
          </cell>
          <cell r="DC558">
            <v>24551</v>
          </cell>
          <cell r="DD558">
            <v>24723</v>
          </cell>
          <cell r="DE558">
            <v>24599</v>
          </cell>
          <cell r="DF558">
            <v>24531</v>
          </cell>
          <cell r="DG558">
            <v>24233</v>
          </cell>
          <cell r="DH558">
            <v>24223</v>
          </cell>
          <cell r="DI558">
            <v>23257</v>
          </cell>
          <cell r="DJ558">
            <v>24449</v>
          </cell>
          <cell r="DK558">
            <v>24127</v>
          </cell>
          <cell r="DL558">
            <v>23995</v>
          </cell>
          <cell r="DM558">
            <v>23651</v>
          </cell>
          <cell r="DN558">
            <v>24995</v>
          </cell>
          <cell r="DO558">
            <v>24221</v>
          </cell>
          <cell r="DP558">
            <v>22553</v>
          </cell>
          <cell r="DQ558">
            <v>24791</v>
          </cell>
          <cell r="DR558">
            <v>24556</v>
          </cell>
          <cell r="DS558">
            <v>22119</v>
          </cell>
          <cell r="DT558">
            <v>24994</v>
          </cell>
          <cell r="DU558">
            <v>22595</v>
          </cell>
          <cell r="DV558">
            <v>24781</v>
          </cell>
          <cell r="DW558">
            <v>23883</v>
          </cell>
          <cell r="DX558">
            <v>24773</v>
          </cell>
          <cell r="DY558">
            <v>24535</v>
          </cell>
          <cell r="DZ558">
            <v>24981</v>
          </cell>
          <cell r="EA558">
            <v>22545</v>
          </cell>
          <cell r="EB558">
            <v>24874</v>
          </cell>
          <cell r="EC558">
            <v>22565</v>
          </cell>
          <cell r="ED558">
            <v>24335</v>
          </cell>
          <cell r="EE558">
            <v>24995</v>
          </cell>
          <cell r="EF558">
            <v>22363</v>
          </cell>
          <cell r="EG558">
            <v>22157</v>
          </cell>
          <cell r="EH558">
            <v>24778</v>
          </cell>
          <cell r="EI558">
            <v>24358</v>
          </cell>
          <cell r="EJ558">
            <v>22557</v>
          </cell>
          <cell r="EK558">
            <v>24993</v>
          </cell>
          <cell r="EL558">
            <v>24221</v>
          </cell>
          <cell r="EM558">
            <v>24393</v>
          </cell>
          <cell r="EN558">
            <v>24797</v>
          </cell>
          <cell r="EO558">
            <v>22226</v>
          </cell>
          <cell r="EP558">
            <v>24798</v>
          </cell>
          <cell r="EQ558">
            <v>24223</v>
          </cell>
          <cell r="ER558">
            <v>25117</v>
          </cell>
          <cell r="ES558">
            <v>24227</v>
          </cell>
          <cell r="ET558">
            <v>24593</v>
          </cell>
          <cell r="EU558">
            <v>24991</v>
          </cell>
          <cell r="EV558">
            <v>23499</v>
          </cell>
          <cell r="EW558">
            <v>24125</v>
          </cell>
          <cell r="EX558">
            <v>24793</v>
          </cell>
          <cell r="EY558">
            <v>23173</v>
          </cell>
          <cell r="EZ558">
            <v>24499</v>
          </cell>
          <cell r="FA558">
            <v>24579</v>
          </cell>
          <cell r="FB558">
            <v>24241</v>
          </cell>
          <cell r="FC558">
            <v>25193</v>
          </cell>
          <cell r="FD558">
            <v>25113</v>
          </cell>
          <cell r="FE558">
            <v>24559</v>
          </cell>
          <cell r="FF558">
            <v>22159</v>
          </cell>
          <cell r="FG558">
            <v>25371</v>
          </cell>
          <cell r="FH558">
            <v>24229</v>
          </cell>
          <cell r="FI558">
            <v>24556</v>
          </cell>
          <cell r="FJ558">
            <v>25699</v>
          </cell>
          <cell r="FK558">
            <v>22361</v>
          </cell>
          <cell r="FL558">
            <v>24227</v>
          </cell>
          <cell r="FM558">
            <v>22312</v>
          </cell>
          <cell r="FN558">
            <v>25461</v>
          </cell>
          <cell r="FO558">
            <v>22963</v>
          </cell>
          <cell r="FP558">
            <v>23535</v>
          </cell>
          <cell r="FQ558">
            <v>24651</v>
          </cell>
          <cell r="FR558">
            <v>23239</v>
          </cell>
          <cell r="FS558">
            <v>22475</v>
          </cell>
          <cell r="FT558">
            <v>21135</v>
          </cell>
          <cell r="FU558">
            <v>22005</v>
          </cell>
          <cell r="FV558">
            <v>21339</v>
          </cell>
          <cell r="FW558">
            <v>21483</v>
          </cell>
          <cell r="FX558">
            <v>23459</v>
          </cell>
          <cell r="FY558">
            <v>24379</v>
          </cell>
          <cell r="FZ558">
            <v>22496</v>
          </cell>
          <cell r="GA558">
            <v>25781</v>
          </cell>
          <cell r="GB558">
            <v>24225</v>
          </cell>
          <cell r="GC558">
            <v>25696</v>
          </cell>
          <cell r="GD558">
            <v>22431</v>
          </cell>
          <cell r="GE558">
            <v>21459</v>
          </cell>
          <cell r="GF558">
            <v>22375</v>
          </cell>
          <cell r="GG558">
            <v>24785</v>
          </cell>
          <cell r="GH558">
            <v>25861</v>
          </cell>
          <cell r="GI558">
            <v>24569</v>
          </cell>
          <cell r="GJ558">
            <v>23456</v>
          </cell>
          <cell r="GK558">
            <v>22919</v>
          </cell>
          <cell r="GL558">
            <v>22987</v>
          </cell>
          <cell r="GM558">
            <v>20175</v>
          </cell>
          <cell r="GN558">
            <v>19686</v>
          </cell>
          <cell r="GO558">
            <v>26750</v>
          </cell>
          <cell r="GP558">
            <v>21370</v>
          </cell>
          <cell r="GQ558">
            <v>22148</v>
          </cell>
          <cell r="GR558">
            <v>21898</v>
          </cell>
          <cell r="GS558">
            <v>24491</v>
          </cell>
          <cell r="GW558">
            <v>901028</v>
          </cell>
          <cell r="GX558" t="e">
            <v>#DIV/0!</v>
          </cell>
          <cell r="GY558" t="e">
            <v>#DIV/0!</v>
          </cell>
          <cell r="GZ558" t="e">
            <v>#DIV/0!</v>
          </cell>
        </row>
        <row r="559">
          <cell r="A559">
            <v>903987</v>
          </cell>
          <cell r="B559">
            <v>30</v>
          </cell>
          <cell r="C559" t="str">
            <v>ILLINI</v>
          </cell>
          <cell r="D559">
            <v>86000</v>
          </cell>
          <cell r="E559">
            <v>4000</v>
          </cell>
          <cell r="F559">
            <v>4000</v>
          </cell>
          <cell r="G559">
            <v>4000</v>
          </cell>
          <cell r="H559">
            <v>4000</v>
          </cell>
          <cell r="I559">
            <v>4000</v>
          </cell>
          <cell r="J559">
            <v>4000</v>
          </cell>
          <cell r="K559">
            <v>4000</v>
          </cell>
          <cell r="L559">
            <v>4000</v>
          </cell>
          <cell r="M559">
            <v>4000</v>
          </cell>
          <cell r="N559">
            <v>4000</v>
          </cell>
          <cell r="O559">
            <v>4000</v>
          </cell>
          <cell r="P559">
            <v>4000</v>
          </cell>
          <cell r="Q559">
            <v>4000</v>
          </cell>
          <cell r="R559">
            <v>4000</v>
          </cell>
          <cell r="S559">
            <v>4000</v>
          </cell>
          <cell r="T559">
            <v>4000</v>
          </cell>
          <cell r="U559">
            <v>4000</v>
          </cell>
          <cell r="V559">
            <v>4000</v>
          </cell>
          <cell r="W559">
            <v>4000</v>
          </cell>
          <cell r="X559">
            <v>4000</v>
          </cell>
          <cell r="Y559">
            <v>4000</v>
          </cell>
          <cell r="Z559">
            <v>4000</v>
          </cell>
          <cell r="AA559">
            <v>4000</v>
          </cell>
          <cell r="AB559">
            <v>4000</v>
          </cell>
          <cell r="AC559">
            <v>4000</v>
          </cell>
          <cell r="AD559">
            <v>4000</v>
          </cell>
          <cell r="AE559">
            <v>4000</v>
          </cell>
          <cell r="AF559">
            <v>4000</v>
          </cell>
          <cell r="AG559">
            <v>4000</v>
          </cell>
          <cell r="AH559">
            <v>4000</v>
          </cell>
          <cell r="AI559">
            <v>4000</v>
          </cell>
          <cell r="AJ559">
            <v>4000</v>
          </cell>
          <cell r="AK559">
            <v>4000</v>
          </cell>
          <cell r="AL559">
            <v>4000</v>
          </cell>
          <cell r="AM559">
            <v>4000</v>
          </cell>
          <cell r="AN559">
            <v>4000</v>
          </cell>
          <cell r="AO559">
            <v>4000</v>
          </cell>
          <cell r="AP559">
            <v>4000</v>
          </cell>
          <cell r="AQ559">
            <v>4000</v>
          </cell>
          <cell r="AR559">
            <v>4000</v>
          </cell>
          <cell r="AS559">
            <v>4000</v>
          </cell>
          <cell r="AT559">
            <v>4000</v>
          </cell>
          <cell r="AU559">
            <v>4000</v>
          </cell>
          <cell r="AV559">
            <v>4000</v>
          </cell>
          <cell r="AW559">
            <v>4000</v>
          </cell>
          <cell r="AX559">
            <v>4000</v>
          </cell>
          <cell r="AY559">
            <v>4000</v>
          </cell>
          <cell r="AZ559">
            <v>4000</v>
          </cell>
          <cell r="BA559">
            <v>4000</v>
          </cell>
          <cell r="BB559">
            <v>4000</v>
          </cell>
          <cell r="BC559">
            <v>4000</v>
          </cell>
          <cell r="BD559">
            <v>4000</v>
          </cell>
          <cell r="BE559">
            <v>4000</v>
          </cell>
          <cell r="BF559">
            <v>4000</v>
          </cell>
          <cell r="BG559">
            <v>4000</v>
          </cell>
          <cell r="BH559">
            <v>4000</v>
          </cell>
          <cell r="BI559">
            <v>4000</v>
          </cell>
          <cell r="BJ559">
            <v>4000</v>
          </cell>
          <cell r="BK559">
            <v>4000</v>
          </cell>
          <cell r="BL559">
            <v>4000</v>
          </cell>
          <cell r="BM559">
            <v>4000</v>
          </cell>
          <cell r="BN559">
            <v>4000</v>
          </cell>
          <cell r="BO559">
            <v>4000</v>
          </cell>
          <cell r="BP559">
            <v>4000</v>
          </cell>
          <cell r="BQ559">
            <v>4000</v>
          </cell>
          <cell r="BR559">
            <v>4000</v>
          </cell>
          <cell r="BS559">
            <v>4000</v>
          </cell>
          <cell r="BT559">
            <v>4000</v>
          </cell>
          <cell r="BU559">
            <v>4000</v>
          </cell>
          <cell r="BV559">
            <v>4000</v>
          </cell>
          <cell r="BW559">
            <v>4000</v>
          </cell>
          <cell r="BX559">
            <v>4000</v>
          </cell>
          <cell r="BY559">
            <v>4000</v>
          </cell>
          <cell r="BZ559">
            <v>4000</v>
          </cell>
          <cell r="CA559">
            <v>4000</v>
          </cell>
          <cell r="CB559">
            <v>4000</v>
          </cell>
          <cell r="CC559">
            <v>4000</v>
          </cell>
          <cell r="CD559">
            <v>4000</v>
          </cell>
          <cell r="CE559">
            <v>4000</v>
          </cell>
          <cell r="CF559">
            <v>4000</v>
          </cell>
          <cell r="CG559">
            <v>4000</v>
          </cell>
          <cell r="CH559">
            <v>4000</v>
          </cell>
          <cell r="CI559">
            <v>4000</v>
          </cell>
          <cell r="CJ559">
            <v>4000</v>
          </cell>
          <cell r="CK559">
            <v>4000</v>
          </cell>
          <cell r="CL559">
            <v>4000</v>
          </cell>
          <cell r="CM559">
            <v>4000</v>
          </cell>
          <cell r="CN559">
            <v>4000</v>
          </cell>
          <cell r="CO559">
            <v>4000</v>
          </cell>
          <cell r="CP559">
            <v>4000</v>
          </cell>
          <cell r="CQ559">
            <v>4000</v>
          </cell>
          <cell r="CR559">
            <v>4000</v>
          </cell>
          <cell r="CS559">
            <v>4000</v>
          </cell>
          <cell r="CT559">
            <v>4000</v>
          </cell>
          <cell r="CU559">
            <v>4000</v>
          </cell>
          <cell r="CV559">
            <v>4000</v>
          </cell>
          <cell r="CW559">
            <v>4000</v>
          </cell>
          <cell r="CX559">
            <v>4000</v>
          </cell>
          <cell r="CY559">
            <v>4000</v>
          </cell>
          <cell r="CZ559">
            <v>4000</v>
          </cell>
          <cell r="DA559">
            <v>4000</v>
          </cell>
          <cell r="DB559">
            <v>4000</v>
          </cell>
          <cell r="DC559">
            <v>4000</v>
          </cell>
          <cell r="DD559">
            <v>4000</v>
          </cell>
          <cell r="DE559">
            <v>4000</v>
          </cell>
          <cell r="DF559">
            <v>4000</v>
          </cell>
          <cell r="DG559">
            <v>4000</v>
          </cell>
          <cell r="DH559">
            <v>4000</v>
          </cell>
          <cell r="DI559">
            <v>4000</v>
          </cell>
          <cell r="DJ559">
            <v>4000</v>
          </cell>
          <cell r="DK559">
            <v>4000</v>
          </cell>
          <cell r="DL559">
            <v>4000</v>
          </cell>
          <cell r="DM559">
            <v>4000</v>
          </cell>
          <cell r="DN559">
            <v>4000</v>
          </cell>
          <cell r="DO559">
            <v>4000</v>
          </cell>
          <cell r="DP559">
            <v>4000</v>
          </cell>
          <cell r="DQ559">
            <v>4000</v>
          </cell>
          <cell r="DR559">
            <v>4000</v>
          </cell>
          <cell r="DS559">
            <v>4000</v>
          </cell>
          <cell r="DT559">
            <v>4000</v>
          </cell>
          <cell r="DU559">
            <v>4000</v>
          </cell>
          <cell r="DV559">
            <v>4000</v>
          </cell>
          <cell r="DW559">
            <v>4000</v>
          </cell>
          <cell r="DX559">
            <v>4000</v>
          </cell>
          <cell r="DY559">
            <v>4000</v>
          </cell>
          <cell r="DZ559">
            <v>4000</v>
          </cell>
          <cell r="EA559">
            <v>4000</v>
          </cell>
          <cell r="EB559">
            <v>4000</v>
          </cell>
          <cell r="EC559">
            <v>4000</v>
          </cell>
          <cell r="ED559">
            <v>4000</v>
          </cell>
          <cell r="EE559">
            <v>4000</v>
          </cell>
          <cell r="EF559">
            <v>4000</v>
          </cell>
          <cell r="EG559">
            <v>4000</v>
          </cell>
          <cell r="EH559">
            <v>4000</v>
          </cell>
          <cell r="EI559">
            <v>4000</v>
          </cell>
          <cell r="EJ559">
            <v>4000</v>
          </cell>
          <cell r="EK559">
            <v>4000</v>
          </cell>
          <cell r="EL559">
            <v>4000</v>
          </cell>
          <cell r="EM559">
            <v>4000</v>
          </cell>
          <cell r="EN559">
            <v>4000</v>
          </cell>
          <cell r="EO559">
            <v>4000</v>
          </cell>
          <cell r="EP559">
            <v>4000</v>
          </cell>
          <cell r="EQ559">
            <v>4000</v>
          </cell>
          <cell r="ER559">
            <v>4000</v>
          </cell>
          <cell r="ES559">
            <v>4000</v>
          </cell>
          <cell r="ET559">
            <v>4000</v>
          </cell>
          <cell r="EU559">
            <v>4000</v>
          </cell>
          <cell r="EV559">
            <v>4000</v>
          </cell>
          <cell r="EW559">
            <v>4000</v>
          </cell>
          <cell r="EX559">
            <v>4000</v>
          </cell>
          <cell r="EY559">
            <v>4000</v>
          </cell>
          <cell r="EZ559">
            <v>4000</v>
          </cell>
          <cell r="FA559">
            <v>4000</v>
          </cell>
          <cell r="FB559">
            <v>4000</v>
          </cell>
          <cell r="FC559">
            <v>4000</v>
          </cell>
          <cell r="FD559">
            <v>4000</v>
          </cell>
          <cell r="FE559">
            <v>4000</v>
          </cell>
          <cell r="FF559">
            <v>4000</v>
          </cell>
          <cell r="FG559">
            <v>4000</v>
          </cell>
          <cell r="FH559">
            <v>4000</v>
          </cell>
          <cell r="FI559">
            <v>4000</v>
          </cell>
          <cell r="FJ559">
            <v>4000</v>
          </cell>
          <cell r="FK559">
            <v>4000</v>
          </cell>
          <cell r="FL559">
            <v>4000</v>
          </cell>
          <cell r="FM559">
            <v>4000</v>
          </cell>
          <cell r="FN559">
            <v>4000</v>
          </cell>
          <cell r="FO559">
            <v>4000</v>
          </cell>
          <cell r="FP559">
            <v>4000</v>
          </cell>
          <cell r="FQ559">
            <v>4000</v>
          </cell>
          <cell r="FR559">
            <v>4000</v>
          </cell>
          <cell r="FS559">
            <v>4000</v>
          </cell>
          <cell r="FT559">
            <v>4000</v>
          </cell>
          <cell r="FU559">
            <v>4000</v>
          </cell>
          <cell r="FV559">
            <v>4000</v>
          </cell>
          <cell r="FW559">
            <v>4000</v>
          </cell>
          <cell r="FX559">
            <v>4000</v>
          </cell>
          <cell r="FY559">
            <v>4000</v>
          </cell>
          <cell r="FZ559">
            <v>4000</v>
          </cell>
          <cell r="GA559">
            <v>4000</v>
          </cell>
          <cell r="GB559">
            <v>4000</v>
          </cell>
          <cell r="GC559">
            <v>4000</v>
          </cell>
          <cell r="GD559">
            <v>4000</v>
          </cell>
          <cell r="GE559">
            <v>4000</v>
          </cell>
          <cell r="GF559">
            <v>4000</v>
          </cell>
          <cell r="GG559">
            <v>4000</v>
          </cell>
          <cell r="GH559">
            <v>4000</v>
          </cell>
          <cell r="GI559">
            <v>4000</v>
          </cell>
          <cell r="GJ559">
            <v>4000</v>
          </cell>
          <cell r="GK559">
            <v>4000</v>
          </cell>
          <cell r="GL559">
            <v>4000</v>
          </cell>
          <cell r="GM559">
            <v>4000</v>
          </cell>
          <cell r="GN559">
            <v>4000</v>
          </cell>
          <cell r="GO559">
            <v>4000</v>
          </cell>
          <cell r="GP559">
            <v>4000</v>
          </cell>
          <cell r="GQ559">
            <v>4000</v>
          </cell>
          <cell r="GR559">
            <v>4000</v>
          </cell>
          <cell r="GS559">
            <v>4000</v>
          </cell>
          <cell r="GW559">
            <v>903987</v>
          </cell>
          <cell r="GX559" t="e">
            <v>#DIV/0!</v>
          </cell>
          <cell r="GY559" t="e">
            <v>#DIV/0!</v>
          </cell>
          <cell r="GZ559" t="e">
            <v>#DIV/0!</v>
          </cell>
        </row>
        <row r="560">
          <cell r="A560">
            <v>25500</v>
          </cell>
          <cell r="B560">
            <v>30</v>
          </cell>
          <cell r="C560" t="str">
            <v>CIPS</v>
          </cell>
          <cell r="D560">
            <v>132025</v>
          </cell>
          <cell r="E560">
            <v>1532</v>
          </cell>
          <cell r="F560">
            <v>1532</v>
          </cell>
          <cell r="G560">
            <v>1532</v>
          </cell>
          <cell r="H560">
            <v>1532</v>
          </cell>
          <cell r="I560">
            <v>1532</v>
          </cell>
          <cell r="J560">
            <v>1532</v>
          </cell>
          <cell r="K560">
            <v>1532</v>
          </cell>
          <cell r="L560">
            <v>1532</v>
          </cell>
          <cell r="M560">
            <v>1532</v>
          </cell>
          <cell r="N560">
            <v>1532</v>
          </cell>
          <cell r="O560">
            <v>1532</v>
          </cell>
          <cell r="P560">
            <v>1532</v>
          </cell>
          <cell r="Q560">
            <v>1532</v>
          </cell>
          <cell r="R560">
            <v>1532</v>
          </cell>
          <cell r="S560">
            <v>1532</v>
          </cell>
          <cell r="T560">
            <v>1532</v>
          </cell>
          <cell r="U560">
            <v>1532</v>
          </cell>
          <cell r="V560">
            <v>1532</v>
          </cell>
          <cell r="W560">
            <v>1532</v>
          </cell>
          <cell r="X560">
            <v>1532</v>
          </cell>
          <cell r="Y560">
            <v>1532</v>
          </cell>
          <cell r="Z560">
            <v>1532</v>
          </cell>
          <cell r="AA560">
            <v>1532</v>
          </cell>
          <cell r="AB560">
            <v>1532</v>
          </cell>
          <cell r="AC560">
            <v>1532</v>
          </cell>
          <cell r="AD560">
            <v>1532</v>
          </cell>
          <cell r="AE560">
            <v>1532</v>
          </cell>
          <cell r="AF560">
            <v>1532</v>
          </cell>
          <cell r="AG560">
            <v>1532</v>
          </cell>
          <cell r="AH560">
            <v>1532</v>
          </cell>
          <cell r="AI560">
            <v>1532</v>
          </cell>
          <cell r="AJ560">
            <v>1532</v>
          </cell>
          <cell r="AK560">
            <v>1532</v>
          </cell>
          <cell r="AL560">
            <v>1532</v>
          </cell>
          <cell r="AM560">
            <v>1532</v>
          </cell>
          <cell r="AN560">
            <v>1532</v>
          </cell>
          <cell r="AO560">
            <v>1532</v>
          </cell>
          <cell r="AP560">
            <v>1532</v>
          </cell>
          <cell r="AQ560">
            <v>1532</v>
          </cell>
          <cell r="AR560">
            <v>1532</v>
          </cell>
          <cell r="AS560">
            <v>1532</v>
          </cell>
          <cell r="AT560">
            <v>1532</v>
          </cell>
          <cell r="AU560">
            <v>1532</v>
          </cell>
          <cell r="AV560">
            <v>1532</v>
          </cell>
          <cell r="AW560">
            <v>1532</v>
          </cell>
          <cell r="AX560">
            <v>1532</v>
          </cell>
          <cell r="AY560">
            <v>1532</v>
          </cell>
          <cell r="AZ560">
            <v>1532</v>
          </cell>
          <cell r="BA560">
            <v>1532</v>
          </cell>
          <cell r="BB560">
            <v>1532</v>
          </cell>
          <cell r="BC560">
            <v>1532</v>
          </cell>
          <cell r="BD560">
            <v>1532</v>
          </cell>
          <cell r="BE560">
            <v>1532</v>
          </cell>
          <cell r="BF560">
            <v>1532</v>
          </cell>
          <cell r="BG560">
            <v>1532</v>
          </cell>
          <cell r="BH560">
            <v>1532</v>
          </cell>
          <cell r="BI560">
            <v>1532</v>
          </cell>
          <cell r="BJ560">
            <v>1532</v>
          </cell>
          <cell r="BK560">
            <v>1532</v>
          </cell>
          <cell r="BL560">
            <v>1532</v>
          </cell>
          <cell r="BM560">
            <v>1532</v>
          </cell>
          <cell r="BN560">
            <v>1532</v>
          </cell>
          <cell r="BO560">
            <v>1532</v>
          </cell>
          <cell r="BP560">
            <v>1532</v>
          </cell>
          <cell r="BQ560">
            <v>1532</v>
          </cell>
          <cell r="BR560">
            <v>1532</v>
          </cell>
          <cell r="BS560">
            <v>1532</v>
          </cell>
          <cell r="BT560">
            <v>1532</v>
          </cell>
          <cell r="BU560">
            <v>1532</v>
          </cell>
          <cell r="BV560">
            <v>1532</v>
          </cell>
          <cell r="BW560">
            <v>1532</v>
          </cell>
          <cell r="BX560">
            <v>1532</v>
          </cell>
          <cell r="BY560">
            <v>1532</v>
          </cell>
          <cell r="BZ560">
            <v>1532</v>
          </cell>
          <cell r="CA560">
            <v>1532</v>
          </cell>
          <cell r="CB560">
            <v>1532</v>
          </cell>
          <cell r="CC560">
            <v>1532</v>
          </cell>
          <cell r="CD560">
            <v>1532</v>
          </cell>
          <cell r="CE560">
            <v>1532</v>
          </cell>
          <cell r="CF560">
            <v>1532</v>
          </cell>
          <cell r="CG560">
            <v>1532</v>
          </cell>
          <cell r="CH560">
            <v>1532</v>
          </cell>
          <cell r="CI560">
            <v>1532</v>
          </cell>
          <cell r="CJ560">
            <v>1532</v>
          </cell>
          <cell r="CK560">
            <v>1532</v>
          </cell>
          <cell r="CL560">
            <v>1532</v>
          </cell>
          <cell r="CM560">
            <v>1532</v>
          </cell>
          <cell r="CN560">
            <v>1532</v>
          </cell>
          <cell r="CO560">
            <v>1532</v>
          </cell>
          <cell r="CP560">
            <v>1532</v>
          </cell>
          <cell r="CQ560">
            <v>1532</v>
          </cell>
          <cell r="CR560">
            <v>1532</v>
          </cell>
          <cell r="CS560">
            <v>1532</v>
          </cell>
          <cell r="CT560">
            <v>1532</v>
          </cell>
          <cell r="CU560">
            <v>1532</v>
          </cell>
          <cell r="CV560">
            <v>1532</v>
          </cell>
          <cell r="CW560">
            <v>1532</v>
          </cell>
          <cell r="CX560">
            <v>1532</v>
          </cell>
          <cell r="CY560">
            <v>1532</v>
          </cell>
          <cell r="CZ560">
            <v>1532</v>
          </cell>
          <cell r="DA560">
            <v>1532</v>
          </cell>
          <cell r="DB560">
            <v>1532</v>
          </cell>
          <cell r="DC560">
            <v>1532</v>
          </cell>
          <cell r="DD560">
            <v>1532</v>
          </cell>
          <cell r="DE560">
            <v>1532</v>
          </cell>
          <cell r="DF560">
            <v>1532</v>
          </cell>
          <cell r="DG560">
            <v>1532</v>
          </cell>
          <cell r="DH560">
            <v>1532</v>
          </cell>
          <cell r="DI560">
            <v>1532</v>
          </cell>
          <cell r="DJ560">
            <v>1532</v>
          </cell>
          <cell r="DK560">
            <v>1532</v>
          </cell>
          <cell r="DL560">
            <v>1532</v>
          </cell>
          <cell r="DM560">
            <v>1532</v>
          </cell>
          <cell r="DN560">
            <v>1532</v>
          </cell>
          <cell r="DO560">
            <v>1532</v>
          </cell>
          <cell r="DP560">
            <v>1532</v>
          </cell>
          <cell r="DQ560">
            <v>1532</v>
          </cell>
          <cell r="DR560">
            <v>1532</v>
          </cell>
          <cell r="DS560">
            <v>1532</v>
          </cell>
          <cell r="DT560">
            <v>1532</v>
          </cell>
          <cell r="DU560">
            <v>1532</v>
          </cell>
          <cell r="DV560">
            <v>1532</v>
          </cell>
          <cell r="DW560">
            <v>1532</v>
          </cell>
          <cell r="DX560">
            <v>1532</v>
          </cell>
          <cell r="DY560">
            <v>1532</v>
          </cell>
          <cell r="DZ560">
            <v>1532</v>
          </cell>
          <cell r="EA560">
            <v>1532</v>
          </cell>
          <cell r="EB560">
            <v>1532</v>
          </cell>
          <cell r="EC560">
            <v>1532</v>
          </cell>
          <cell r="ED560">
            <v>1532</v>
          </cell>
          <cell r="EE560">
            <v>1532</v>
          </cell>
          <cell r="EF560">
            <v>1532</v>
          </cell>
          <cell r="EG560">
            <v>1532</v>
          </cell>
          <cell r="EH560">
            <v>1532</v>
          </cell>
          <cell r="EI560">
            <v>1532</v>
          </cell>
          <cell r="EJ560">
            <v>1532</v>
          </cell>
          <cell r="EK560">
            <v>1532</v>
          </cell>
          <cell r="EL560">
            <v>1532</v>
          </cell>
          <cell r="EM560">
            <v>1532</v>
          </cell>
          <cell r="EN560">
            <v>1532</v>
          </cell>
          <cell r="EO560">
            <v>1532</v>
          </cell>
          <cell r="EP560">
            <v>1532</v>
          </cell>
          <cell r="EQ560">
            <v>1532</v>
          </cell>
          <cell r="ER560">
            <v>1532</v>
          </cell>
          <cell r="ES560">
            <v>1532</v>
          </cell>
          <cell r="ET560">
            <v>1532</v>
          </cell>
          <cell r="EU560">
            <v>1532</v>
          </cell>
          <cell r="EV560">
            <v>1532</v>
          </cell>
          <cell r="EW560">
            <v>1532</v>
          </cell>
          <cell r="EX560">
            <v>1532</v>
          </cell>
          <cell r="EY560">
            <v>1532</v>
          </cell>
          <cell r="EZ560">
            <v>1532</v>
          </cell>
          <cell r="FA560">
            <v>1532</v>
          </cell>
          <cell r="FB560">
            <v>1532</v>
          </cell>
          <cell r="FC560">
            <v>1532</v>
          </cell>
          <cell r="FD560">
            <v>1532</v>
          </cell>
          <cell r="FE560">
            <v>1532</v>
          </cell>
          <cell r="FF560">
            <v>1532</v>
          </cell>
          <cell r="FG560">
            <v>1532</v>
          </cell>
          <cell r="FH560">
            <v>1532</v>
          </cell>
          <cell r="FI560">
            <v>1532</v>
          </cell>
          <cell r="FJ560">
            <v>1532</v>
          </cell>
          <cell r="FK560">
            <v>1532</v>
          </cell>
          <cell r="FL560">
            <v>1532</v>
          </cell>
          <cell r="FM560">
            <v>1532</v>
          </cell>
          <cell r="FN560">
            <v>1532</v>
          </cell>
          <cell r="FO560">
            <v>1532</v>
          </cell>
          <cell r="FP560">
            <v>1532</v>
          </cell>
          <cell r="FQ560">
            <v>1532</v>
          </cell>
          <cell r="FR560">
            <v>1532</v>
          </cell>
          <cell r="FS560">
            <v>1532</v>
          </cell>
          <cell r="FT560">
            <v>1532</v>
          </cell>
          <cell r="FU560">
            <v>1532</v>
          </cell>
          <cell r="FV560">
            <v>1532</v>
          </cell>
          <cell r="FW560">
            <v>1532</v>
          </cell>
          <cell r="FX560">
            <v>1532</v>
          </cell>
          <cell r="FY560">
            <v>1532</v>
          </cell>
          <cell r="FZ560">
            <v>1532</v>
          </cell>
          <cell r="GA560">
            <v>1532</v>
          </cell>
          <cell r="GB560">
            <v>1532</v>
          </cell>
          <cell r="GC560">
            <v>1532</v>
          </cell>
          <cell r="GD560">
            <v>1532</v>
          </cell>
          <cell r="GE560">
            <v>1532</v>
          </cell>
          <cell r="GF560">
            <v>1532</v>
          </cell>
          <cell r="GG560">
            <v>1532</v>
          </cell>
          <cell r="GH560">
            <v>1532</v>
          </cell>
          <cell r="GI560">
            <v>1532</v>
          </cell>
          <cell r="GJ560">
            <v>1532</v>
          </cell>
          <cell r="GK560">
            <v>1532</v>
          </cell>
          <cell r="GL560">
            <v>1532</v>
          </cell>
          <cell r="GM560">
            <v>1532</v>
          </cell>
          <cell r="GN560">
            <v>1532</v>
          </cell>
          <cell r="GO560">
            <v>1532</v>
          </cell>
          <cell r="GP560">
            <v>1532</v>
          </cell>
          <cell r="GQ560">
            <v>1532</v>
          </cell>
          <cell r="GR560">
            <v>1532</v>
          </cell>
          <cell r="GS560">
            <v>1532</v>
          </cell>
          <cell r="GW560">
            <v>25500</v>
          </cell>
          <cell r="GX560" t="e">
            <v>#DIV/0!</v>
          </cell>
          <cell r="GY560" t="e">
            <v>#DIV/0!</v>
          </cell>
          <cell r="GZ560" t="e">
            <v>#DIV/0!</v>
          </cell>
        </row>
        <row r="561">
          <cell r="A561">
            <v>37207</v>
          </cell>
          <cell r="B561">
            <v>30</v>
          </cell>
          <cell r="C561" t="str">
            <v>NGPL/Alliance</v>
          </cell>
          <cell r="GW561">
            <v>37207</v>
          </cell>
          <cell r="GX561" t="e">
            <v>#DIV/0!</v>
          </cell>
          <cell r="GY561" t="e">
            <v>#DIV/0!</v>
          </cell>
          <cell r="GZ561" t="e">
            <v>#DIV/0!</v>
          </cell>
        </row>
        <row r="562">
          <cell r="C562" t="str">
            <v>STORAGE (KEYED IN)</v>
          </cell>
        </row>
        <row r="563">
          <cell r="A563">
            <v>1000000</v>
          </cell>
          <cell r="C563" t="str">
            <v>System Injections</v>
          </cell>
          <cell r="F563">
            <v>1014537</v>
          </cell>
          <cell r="G563">
            <v>1093076</v>
          </cell>
          <cell r="H563">
            <v>1174550</v>
          </cell>
          <cell r="I563">
            <v>1245602</v>
          </cell>
          <cell r="J563">
            <v>1271821</v>
          </cell>
          <cell r="K563">
            <v>1330747</v>
          </cell>
          <cell r="L563">
            <v>1272993</v>
          </cell>
          <cell r="M563">
            <v>1177675</v>
          </cell>
          <cell r="N563">
            <v>1063297</v>
          </cell>
          <cell r="O563">
            <v>1085112</v>
          </cell>
          <cell r="P563">
            <v>1227947</v>
          </cell>
          <cell r="Q563">
            <v>1203446</v>
          </cell>
          <cell r="R563">
            <v>1233502</v>
          </cell>
          <cell r="S563">
            <v>978543</v>
          </cell>
          <cell r="T563">
            <v>1069286</v>
          </cell>
          <cell r="U563">
            <v>1074036</v>
          </cell>
          <cell r="V563">
            <v>1267226</v>
          </cell>
          <cell r="W563">
            <v>1295952</v>
          </cell>
          <cell r="X563">
            <v>1294737</v>
          </cell>
          <cell r="Y563">
            <v>1268269</v>
          </cell>
          <cell r="Z563">
            <v>1126575</v>
          </cell>
          <cell r="AA563">
            <v>1095740</v>
          </cell>
          <cell r="AB563">
            <v>1095255</v>
          </cell>
          <cell r="AC563">
            <v>985544</v>
          </cell>
          <cell r="AD563">
            <v>1016266</v>
          </cell>
          <cell r="AE563">
            <v>1061494</v>
          </cell>
          <cell r="AF563">
            <v>1060351</v>
          </cell>
          <cell r="AG563">
            <v>1060941</v>
          </cell>
          <cell r="AH563">
            <v>980313</v>
          </cell>
          <cell r="AI563">
            <v>1131346</v>
          </cell>
          <cell r="AJ563">
            <v>1068813</v>
          </cell>
          <cell r="AK563">
            <v>1082958</v>
          </cell>
          <cell r="AL563">
            <v>1107266</v>
          </cell>
          <cell r="AM563">
            <v>1123079</v>
          </cell>
          <cell r="AN563">
            <v>954439</v>
          </cell>
          <cell r="AO563">
            <v>1016209</v>
          </cell>
          <cell r="AP563">
            <v>1051054</v>
          </cell>
          <cell r="AQ563">
            <v>1190718</v>
          </cell>
          <cell r="AR563">
            <v>1254594</v>
          </cell>
          <cell r="AS563">
            <v>1251993</v>
          </cell>
          <cell r="AT563">
            <v>1274733</v>
          </cell>
          <cell r="AU563">
            <v>968663</v>
          </cell>
          <cell r="AV563">
            <v>1006633</v>
          </cell>
          <cell r="AW563">
            <v>1075888</v>
          </cell>
          <cell r="AX563">
            <v>1081808</v>
          </cell>
          <cell r="AY563">
            <v>904732</v>
          </cell>
          <cell r="AZ563">
            <v>935436</v>
          </cell>
          <cell r="BA563">
            <v>917078</v>
          </cell>
          <cell r="BB563">
            <v>906742</v>
          </cell>
          <cell r="BC563">
            <v>924141</v>
          </cell>
          <cell r="BD563">
            <v>870982</v>
          </cell>
          <cell r="BE563">
            <v>777540</v>
          </cell>
          <cell r="BF563">
            <v>600245</v>
          </cell>
          <cell r="BG563">
            <v>649256</v>
          </cell>
          <cell r="BH563">
            <v>799356</v>
          </cell>
          <cell r="BI563">
            <v>980263</v>
          </cell>
          <cell r="BJ563">
            <v>652469</v>
          </cell>
          <cell r="BK563">
            <v>506544</v>
          </cell>
          <cell r="BL563">
            <v>520106</v>
          </cell>
          <cell r="BM563">
            <v>496305</v>
          </cell>
          <cell r="BN563">
            <v>544254</v>
          </cell>
          <cell r="BO563">
            <v>658135</v>
          </cell>
          <cell r="BP563">
            <v>636055</v>
          </cell>
          <cell r="BQ563">
            <v>538953</v>
          </cell>
          <cell r="BR563">
            <v>552529</v>
          </cell>
          <cell r="BS563">
            <v>699863</v>
          </cell>
          <cell r="BT563">
            <v>937318</v>
          </cell>
          <cell r="BU563">
            <v>948022</v>
          </cell>
          <cell r="BV563">
            <v>941848</v>
          </cell>
          <cell r="BW563">
            <v>625705</v>
          </cell>
          <cell r="BX563">
            <v>264352</v>
          </cell>
          <cell r="BY563">
            <v>271306</v>
          </cell>
          <cell r="BZ563">
            <v>285785</v>
          </cell>
          <cell r="CA563">
            <v>785644</v>
          </cell>
          <cell r="CB563">
            <v>739952</v>
          </cell>
          <cell r="CC563">
            <v>409864</v>
          </cell>
          <cell r="CD563">
            <v>338062</v>
          </cell>
          <cell r="CE563">
            <v>337155</v>
          </cell>
          <cell r="CF563">
            <v>333571</v>
          </cell>
          <cell r="CG563">
            <v>267236</v>
          </cell>
          <cell r="CH563">
            <v>410944</v>
          </cell>
          <cell r="CI563">
            <v>416174</v>
          </cell>
          <cell r="CJ563">
            <v>458130</v>
          </cell>
          <cell r="CK563">
            <v>383991</v>
          </cell>
          <cell r="CL563">
            <v>365715</v>
          </cell>
          <cell r="CM563">
            <v>244789</v>
          </cell>
          <cell r="CN563">
            <v>216269</v>
          </cell>
          <cell r="CO563">
            <v>275399</v>
          </cell>
          <cell r="CP563">
            <v>314112</v>
          </cell>
          <cell r="CQ563">
            <v>319010</v>
          </cell>
          <cell r="CR563">
            <v>197844</v>
          </cell>
          <cell r="CS563">
            <v>330992</v>
          </cell>
          <cell r="CT563">
            <v>276904</v>
          </cell>
          <cell r="CU563">
            <v>361581</v>
          </cell>
          <cell r="CV563">
            <v>353822</v>
          </cell>
          <cell r="CW563">
            <v>378978</v>
          </cell>
          <cell r="CX563">
            <v>378918</v>
          </cell>
          <cell r="CY563">
            <v>260371</v>
          </cell>
          <cell r="CZ563">
            <v>356906</v>
          </cell>
          <cell r="DA563">
            <v>252026</v>
          </cell>
          <cell r="DB563">
            <v>231206</v>
          </cell>
          <cell r="DC563">
            <v>298308</v>
          </cell>
          <cell r="DD563">
            <v>298308</v>
          </cell>
          <cell r="DE563">
            <v>298308</v>
          </cell>
          <cell r="DF563">
            <v>252926</v>
          </cell>
          <cell r="DG563">
            <v>135451</v>
          </cell>
          <cell r="DH563">
            <v>152323</v>
          </cell>
          <cell r="DI563">
            <v>102771</v>
          </cell>
          <cell r="DJ563">
            <v>226121</v>
          </cell>
          <cell r="DK563">
            <v>224048</v>
          </cell>
          <cell r="DL563">
            <v>337266</v>
          </cell>
          <cell r="DM563">
            <v>80687</v>
          </cell>
          <cell r="DN563">
            <v>72455</v>
          </cell>
          <cell r="DO563">
            <v>100085</v>
          </cell>
          <cell r="DP563">
            <v>100085</v>
          </cell>
          <cell r="DQ563">
            <v>100085</v>
          </cell>
          <cell r="DR563">
            <v>109376</v>
          </cell>
          <cell r="DS563">
            <v>100085</v>
          </cell>
          <cell r="DT563">
            <v>171267</v>
          </cell>
          <cell r="DU563">
            <v>337478</v>
          </cell>
          <cell r="DV563">
            <v>329284</v>
          </cell>
          <cell r="DW563">
            <v>231019</v>
          </cell>
          <cell r="DX563">
            <v>92860</v>
          </cell>
          <cell r="DY563">
            <v>111097</v>
          </cell>
          <cell r="DZ563">
            <v>99097</v>
          </cell>
          <cell r="EA563">
            <v>300184</v>
          </cell>
          <cell r="EB563">
            <v>221551</v>
          </cell>
          <cell r="EC563">
            <v>154289</v>
          </cell>
          <cell r="ED563">
            <v>120432</v>
          </cell>
          <cell r="EE563">
            <v>166441</v>
          </cell>
          <cell r="EF563">
            <v>177542</v>
          </cell>
          <cell r="EG563">
            <v>141320</v>
          </cell>
          <cell r="EH563">
            <v>127589</v>
          </cell>
          <cell r="EI563">
            <v>157057</v>
          </cell>
          <cell r="EJ563">
            <v>143916</v>
          </cell>
          <cell r="EK563">
            <v>159269</v>
          </cell>
          <cell r="EL563">
            <v>166333</v>
          </cell>
          <cell r="EM563">
            <v>180237</v>
          </cell>
          <cell r="EN563">
            <v>144808</v>
          </cell>
          <cell r="EO563">
            <v>124035</v>
          </cell>
          <cell r="EP563">
            <v>168322</v>
          </cell>
          <cell r="EQ563">
            <v>160265</v>
          </cell>
          <cell r="ER563">
            <v>158792</v>
          </cell>
          <cell r="ES563">
            <v>103166</v>
          </cell>
          <cell r="ET563">
            <v>65799</v>
          </cell>
          <cell r="EU563">
            <v>85401</v>
          </cell>
          <cell r="EV563">
            <v>44750</v>
          </cell>
          <cell r="EW563">
            <v>98155</v>
          </cell>
          <cell r="EX563">
            <v>92644</v>
          </cell>
          <cell r="EY563">
            <v>519031</v>
          </cell>
          <cell r="EZ563">
            <v>358860</v>
          </cell>
          <cell r="FA563">
            <v>90706</v>
          </cell>
          <cell r="FB563">
            <v>90604</v>
          </cell>
          <cell r="FC563">
            <v>87975</v>
          </cell>
          <cell r="FD563">
            <v>112606</v>
          </cell>
          <cell r="FE563">
            <v>196441</v>
          </cell>
          <cell r="FF563">
            <v>143394</v>
          </cell>
          <cell r="FG563">
            <v>124558</v>
          </cell>
          <cell r="FH563">
            <v>124558</v>
          </cell>
          <cell r="FI563">
            <v>328408</v>
          </cell>
          <cell r="FJ563">
            <v>76801</v>
          </cell>
          <cell r="FK563">
            <v>61891</v>
          </cell>
          <cell r="FL563">
            <v>40000</v>
          </cell>
          <cell r="FM563">
            <v>174620</v>
          </cell>
          <cell r="FN563">
            <v>174620</v>
          </cell>
          <cell r="FO563">
            <v>9388</v>
          </cell>
          <cell r="FP563">
            <v>9388</v>
          </cell>
          <cell r="FQ563">
            <v>76454</v>
          </cell>
          <cell r="FR563">
            <v>59898</v>
          </cell>
          <cell r="FS563">
            <v>56141</v>
          </cell>
          <cell r="FT563">
            <v>9487</v>
          </cell>
          <cell r="FU563">
            <v>9487</v>
          </cell>
          <cell r="FV563">
            <v>9487</v>
          </cell>
          <cell r="FW563">
            <v>9487</v>
          </cell>
          <cell r="FX563">
            <v>50224</v>
          </cell>
          <cell r="FY563">
            <v>54976</v>
          </cell>
          <cell r="FZ563">
            <v>115000</v>
          </cell>
          <cell r="GA563">
            <v>94160</v>
          </cell>
          <cell r="GB563">
            <v>160651</v>
          </cell>
          <cell r="GC563">
            <v>50651</v>
          </cell>
          <cell r="GD563">
            <v>90651</v>
          </cell>
          <cell r="GE563">
            <v>161677</v>
          </cell>
          <cell r="GF563">
            <v>144229</v>
          </cell>
          <cell r="GG563">
            <v>6032</v>
          </cell>
          <cell r="GH563">
            <v>30408</v>
          </cell>
          <cell r="GI563">
            <v>411714</v>
          </cell>
          <cell r="GJ563">
            <v>411714</v>
          </cell>
          <cell r="GK563">
            <v>421346</v>
          </cell>
          <cell r="GL563">
            <v>324555</v>
          </cell>
          <cell r="GM563">
            <v>353714</v>
          </cell>
          <cell r="GN563">
            <v>127328</v>
          </cell>
          <cell r="GO563">
            <v>93424</v>
          </cell>
          <cell r="GP563">
            <v>253507</v>
          </cell>
          <cell r="GQ563">
            <v>255029</v>
          </cell>
          <cell r="GR563">
            <v>255029</v>
          </cell>
          <cell r="GS563">
            <v>209665</v>
          </cell>
          <cell r="GW563">
            <v>1000000</v>
          </cell>
          <cell r="GX563" t="e">
            <v>#DIV/0!</v>
          </cell>
          <cell r="GY563" t="e">
            <v>#DIV/0!</v>
          </cell>
          <cell r="GZ563" t="e">
            <v>#DIV/0!</v>
          </cell>
        </row>
        <row r="564">
          <cell r="A564">
            <v>2000000</v>
          </cell>
          <cell r="C564" t="str">
            <v>System Withdrawls</v>
          </cell>
          <cell r="F564">
            <v>120536</v>
          </cell>
          <cell r="G564">
            <v>206395</v>
          </cell>
          <cell r="H564">
            <v>182538</v>
          </cell>
          <cell r="I564">
            <v>189058</v>
          </cell>
          <cell r="J564">
            <v>189058</v>
          </cell>
          <cell r="K564">
            <v>180482</v>
          </cell>
          <cell r="L564">
            <v>181328</v>
          </cell>
          <cell r="M564">
            <v>194862</v>
          </cell>
          <cell r="N564">
            <v>193284</v>
          </cell>
          <cell r="O564">
            <v>190214</v>
          </cell>
          <cell r="P564">
            <v>208204</v>
          </cell>
          <cell r="Q564">
            <v>208204</v>
          </cell>
          <cell r="R564">
            <v>208204</v>
          </cell>
          <cell r="S564">
            <v>313405</v>
          </cell>
          <cell r="T564">
            <v>206471</v>
          </cell>
          <cell r="U564">
            <v>168159</v>
          </cell>
          <cell r="V564">
            <v>179639</v>
          </cell>
          <cell r="W564">
            <v>179421</v>
          </cell>
          <cell r="X564">
            <v>178891</v>
          </cell>
          <cell r="Y564">
            <v>178841</v>
          </cell>
          <cell r="Z564">
            <v>178507</v>
          </cell>
          <cell r="AA564">
            <v>184981</v>
          </cell>
          <cell r="AB564">
            <v>188432</v>
          </cell>
          <cell r="AC564">
            <v>171448</v>
          </cell>
          <cell r="AD564">
            <v>172589</v>
          </cell>
          <cell r="AE564">
            <v>175147</v>
          </cell>
          <cell r="AF564">
            <v>175147</v>
          </cell>
          <cell r="AG564">
            <v>188369</v>
          </cell>
          <cell r="AH564">
            <v>203411</v>
          </cell>
          <cell r="AI564">
            <v>225268</v>
          </cell>
          <cell r="AJ564">
            <v>166366</v>
          </cell>
          <cell r="AK564">
            <v>129040</v>
          </cell>
          <cell r="AL564">
            <v>126790</v>
          </cell>
          <cell r="AM564">
            <v>126640</v>
          </cell>
          <cell r="AN564">
            <v>129516</v>
          </cell>
          <cell r="AO564">
            <v>130555</v>
          </cell>
          <cell r="AP564">
            <v>170555</v>
          </cell>
          <cell r="AQ564">
            <v>132854</v>
          </cell>
          <cell r="AR564">
            <v>125997</v>
          </cell>
          <cell r="AS564">
            <v>120291</v>
          </cell>
          <cell r="AT564">
            <v>120291</v>
          </cell>
          <cell r="AU564">
            <v>127967</v>
          </cell>
          <cell r="AV564">
            <v>10966</v>
          </cell>
          <cell r="AW564">
            <v>169323</v>
          </cell>
          <cell r="AX564">
            <v>114754</v>
          </cell>
          <cell r="AY564">
            <v>268883</v>
          </cell>
          <cell r="AZ564">
            <v>267456</v>
          </cell>
          <cell r="BA564">
            <v>269984</v>
          </cell>
          <cell r="BB564">
            <v>286829</v>
          </cell>
          <cell r="BC564">
            <v>179910</v>
          </cell>
          <cell r="BD564">
            <v>157223</v>
          </cell>
          <cell r="BE564">
            <v>179002</v>
          </cell>
          <cell r="BF564">
            <v>280660</v>
          </cell>
          <cell r="BG564">
            <v>265206</v>
          </cell>
          <cell r="BH564">
            <v>262471</v>
          </cell>
          <cell r="BI564">
            <v>288697</v>
          </cell>
          <cell r="BJ564">
            <v>443782</v>
          </cell>
          <cell r="BK564">
            <v>534887</v>
          </cell>
          <cell r="BL564">
            <v>477434</v>
          </cell>
          <cell r="BM564">
            <v>254147</v>
          </cell>
          <cell r="BN564">
            <v>251980</v>
          </cell>
          <cell r="BO564">
            <v>264103</v>
          </cell>
          <cell r="BP564">
            <v>277975</v>
          </cell>
          <cell r="BQ564">
            <v>243404</v>
          </cell>
          <cell r="BR564">
            <v>221147</v>
          </cell>
          <cell r="BS564">
            <v>278113</v>
          </cell>
          <cell r="BT564">
            <v>184255</v>
          </cell>
          <cell r="BU564">
            <v>184251</v>
          </cell>
          <cell r="BV564">
            <v>184251</v>
          </cell>
          <cell r="BW564">
            <v>210045</v>
          </cell>
          <cell r="BX564">
            <v>185357</v>
          </cell>
          <cell r="BY564">
            <v>216357</v>
          </cell>
          <cell r="BZ564">
            <v>220079</v>
          </cell>
          <cell r="CA564">
            <v>198094</v>
          </cell>
          <cell r="CB564">
            <v>197175</v>
          </cell>
          <cell r="CC564">
            <v>872469</v>
          </cell>
          <cell r="CD564">
            <v>929196</v>
          </cell>
          <cell r="CE564">
            <v>754972</v>
          </cell>
          <cell r="CF564">
            <v>731712</v>
          </cell>
          <cell r="CG564">
            <v>956135</v>
          </cell>
          <cell r="CH564">
            <v>676075</v>
          </cell>
          <cell r="CI564">
            <v>832672</v>
          </cell>
          <cell r="CJ564">
            <v>759876</v>
          </cell>
          <cell r="CK564">
            <v>667435</v>
          </cell>
          <cell r="CL564">
            <v>597404</v>
          </cell>
          <cell r="CM564">
            <v>656879</v>
          </cell>
          <cell r="CN564">
            <v>757326</v>
          </cell>
          <cell r="CO564">
            <v>884452</v>
          </cell>
          <cell r="CP564">
            <v>984768</v>
          </cell>
          <cell r="CQ564">
            <v>1021298</v>
          </cell>
          <cell r="CR564">
            <v>1001418</v>
          </cell>
          <cell r="CS564">
            <v>829543</v>
          </cell>
          <cell r="CT564">
            <v>749633</v>
          </cell>
          <cell r="CU564">
            <v>710048</v>
          </cell>
          <cell r="CV564">
            <v>601661</v>
          </cell>
          <cell r="CW564">
            <v>573332</v>
          </cell>
          <cell r="CX564">
            <v>570951</v>
          </cell>
          <cell r="CY564">
            <v>801797</v>
          </cell>
          <cell r="CZ564">
            <v>939803</v>
          </cell>
          <cell r="DA564">
            <v>987876</v>
          </cell>
          <cell r="DB564">
            <v>813438</v>
          </cell>
          <cell r="DC564">
            <v>868828</v>
          </cell>
          <cell r="DD564">
            <v>846093</v>
          </cell>
          <cell r="DE564">
            <v>868828</v>
          </cell>
          <cell r="DF564">
            <v>1297399</v>
          </cell>
          <cell r="DG564">
            <v>1042011</v>
          </cell>
          <cell r="DH564">
            <v>1185105</v>
          </cell>
          <cell r="DI564">
            <v>1131612</v>
          </cell>
          <cell r="DJ564">
            <v>946098</v>
          </cell>
          <cell r="DK564">
            <v>829958</v>
          </cell>
          <cell r="DL564">
            <v>620780</v>
          </cell>
          <cell r="DM564">
            <v>836463</v>
          </cell>
          <cell r="DN564">
            <v>1051257</v>
          </cell>
          <cell r="DO564">
            <v>1052822</v>
          </cell>
          <cell r="DP564">
            <v>1052822</v>
          </cell>
          <cell r="DQ564">
            <v>888707</v>
          </cell>
          <cell r="DR564">
            <v>1001064</v>
          </cell>
          <cell r="DS564">
            <v>1177548</v>
          </cell>
          <cell r="DT564">
            <v>1046597</v>
          </cell>
          <cell r="DU564">
            <v>867589</v>
          </cell>
          <cell r="DV564">
            <v>911191</v>
          </cell>
          <cell r="DW564">
            <v>803569</v>
          </cell>
          <cell r="DX564">
            <v>870699</v>
          </cell>
          <cell r="DY564">
            <v>893303</v>
          </cell>
          <cell r="DZ564">
            <v>954977</v>
          </cell>
          <cell r="EA564">
            <v>884355</v>
          </cell>
          <cell r="EB564">
            <v>870567</v>
          </cell>
          <cell r="EC564">
            <v>871237</v>
          </cell>
          <cell r="ED564">
            <v>947408</v>
          </cell>
          <cell r="EE564">
            <v>1015195</v>
          </cell>
          <cell r="EF564">
            <v>1016479</v>
          </cell>
          <cell r="EG564">
            <v>989758</v>
          </cell>
          <cell r="EH564">
            <v>1119064</v>
          </cell>
          <cell r="EI564">
            <v>1161317</v>
          </cell>
          <cell r="EJ564">
            <v>1074252</v>
          </cell>
          <cell r="EK564">
            <v>1074230</v>
          </cell>
          <cell r="EL564">
            <v>1061484</v>
          </cell>
          <cell r="EM564">
            <v>1067307</v>
          </cell>
          <cell r="EN564">
            <v>1082054</v>
          </cell>
          <cell r="EO564">
            <v>1143726</v>
          </cell>
          <cell r="EP564">
            <v>1206349</v>
          </cell>
          <cell r="EQ564">
            <v>1175333</v>
          </cell>
          <cell r="ER564">
            <v>1281448</v>
          </cell>
          <cell r="ES564">
            <v>1328289</v>
          </cell>
          <cell r="ET564">
            <v>1376983</v>
          </cell>
          <cell r="EU564">
            <v>1340718</v>
          </cell>
          <cell r="EV564">
            <v>1630629</v>
          </cell>
          <cell r="EW564">
            <v>1555530</v>
          </cell>
          <cell r="EX564">
            <v>1313274</v>
          </cell>
          <cell r="EY564">
            <v>1360369</v>
          </cell>
          <cell r="EZ564">
            <v>1344398</v>
          </cell>
          <cell r="FA564">
            <v>1326763</v>
          </cell>
          <cell r="FB564">
            <v>1325187</v>
          </cell>
          <cell r="FC564">
            <v>1436641</v>
          </cell>
          <cell r="FD564">
            <v>1381345</v>
          </cell>
          <cell r="FE564">
            <v>1377156</v>
          </cell>
          <cell r="FF564">
            <v>1512629</v>
          </cell>
          <cell r="FG564">
            <v>1744328</v>
          </cell>
          <cell r="FH564">
            <v>1635180</v>
          </cell>
          <cell r="FI564">
            <v>1571700</v>
          </cell>
          <cell r="FJ564">
            <v>1724402</v>
          </cell>
          <cell r="FK564">
            <v>1731231</v>
          </cell>
          <cell r="FL564">
            <v>1751981</v>
          </cell>
          <cell r="FM564">
            <v>1712326</v>
          </cell>
          <cell r="FN564">
            <v>1729629</v>
          </cell>
          <cell r="FO564">
            <v>2036675</v>
          </cell>
          <cell r="FP564">
            <v>2032911</v>
          </cell>
          <cell r="FQ564">
            <v>2006097</v>
          </cell>
          <cell r="FR564">
            <v>1900285</v>
          </cell>
          <cell r="FS564">
            <v>2175006</v>
          </cell>
          <cell r="FT564">
            <v>2281782</v>
          </cell>
          <cell r="FU564">
            <v>2280152</v>
          </cell>
          <cell r="FV564">
            <v>2275743</v>
          </cell>
          <cell r="FW564">
            <v>2268062</v>
          </cell>
          <cell r="FX564">
            <v>2350015</v>
          </cell>
          <cell r="FY564">
            <v>2056201</v>
          </cell>
          <cell r="FZ564">
            <v>1997191</v>
          </cell>
          <cell r="GA564">
            <v>2187867</v>
          </cell>
          <cell r="GB564">
            <v>1652128</v>
          </cell>
          <cell r="GC564">
            <v>1812707</v>
          </cell>
          <cell r="GD564">
            <v>1584907</v>
          </cell>
          <cell r="GE564">
            <v>1526339</v>
          </cell>
          <cell r="GF564">
            <v>1915387</v>
          </cell>
          <cell r="GG564">
            <v>2064970</v>
          </cell>
          <cell r="GH564">
            <v>1890017</v>
          </cell>
          <cell r="GI564">
            <v>1524508</v>
          </cell>
          <cell r="GJ564">
            <v>1508323</v>
          </cell>
          <cell r="GK564">
            <v>1311155</v>
          </cell>
          <cell r="GL564">
            <v>1745942</v>
          </cell>
          <cell r="GM564">
            <v>1741338</v>
          </cell>
          <cell r="GN564">
            <v>2378356</v>
          </cell>
          <cell r="GO564">
            <v>2137327</v>
          </cell>
          <cell r="GP564">
            <v>1525573</v>
          </cell>
          <cell r="GQ564">
            <v>1376122</v>
          </cell>
          <cell r="GR564">
            <v>1437592</v>
          </cell>
          <cell r="GS564">
            <v>1308657</v>
          </cell>
          <cell r="GW564">
            <v>2000000</v>
          </cell>
          <cell r="GX564" t="e">
            <v>#DIV/0!</v>
          </cell>
          <cell r="GY564" t="e">
            <v>#DIV/0!</v>
          </cell>
          <cell r="GZ564" t="e">
            <v>#DIV/0!</v>
          </cell>
        </row>
        <row r="571">
          <cell r="C571" t="str">
            <v>MANUAL ENTRY</v>
          </cell>
        </row>
        <row r="573">
          <cell r="A573">
            <v>10568</v>
          </cell>
          <cell r="B573">
            <v>30</v>
          </cell>
          <cell r="C573" t="str">
            <v>MidAmerican</v>
          </cell>
          <cell r="D573">
            <v>1144600</v>
          </cell>
          <cell r="F573">
            <v>67477</v>
          </cell>
          <cell r="G573">
            <v>67477</v>
          </cell>
          <cell r="H573">
            <v>67477</v>
          </cell>
          <cell r="I573">
            <v>67477</v>
          </cell>
          <cell r="J573">
            <v>67477</v>
          </cell>
          <cell r="K573">
            <v>67477</v>
          </cell>
          <cell r="L573">
            <v>67477</v>
          </cell>
          <cell r="M573">
            <v>67477</v>
          </cell>
          <cell r="N573">
            <v>67477</v>
          </cell>
          <cell r="O573">
            <v>67477</v>
          </cell>
          <cell r="P573">
            <v>67477</v>
          </cell>
          <cell r="Q573">
            <v>67477</v>
          </cell>
          <cell r="R573">
            <v>67477</v>
          </cell>
          <cell r="S573">
            <v>67477</v>
          </cell>
          <cell r="T573">
            <v>67477</v>
          </cell>
          <cell r="U573">
            <v>67477</v>
          </cell>
          <cell r="V573">
            <v>67477</v>
          </cell>
          <cell r="W573">
            <v>67477</v>
          </cell>
          <cell r="X573">
            <v>67477</v>
          </cell>
          <cell r="Y573">
            <v>67477</v>
          </cell>
          <cell r="Z573">
            <v>67477</v>
          </cell>
          <cell r="AA573">
            <v>67477</v>
          </cell>
          <cell r="AB573">
            <v>67477</v>
          </cell>
          <cell r="AC573">
            <v>67477</v>
          </cell>
          <cell r="AD573">
            <v>67477</v>
          </cell>
          <cell r="AE573">
            <v>67477</v>
          </cell>
          <cell r="AF573">
            <v>67477</v>
          </cell>
          <cell r="AG573">
            <v>67477</v>
          </cell>
          <cell r="AH573">
            <v>67477</v>
          </cell>
          <cell r="AI573">
            <v>67477</v>
          </cell>
          <cell r="AJ573">
            <v>67477</v>
          </cell>
          <cell r="AK573">
            <v>67477</v>
          </cell>
          <cell r="AL573">
            <v>67477</v>
          </cell>
          <cell r="AM573">
            <v>67477</v>
          </cell>
          <cell r="AN573">
            <v>67477</v>
          </cell>
          <cell r="AO573">
            <v>67477</v>
          </cell>
          <cell r="AP573">
            <v>67477</v>
          </cell>
          <cell r="AQ573">
            <v>67477</v>
          </cell>
          <cell r="AR573">
            <v>67477</v>
          </cell>
          <cell r="AS573">
            <v>67477</v>
          </cell>
          <cell r="AT573">
            <v>67477</v>
          </cell>
          <cell r="AU573">
            <v>67477</v>
          </cell>
          <cell r="AV573">
            <v>67477</v>
          </cell>
          <cell r="AW573">
            <v>67477</v>
          </cell>
          <cell r="AX573">
            <v>67477</v>
          </cell>
          <cell r="AY573">
            <v>67477</v>
          </cell>
          <cell r="AZ573">
            <v>67477</v>
          </cell>
          <cell r="BA573">
            <v>67477</v>
          </cell>
          <cell r="BB573">
            <v>67477</v>
          </cell>
          <cell r="BC573">
            <v>67477</v>
          </cell>
          <cell r="BD573">
            <v>67477</v>
          </cell>
          <cell r="BE573">
            <v>67477</v>
          </cell>
          <cell r="BF573">
            <v>67477</v>
          </cell>
          <cell r="BG573">
            <v>67477</v>
          </cell>
          <cell r="BH573">
            <v>67477</v>
          </cell>
          <cell r="BI573">
            <v>67477</v>
          </cell>
          <cell r="BR573">
            <v>9231805</v>
          </cell>
        </row>
        <row r="574">
          <cell r="A574">
            <v>25250</v>
          </cell>
          <cell r="B574">
            <v>30</v>
          </cell>
          <cell r="C574" t="str">
            <v>IES Utilities</v>
          </cell>
          <cell r="D574">
            <v>178400</v>
          </cell>
          <cell r="F574">
            <v>42893</v>
          </cell>
          <cell r="G574">
            <v>42893</v>
          </cell>
          <cell r="H574">
            <v>42893</v>
          </cell>
          <cell r="I574">
            <v>42893</v>
          </cell>
          <cell r="J574">
            <v>42893</v>
          </cell>
          <cell r="K574">
            <v>42893</v>
          </cell>
          <cell r="L574">
            <v>42893</v>
          </cell>
          <cell r="M574">
            <v>42893</v>
          </cell>
          <cell r="N574">
            <v>42893</v>
          </cell>
          <cell r="O574">
            <v>42893</v>
          </cell>
          <cell r="P574">
            <v>42893</v>
          </cell>
          <cell r="Q574">
            <v>42893</v>
          </cell>
          <cell r="R574">
            <v>42893</v>
          </cell>
          <cell r="S574">
            <v>42893</v>
          </cell>
          <cell r="T574">
            <v>42893</v>
          </cell>
          <cell r="U574">
            <v>42893</v>
          </cell>
          <cell r="V574">
            <v>42893</v>
          </cell>
          <cell r="W574">
            <v>42893</v>
          </cell>
          <cell r="X574">
            <v>42893</v>
          </cell>
          <cell r="Y574">
            <v>42893</v>
          </cell>
          <cell r="Z574">
            <v>42893</v>
          </cell>
          <cell r="AA574">
            <v>42893</v>
          </cell>
          <cell r="AB574">
            <v>42893</v>
          </cell>
          <cell r="AC574">
            <v>42893</v>
          </cell>
          <cell r="AD574">
            <v>42893</v>
          </cell>
          <cell r="AE574">
            <v>42893</v>
          </cell>
          <cell r="AF574">
            <v>42893</v>
          </cell>
          <cell r="AG574">
            <v>42893</v>
          </cell>
          <cell r="AH574">
            <v>42893</v>
          </cell>
          <cell r="AI574">
            <v>42893</v>
          </cell>
          <cell r="AJ574">
            <v>42893</v>
          </cell>
          <cell r="AK574">
            <v>42893</v>
          </cell>
          <cell r="AL574">
            <v>42893</v>
          </cell>
          <cell r="AM574">
            <v>42893</v>
          </cell>
          <cell r="AN574">
            <v>42893</v>
          </cell>
          <cell r="AO574">
            <v>42893</v>
          </cell>
          <cell r="AP574">
            <v>42893</v>
          </cell>
          <cell r="AQ574">
            <v>42893</v>
          </cell>
          <cell r="AR574">
            <v>42893</v>
          </cell>
          <cell r="AS574">
            <v>42893</v>
          </cell>
          <cell r="AT574">
            <v>42893</v>
          </cell>
          <cell r="AU574">
            <v>42893</v>
          </cell>
          <cell r="AV574">
            <v>42893</v>
          </cell>
          <cell r="AW574">
            <v>42893</v>
          </cell>
          <cell r="AX574">
            <v>42893</v>
          </cell>
          <cell r="AY574">
            <v>42893</v>
          </cell>
          <cell r="AZ574">
            <v>42893</v>
          </cell>
          <cell r="BA574">
            <v>42893</v>
          </cell>
          <cell r="BB574">
            <v>42893</v>
          </cell>
          <cell r="BC574">
            <v>42893</v>
          </cell>
          <cell r="BD574">
            <v>42893</v>
          </cell>
          <cell r="BE574">
            <v>42893</v>
          </cell>
          <cell r="BF574">
            <v>42893</v>
          </cell>
          <cell r="BG574">
            <v>42893</v>
          </cell>
          <cell r="BH574">
            <v>42893</v>
          </cell>
          <cell r="BI574">
            <v>42893</v>
          </cell>
          <cell r="BR574">
            <v>5277433</v>
          </cell>
        </row>
        <row r="575">
          <cell r="A575">
            <v>25500</v>
          </cell>
          <cell r="B575">
            <v>30</v>
          </cell>
          <cell r="C575" t="str">
            <v>CIPS</v>
          </cell>
          <cell r="D575">
            <v>132025</v>
          </cell>
          <cell r="F575">
            <v>1532</v>
          </cell>
          <cell r="G575">
            <v>1532</v>
          </cell>
          <cell r="H575">
            <v>1532</v>
          </cell>
          <cell r="I575">
            <v>1532</v>
          </cell>
          <cell r="J575">
            <v>1532</v>
          </cell>
          <cell r="K575">
            <v>1532</v>
          </cell>
          <cell r="L575">
            <v>1532</v>
          </cell>
          <cell r="M575">
            <v>1532</v>
          </cell>
          <cell r="N575">
            <v>1532</v>
          </cell>
          <cell r="O575">
            <v>1532</v>
          </cell>
          <cell r="P575">
            <v>1532</v>
          </cell>
          <cell r="Q575">
            <v>1532</v>
          </cell>
          <cell r="R575">
            <v>1532</v>
          </cell>
          <cell r="S575">
            <v>1532</v>
          </cell>
          <cell r="T575">
            <v>1532</v>
          </cell>
          <cell r="U575">
            <v>1532</v>
          </cell>
          <cell r="V575">
            <v>1532</v>
          </cell>
          <cell r="W575">
            <v>1532</v>
          </cell>
          <cell r="X575">
            <v>1532</v>
          </cell>
          <cell r="Y575">
            <v>1532</v>
          </cell>
          <cell r="Z575">
            <v>1532</v>
          </cell>
          <cell r="AA575">
            <v>1532</v>
          </cell>
          <cell r="AB575">
            <v>1532</v>
          </cell>
          <cell r="AC575">
            <v>1532</v>
          </cell>
          <cell r="AD575">
            <v>1532</v>
          </cell>
          <cell r="AE575">
            <v>1532</v>
          </cell>
          <cell r="AF575">
            <v>1532</v>
          </cell>
          <cell r="AG575">
            <v>1532</v>
          </cell>
          <cell r="AH575">
            <v>1532</v>
          </cell>
          <cell r="AI575">
            <v>1532</v>
          </cell>
          <cell r="AJ575">
            <v>1532</v>
          </cell>
          <cell r="AK575">
            <v>1532</v>
          </cell>
          <cell r="AL575">
            <v>1532</v>
          </cell>
          <cell r="AM575">
            <v>1532</v>
          </cell>
          <cell r="AN575">
            <v>1532</v>
          </cell>
          <cell r="AO575">
            <v>1532</v>
          </cell>
          <cell r="AP575">
            <v>1532</v>
          </cell>
          <cell r="AQ575">
            <v>1532</v>
          </cell>
          <cell r="AR575">
            <v>1532</v>
          </cell>
          <cell r="AS575">
            <v>1532</v>
          </cell>
          <cell r="AT575">
            <v>1532</v>
          </cell>
          <cell r="AU575">
            <v>1532</v>
          </cell>
          <cell r="AV575">
            <v>1532</v>
          </cell>
          <cell r="AW575">
            <v>1532</v>
          </cell>
          <cell r="AX575">
            <v>1532</v>
          </cell>
          <cell r="AY575">
            <v>1532</v>
          </cell>
          <cell r="AZ575">
            <v>1532</v>
          </cell>
          <cell r="BA575">
            <v>1532</v>
          </cell>
          <cell r="BB575">
            <v>1532</v>
          </cell>
          <cell r="BC575">
            <v>1532</v>
          </cell>
          <cell r="BD575">
            <v>1532</v>
          </cell>
          <cell r="BE575">
            <v>1532</v>
          </cell>
          <cell r="BF575">
            <v>1532</v>
          </cell>
          <cell r="BG575">
            <v>1532</v>
          </cell>
          <cell r="BH575">
            <v>1532</v>
          </cell>
          <cell r="BI575">
            <v>1532</v>
          </cell>
          <cell r="BR575">
            <v>2031169</v>
          </cell>
        </row>
        <row r="576">
          <cell r="A576">
            <v>37207</v>
          </cell>
          <cell r="B576">
            <v>30</v>
          </cell>
          <cell r="C576" t="str">
            <v>NGPL/Alliance</v>
          </cell>
          <cell r="F576">
            <v>-42</v>
          </cell>
          <cell r="G576">
            <v>-42</v>
          </cell>
          <cell r="H576">
            <v>-42</v>
          </cell>
          <cell r="I576">
            <v>-42</v>
          </cell>
          <cell r="J576">
            <v>-42</v>
          </cell>
          <cell r="K576">
            <v>-42</v>
          </cell>
          <cell r="L576">
            <v>-42</v>
          </cell>
          <cell r="M576">
            <v>-41</v>
          </cell>
          <cell r="N576">
            <v>-42</v>
          </cell>
          <cell r="O576">
            <v>-41</v>
          </cell>
          <cell r="P576">
            <v>-40</v>
          </cell>
          <cell r="Q576">
            <v>-39</v>
          </cell>
          <cell r="R576">
            <v>-38</v>
          </cell>
          <cell r="S576">
            <v>-37</v>
          </cell>
          <cell r="T576">
            <v>-36</v>
          </cell>
          <cell r="U576">
            <v>-35</v>
          </cell>
          <cell r="V576">
            <v>-34</v>
          </cell>
          <cell r="W576">
            <v>-33</v>
          </cell>
          <cell r="X576">
            <v>-32</v>
          </cell>
          <cell r="Y576">
            <v>-31</v>
          </cell>
          <cell r="Z576">
            <v>-30</v>
          </cell>
          <cell r="AA576">
            <v>-29</v>
          </cell>
          <cell r="AB576">
            <v>-28</v>
          </cell>
          <cell r="AC576">
            <v>-27</v>
          </cell>
          <cell r="AD576">
            <v>-26</v>
          </cell>
          <cell r="AE576">
            <v>-25</v>
          </cell>
          <cell r="AF576">
            <v>-24</v>
          </cell>
          <cell r="AG576">
            <v>-23</v>
          </cell>
          <cell r="AH576">
            <v>-22</v>
          </cell>
          <cell r="AI576">
            <v>-21</v>
          </cell>
          <cell r="AJ576">
            <v>-20</v>
          </cell>
          <cell r="AK576">
            <v>-19</v>
          </cell>
          <cell r="AL576">
            <v>-18</v>
          </cell>
          <cell r="AM576">
            <v>-17</v>
          </cell>
          <cell r="AN576">
            <v>-16</v>
          </cell>
          <cell r="AO576">
            <v>-15</v>
          </cell>
          <cell r="AP576">
            <v>-14</v>
          </cell>
          <cell r="AQ576">
            <v>-13</v>
          </cell>
          <cell r="AR576">
            <v>-12</v>
          </cell>
          <cell r="AS576">
            <v>-11</v>
          </cell>
          <cell r="AT576">
            <v>-10</v>
          </cell>
          <cell r="AU576">
            <v>-9</v>
          </cell>
          <cell r="AV576">
            <v>-8</v>
          </cell>
          <cell r="AW576">
            <v>-7</v>
          </cell>
          <cell r="AX576">
            <v>-6</v>
          </cell>
          <cell r="AY576">
            <v>-5</v>
          </cell>
          <cell r="AZ576">
            <v>-4</v>
          </cell>
          <cell r="BA576">
            <v>-3</v>
          </cell>
          <cell r="BB576">
            <v>-2</v>
          </cell>
          <cell r="BC576">
            <v>-1</v>
          </cell>
          <cell r="BD576">
            <v>0</v>
          </cell>
        </row>
        <row r="577">
          <cell r="A577">
            <v>901028</v>
          </cell>
          <cell r="B577">
            <v>30</v>
          </cell>
          <cell r="C577" t="str">
            <v>Interstate Power</v>
          </cell>
          <cell r="D577">
            <v>165500</v>
          </cell>
          <cell r="F577">
            <v>24117</v>
          </cell>
          <cell r="G577">
            <v>24117</v>
          </cell>
          <cell r="H577">
            <v>24117</v>
          </cell>
          <cell r="I577">
            <v>24117</v>
          </cell>
          <cell r="J577">
            <v>24117</v>
          </cell>
          <cell r="K577">
            <v>24117</v>
          </cell>
          <cell r="L577">
            <v>24117</v>
          </cell>
          <cell r="M577">
            <v>24117</v>
          </cell>
          <cell r="N577">
            <v>24117</v>
          </cell>
          <cell r="O577">
            <v>24117</v>
          </cell>
          <cell r="P577">
            <v>24117</v>
          </cell>
          <cell r="Q577">
            <v>24117</v>
          </cell>
          <cell r="R577">
            <v>24117</v>
          </cell>
          <cell r="S577">
            <v>24117</v>
          </cell>
          <cell r="T577">
            <v>24117</v>
          </cell>
          <cell r="U577">
            <v>24117</v>
          </cell>
          <cell r="V577">
            <v>24117</v>
          </cell>
          <cell r="W577">
            <v>24117</v>
          </cell>
          <cell r="X577">
            <v>24117</v>
          </cell>
          <cell r="Y577">
            <v>24117</v>
          </cell>
          <cell r="Z577">
            <v>24117</v>
          </cell>
          <cell r="AA577">
            <v>24117</v>
          </cell>
          <cell r="AB577">
            <v>24117</v>
          </cell>
          <cell r="AC577">
            <v>24117</v>
          </cell>
          <cell r="AD577">
            <v>24117</v>
          </cell>
          <cell r="AE577">
            <v>24117</v>
          </cell>
          <cell r="AF577">
            <v>24117</v>
          </cell>
          <cell r="AG577">
            <v>24117</v>
          </cell>
          <cell r="AH577">
            <v>24117</v>
          </cell>
          <cell r="AI577">
            <v>24117</v>
          </cell>
          <cell r="AJ577">
            <v>24117</v>
          </cell>
          <cell r="AK577">
            <v>24117</v>
          </cell>
          <cell r="AL577">
            <v>24117</v>
          </cell>
          <cell r="AM577">
            <v>24117</v>
          </cell>
          <cell r="AN577">
            <v>24117</v>
          </cell>
          <cell r="AO577">
            <v>24117</v>
          </cell>
          <cell r="AP577">
            <v>24117</v>
          </cell>
          <cell r="AQ577">
            <v>24117</v>
          </cell>
          <cell r="AR577">
            <v>24117</v>
          </cell>
          <cell r="AS577">
            <v>24117</v>
          </cell>
          <cell r="AT577">
            <v>24117</v>
          </cell>
          <cell r="AU577">
            <v>24117</v>
          </cell>
          <cell r="AV577">
            <v>24117</v>
          </cell>
          <cell r="AW577">
            <v>24117</v>
          </cell>
          <cell r="AX577">
            <v>24117</v>
          </cell>
          <cell r="AY577">
            <v>24117</v>
          </cell>
          <cell r="AZ577">
            <v>24117</v>
          </cell>
          <cell r="BA577">
            <v>24117</v>
          </cell>
          <cell r="BB577">
            <v>24117</v>
          </cell>
          <cell r="BC577">
            <v>24117</v>
          </cell>
          <cell r="BD577">
            <v>24117</v>
          </cell>
          <cell r="BE577">
            <v>24117</v>
          </cell>
          <cell r="BF577">
            <v>24117</v>
          </cell>
          <cell r="BG577">
            <v>24117</v>
          </cell>
          <cell r="BH577">
            <v>24117</v>
          </cell>
          <cell r="BI577">
            <v>24117</v>
          </cell>
          <cell r="BR577">
            <v>1077123</v>
          </cell>
        </row>
        <row r="578">
          <cell r="A578">
            <v>909260</v>
          </cell>
          <cell r="B578">
            <v>30</v>
          </cell>
          <cell r="C578" t="str">
            <v>NIPSCO</v>
          </cell>
          <cell r="D578">
            <v>2550600</v>
          </cell>
          <cell r="F578">
            <v>467244</v>
          </cell>
          <cell r="G578">
            <v>472331</v>
          </cell>
          <cell r="H578">
            <v>467231</v>
          </cell>
          <cell r="I578">
            <v>492213</v>
          </cell>
          <cell r="J578">
            <v>420886</v>
          </cell>
          <cell r="K578">
            <v>415133</v>
          </cell>
          <cell r="L578">
            <v>527298</v>
          </cell>
          <cell r="M578">
            <v>534927</v>
          </cell>
          <cell r="N578">
            <v>521909</v>
          </cell>
          <cell r="O578">
            <v>520772</v>
          </cell>
          <cell r="P578">
            <v>511400</v>
          </cell>
          <cell r="Q578">
            <v>532526</v>
          </cell>
          <cell r="R578">
            <v>452159</v>
          </cell>
          <cell r="S578">
            <v>520152</v>
          </cell>
          <cell r="T578">
            <v>463352</v>
          </cell>
          <cell r="U578">
            <v>477481</v>
          </cell>
          <cell r="V578">
            <v>472092</v>
          </cell>
          <cell r="W578">
            <v>437124</v>
          </cell>
          <cell r="X578">
            <v>481534</v>
          </cell>
          <cell r="Y578">
            <v>495148</v>
          </cell>
          <cell r="Z578">
            <v>482618</v>
          </cell>
          <cell r="AA578">
            <v>485821</v>
          </cell>
          <cell r="AB578">
            <v>469992</v>
          </cell>
          <cell r="AC578">
            <v>463897</v>
          </cell>
          <cell r="AD578">
            <v>456442</v>
          </cell>
          <cell r="AE578">
            <v>419630</v>
          </cell>
          <cell r="AF578">
            <v>423555</v>
          </cell>
          <cell r="AG578">
            <v>449639</v>
          </cell>
          <cell r="AH578">
            <v>443127</v>
          </cell>
          <cell r="AI578">
            <v>425527</v>
          </cell>
          <cell r="AJ578">
            <v>440703</v>
          </cell>
          <cell r="AK578">
            <v>411135</v>
          </cell>
          <cell r="AL578">
            <v>475535</v>
          </cell>
          <cell r="AM578">
            <v>435535</v>
          </cell>
          <cell r="AN578">
            <v>418199</v>
          </cell>
          <cell r="AO578">
            <v>426008</v>
          </cell>
          <cell r="AP578">
            <v>433358</v>
          </cell>
          <cell r="AQ578">
            <v>468284</v>
          </cell>
          <cell r="AR578">
            <v>451929</v>
          </cell>
          <cell r="AS578">
            <v>372284</v>
          </cell>
          <cell r="AT578">
            <v>385820</v>
          </cell>
          <cell r="AU578">
            <v>435845</v>
          </cell>
          <cell r="AV578">
            <v>443014</v>
          </cell>
          <cell r="AW578">
            <v>432270</v>
          </cell>
          <cell r="AX578">
            <v>452950</v>
          </cell>
          <cell r="AY578">
            <v>461564</v>
          </cell>
          <cell r="AZ578">
            <v>453433</v>
          </cell>
          <cell r="BA578">
            <v>460055</v>
          </cell>
          <cell r="BB578">
            <v>600538</v>
          </cell>
          <cell r="BC578">
            <v>606619</v>
          </cell>
          <cell r="BD578">
            <v>674307</v>
          </cell>
          <cell r="BE578">
            <v>655560</v>
          </cell>
          <cell r="BF578">
            <v>512214</v>
          </cell>
          <cell r="BG578">
            <v>469193</v>
          </cell>
          <cell r="BH578">
            <v>448716</v>
          </cell>
          <cell r="BI578">
            <v>577188</v>
          </cell>
          <cell r="BR578">
            <v>698068</v>
          </cell>
        </row>
        <row r="579">
          <cell r="A579">
            <v>909285</v>
          </cell>
          <cell r="B579">
            <v>30</v>
          </cell>
          <cell r="C579" t="str">
            <v>PGLC</v>
          </cell>
          <cell r="D579">
            <v>5360700</v>
          </cell>
          <cell r="F579">
            <v>47667</v>
          </cell>
          <cell r="G579">
            <v>41338</v>
          </cell>
          <cell r="H579">
            <v>31469</v>
          </cell>
          <cell r="I579">
            <v>50985</v>
          </cell>
          <cell r="J579">
            <v>51445</v>
          </cell>
          <cell r="K579">
            <v>51640</v>
          </cell>
          <cell r="L579">
            <v>42220</v>
          </cell>
          <cell r="M579">
            <v>48578</v>
          </cell>
          <cell r="N579">
            <v>54166</v>
          </cell>
          <cell r="O579">
            <v>45856</v>
          </cell>
          <cell r="P579">
            <v>47799</v>
          </cell>
          <cell r="Q579">
            <v>47799</v>
          </cell>
          <cell r="R579">
            <v>47799</v>
          </cell>
          <cell r="S579">
            <v>56895</v>
          </cell>
          <cell r="T579">
            <v>56895</v>
          </cell>
          <cell r="U579">
            <v>23544</v>
          </cell>
          <cell r="V579">
            <v>45658</v>
          </cell>
          <cell r="W579">
            <v>45658</v>
          </cell>
          <cell r="X579">
            <v>45658</v>
          </cell>
          <cell r="Y579">
            <v>45658</v>
          </cell>
          <cell r="Z579">
            <v>56110</v>
          </cell>
          <cell r="AA579">
            <v>77148</v>
          </cell>
          <cell r="AB579">
            <v>37567</v>
          </cell>
          <cell r="AC579">
            <v>48333</v>
          </cell>
          <cell r="AD579">
            <v>49127</v>
          </cell>
          <cell r="AE579">
            <v>49127</v>
          </cell>
          <cell r="AF579">
            <v>49127</v>
          </cell>
          <cell r="AG579">
            <v>69544</v>
          </cell>
          <cell r="AH579">
            <v>64493</v>
          </cell>
          <cell r="AI579">
            <v>75583</v>
          </cell>
          <cell r="AJ579">
            <v>100229</v>
          </cell>
          <cell r="AK579">
            <v>54570</v>
          </cell>
          <cell r="AL579">
            <v>54570</v>
          </cell>
          <cell r="AM579">
            <v>54570</v>
          </cell>
          <cell r="AN579">
            <v>38852</v>
          </cell>
          <cell r="AO579">
            <v>38616</v>
          </cell>
          <cell r="AP579">
            <v>47016</v>
          </cell>
          <cell r="AQ579">
            <v>110556</v>
          </cell>
          <cell r="AR579">
            <v>60064</v>
          </cell>
          <cell r="AS579">
            <v>60064</v>
          </cell>
          <cell r="AT579">
            <v>60064</v>
          </cell>
          <cell r="AU579">
            <v>25640</v>
          </cell>
          <cell r="AV579">
            <v>20907</v>
          </cell>
          <cell r="AW579">
            <v>27752</v>
          </cell>
          <cell r="AX579">
            <v>71029</v>
          </cell>
          <cell r="AY579">
            <v>131750</v>
          </cell>
          <cell r="AZ579">
            <v>131750</v>
          </cell>
          <cell r="BA579">
            <v>131750</v>
          </cell>
          <cell r="BB579">
            <v>112578</v>
          </cell>
          <cell r="BC579">
            <v>124588</v>
          </cell>
          <cell r="BD579">
            <v>118362</v>
          </cell>
          <cell r="BE579">
            <v>79861</v>
          </cell>
          <cell r="BF579">
            <v>218979</v>
          </cell>
          <cell r="BG579">
            <v>219064</v>
          </cell>
          <cell r="BH579">
            <v>219064</v>
          </cell>
          <cell r="BI579">
            <v>196463</v>
          </cell>
          <cell r="BR579">
            <v>480805</v>
          </cell>
        </row>
        <row r="580">
          <cell r="A580">
            <v>909294</v>
          </cell>
          <cell r="B580">
            <v>30</v>
          </cell>
          <cell r="C580" t="str">
            <v xml:space="preserve">WSC I </v>
          </cell>
          <cell r="D580">
            <v>175000</v>
          </cell>
          <cell r="F580">
            <v>53366</v>
          </cell>
          <cell r="G580">
            <v>53366</v>
          </cell>
          <cell r="H580">
            <v>53366</v>
          </cell>
          <cell r="I580">
            <v>53366</v>
          </cell>
          <cell r="J580">
            <v>53366</v>
          </cell>
          <cell r="K580">
            <v>53366</v>
          </cell>
          <cell r="L580">
            <v>53366</v>
          </cell>
          <cell r="M580">
            <v>53366</v>
          </cell>
          <cell r="N580">
            <v>53366</v>
          </cell>
          <cell r="O580">
            <v>53366</v>
          </cell>
          <cell r="P580">
            <v>53366</v>
          </cell>
          <cell r="Q580">
            <v>53366</v>
          </cell>
          <cell r="R580">
            <v>53366</v>
          </cell>
          <cell r="S580">
            <v>53366</v>
          </cell>
          <cell r="T580">
            <v>53366</v>
          </cell>
          <cell r="U580">
            <v>53366</v>
          </cell>
          <cell r="V580">
            <v>53366</v>
          </cell>
          <cell r="W580">
            <v>53366</v>
          </cell>
          <cell r="X580">
            <v>53366</v>
          </cell>
          <cell r="Y580">
            <v>53366</v>
          </cell>
          <cell r="Z580">
            <v>53366</v>
          </cell>
          <cell r="AA580">
            <v>53366</v>
          </cell>
          <cell r="AB580">
            <v>53366</v>
          </cell>
          <cell r="AC580">
            <v>53366</v>
          </cell>
          <cell r="AD580">
            <v>53366</v>
          </cell>
          <cell r="AE580">
            <v>53366</v>
          </cell>
          <cell r="AF580">
            <v>53366</v>
          </cell>
          <cell r="AG580">
            <v>53366</v>
          </cell>
          <cell r="AH580">
            <v>53366</v>
          </cell>
          <cell r="AI580">
            <v>53366</v>
          </cell>
          <cell r="AJ580">
            <v>53366</v>
          </cell>
          <cell r="AK580">
            <v>53366</v>
          </cell>
          <cell r="AL580">
            <v>53366</v>
          </cell>
          <cell r="AM580">
            <v>53366</v>
          </cell>
          <cell r="AN580">
            <v>53366</v>
          </cell>
          <cell r="AO580">
            <v>53366</v>
          </cell>
          <cell r="AP580">
            <v>53366</v>
          </cell>
          <cell r="AQ580">
            <v>53366</v>
          </cell>
          <cell r="AR580">
            <v>53366</v>
          </cell>
          <cell r="AS580">
            <v>53366</v>
          </cell>
          <cell r="AT580">
            <v>53366</v>
          </cell>
          <cell r="AU580">
            <v>53366</v>
          </cell>
          <cell r="AV580">
            <v>53366</v>
          </cell>
          <cell r="AW580">
            <v>53366</v>
          </cell>
          <cell r="AX580">
            <v>53366</v>
          </cell>
          <cell r="AY580">
            <v>53366</v>
          </cell>
          <cell r="AZ580">
            <v>53366</v>
          </cell>
          <cell r="BA580">
            <v>53366</v>
          </cell>
          <cell r="BB580">
            <v>53366</v>
          </cell>
          <cell r="BC580">
            <v>53366</v>
          </cell>
          <cell r="BD580">
            <v>53366</v>
          </cell>
          <cell r="BE580">
            <v>53366</v>
          </cell>
          <cell r="BF580">
            <v>53366</v>
          </cell>
          <cell r="BG580">
            <v>53366</v>
          </cell>
          <cell r="BH580">
            <v>53366</v>
          </cell>
          <cell r="BI580">
            <v>53366</v>
          </cell>
          <cell r="BR580">
            <v>121634</v>
          </cell>
        </row>
        <row r="581">
          <cell r="A581">
            <v>909998</v>
          </cell>
          <cell r="B581">
            <v>30</v>
          </cell>
          <cell r="C581" t="str">
            <v>CILCO</v>
          </cell>
          <cell r="D581">
            <v>219800</v>
          </cell>
          <cell r="F581">
            <v>50436</v>
          </cell>
          <cell r="G581">
            <v>50436</v>
          </cell>
          <cell r="H581">
            <v>50436</v>
          </cell>
          <cell r="I581">
            <v>50436</v>
          </cell>
          <cell r="J581">
            <v>50436</v>
          </cell>
          <cell r="K581">
            <v>50436</v>
          </cell>
          <cell r="L581">
            <v>50436</v>
          </cell>
          <cell r="M581">
            <v>50436</v>
          </cell>
          <cell r="N581">
            <v>50436</v>
          </cell>
          <cell r="O581">
            <v>50436</v>
          </cell>
          <cell r="P581">
            <v>50436</v>
          </cell>
          <cell r="Q581">
            <v>50436</v>
          </cell>
          <cell r="R581">
            <v>50436</v>
          </cell>
          <cell r="S581">
            <v>50436</v>
          </cell>
          <cell r="T581">
            <v>50436</v>
          </cell>
          <cell r="U581">
            <v>50436</v>
          </cell>
          <cell r="V581">
            <v>50436</v>
          </cell>
          <cell r="W581">
            <v>50436</v>
          </cell>
          <cell r="X581">
            <v>50436</v>
          </cell>
          <cell r="Y581">
            <v>50436</v>
          </cell>
          <cell r="Z581">
            <v>50436</v>
          </cell>
          <cell r="AA581">
            <v>50436</v>
          </cell>
          <cell r="AB581">
            <v>50436</v>
          </cell>
          <cell r="AC581">
            <v>50436</v>
          </cell>
          <cell r="AD581">
            <v>50436</v>
          </cell>
          <cell r="AE581">
            <v>50436</v>
          </cell>
          <cell r="AF581">
            <v>50436</v>
          </cell>
          <cell r="AG581">
            <v>50436</v>
          </cell>
          <cell r="AH581">
            <v>50436</v>
          </cell>
          <cell r="AI581">
            <v>50436</v>
          </cell>
          <cell r="AJ581">
            <v>50436</v>
          </cell>
          <cell r="AK581">
            <v>50436</v>
          </cell>
          <cell r="AL581">
            <v>50436</v>
          </cell>
          <cell r="AM581">
            <v>50436</v>
          </cell>
          <cell r="AN581">
            <v>50436</v>
          </cell>
          <cell r="AO581">
            <v>50436</v>
          </cell>
          <cell r="AP581">
            <v>50436</v>
          </cell>
          <cell r="AQ581">
            <v>50436</v>
          </cell>
          <cell r="AR581">
            <v>50436</v>
          </cell>
          <cell r="AS581">
            <v>50436</v>
          </cell>
          <cell r="AT581">
            <v>50436</v>
          </cell>
          <cell r="AU581">
            <v>50436</v>
          </cell>
          <cell r="AV581">
            <v>50436</v>
          </cell>
          <cell r="AW581">
            <v>50436</v>
          </cell>
          <cell r="AX581">
            <v>50436</v>
          </cell>
          <cell r="AY581">
            <v>50436</v>
          </cell>
          <cell r="AZ581">
            <v>50436</v>
          </cell>
          <cell r="BA581">
            <v>50436</v>
          </cell>
          <cell r="BB581">
            <v>50436</v>
          </cell>
          <cell r="BC581">
            <v>50436</v>
          </cell>
          <cell r="BD581">
            <v>50436</v>
          </cell>
          <cell r="BE581">
            <v>50436</v>
          </cell>
          <cell r="BF581">
            <v>50436</v>
          </cell>
          <cell r="BG581">
            <v>50436</v>
          </cell>
          <cell r="BH581">
            <v>50436</v>
          </cell>
          <cell r="BI581">
            <v>50436</v>
          </cell>
          <cell r="BR581">
            <v>107706</v>
          </cell>
        </row>
        <row r="582">
          <cell r="A582">
            <v>909999</v>
          </cell>
          <cell r="B582">
            <v>30</v>
          </cell>
          <cell r="C582" t="str">
            <v>Illinois Power</v>
          </cell>
          <cell r="D582">
            <v>548700</v>
          </cell>
          <cell r="F582">
            <v>67895</v>
          </cell>
          <cell r="G582">
            <v>67895</v>
          </cell>
          <cell r="H582">
            <v>67895</v>
          </cell>
          <cell r="I582">
            <v>67895</v>
          </cell>
          <cell r="J582">
            <v>67895</v>
          </cell>
          <cell r="K582">
            <v>67895</v>
          </cell>
          <cell r="L582">
            <v>67895</v>
          </cell>
          <cell r="M582">
            <v>67895</v>
          </cell>
          <cell r="N582">
            <v>67895</v>
          </cell>
          <cell r="O582">
            <v>67895</v>
          </cell>
          <cell r="P582">
            <v>67895</v>
          </cell>
          <cell r="Q582">
            <v>67895</v>
          </cell>
          <cell r="R582">
            <v>67895</v>
          </cell>
          <cell r="S582">
            <v>67895</v>
          </cell>
          <cell r="T582">
            <v>67895</v>
          </cell>
          <cell r="U582">
            <v>67895</v>
          </cell>
          <cell r="V582">
            <v>67895</v>
          </cell>
          <cell r="W582">
            <v>67895</v>
          </cell>
          <cell r="X582">
            <v>67895</v>
          </cell>
          <cell r="Y582">
            <v>67895</v>
          </cell>
          <cell r="Z582">
            <v>67895</v>
          </cell>
          <cell r="AA582">
            <v>67895</v>
          </cell>
          <cell r="AB582">
            <v>67895</v>
          </cell>
          <cell r="AC582">
            <v>67895</v>
          </cell>
          <cell r="AD582">
            <v>67895</v>
          </cell>
          <cell r="AE582">
            <v>67895</v>
          </cell>
          <cell r="AF582">
            <v>67895</v>
          </cell>
          <cell r="AG582">
            <v>67895</v>
          </cell>
          <cell r="AH582">
            <v>67895</v>
          </cell>
          <cell r="AI582">
            <v>67895</v>
          </cell>
          <cell r="AJ582">
            <v>67895</v>
          </cell>
          <cell r="AK582">
            <v>67895</v>
          </cell>
          <cell r="AL582">
            <v>67895</v>
          </cell>
          <cell r="AM582">
            <v>67895</v>
          </cell>
          <cell r="AN582">
            <v>67895</v>
          </cell>
          <cell r="AO582">
            <v>67895</v>
          </cell>
          <cell r="AP582">
            <v>67895</v>
          </cell>
          <cell r="AQ582">
            <v>67895</v>
          </cell>
          <cell r="AR582">
            <v>67895</v>
          </cell>
          <cell r="AS582">
            <v>67895</v>
          </cell>
          <cell r="AT582">
            <v>67895</v>
          </cell>
          <cell r="AU582">
            <v>67895</v>
          </cell>
          <cell r="AV582">
            <v>67895</v>
          </cell>
          <cell r="AW582">
            <v>67895</v>
          </cell>
          <cell r="AX582">
            <v>67895</v>
          </cell>
          <cell r="AY582">
            <v>67895</v>
          </cell>
          <cell r="AZ582">
            <v>67895</v>
          </cell>
          <cell r="BA582">
            <v>67895</v>
          </cell>
          <cell r="BB582">
            <v>67895</v>
          </cell>
          <cell r="BC582">
            <v>67895</v>
          </cell>
          <cell r="BD582">
            <v>67895</v>
          </cell>
          <cell r="BE582">
            <v>67895</v>
          </cell>
          <cell r="BF582">
            <v>67895</v>
          </cell>
          <cell r="BG582">
            <v>67895</v>
          </cell>
          <cell r="BH582">
            <v>67895</v>
          </cell>
          <cell r="BI582">
            <v>67895</v>
          </cell>
          <cell r="BR582">
            <v>256490</v>
          </cell>
        </row>
        <row r="583">
          <cell r="A583">
            <v>9254</v>
          </cell>
          <cell r="B583">
            <v>30</v>
          </cell>
          <cell r="C583" t="str">
            <v>North Shore</v>
          </cell>
          <cell r="D583">
            <v>752600</v>
          </cell>
          <cell r="F583">
            <v>28689</v>
          </cell>
          <cell r="G583">
            <v>28889</v>
          </cell>
          <cell r="H583">
            <v>28828</v>
          </cell>
          <cell r="I583">
            <v>28828</v>
          </cell>
          <cell r="J583">
            <v>28828</v>
          </cell>
          <cell r="K583">
            <v>27905</v>
          </cell>
          <cell r="L583">
            <v>28538</v>
          </cell>
          <cell r="M583">
            <v>28848</v>
          </cell>
          <cell r="N583">
            <v>29198</v>
          </cell>
          <cell r="O583">
            <v>29113</v>
          </cell>
          <cell r="P583">
            <v>29111</v>
          </cell>
          <cell r="Q583">
            <v>29111</v>
          </cell>
          <cell r="R583">
            <v>45680</v>
          </cell>
          <cell r="S583">
            <v>38948</v>
          </cell>
          <cell r="T583">
            <v>38948</v>
          </cell>
          <cell r="U583">
            <v>38948</v>
          </cell>
          <cell r="V583">
            <v>29943</v>
          </cell>
          <cell r="W583">
            <v>29943</v>
          </cell>
          <cell r="X583">
            <v>29569</v>
          </cell>
          <cell r="Y583">
            <v>37081</v>
          </cell>
          <cell r="Z583">
            <v>29743</v>
          </cell>
          <cell r="AA583">
            <v>38748</v>
          </cell>
          <cell r="AB583">
            <v>38798</v>
          </cell>
          <cell r="AC583">
            <v>39408</v>
          </cell>
          <cell r="AD583">
            <v>30253</v>
          </cell>
          <cell r="AE583">
            <v>30253</v>
          </cell>
          <cell r="AF583">
            <v>30253</v>
          </cell>
          <cell r="AG583">
            <v>29017</v>
          </cell>
          <cell r="AH583">
            <v>30253</v>
          </cell>
          <cell r="AI583">
            <v>31955</v>
          </cell>
          <cell r="AJ583">
            <v>32216</v>
          </cell>
          <cell r="AK583">
            <v>31776</v>
          </cell>
          <cell r="AL583">
            <v>31776</v>
          </cell>
          <cell r="AM583">
            <v>31776</v>
          </cell>
          <cell r="AN583">
            <v>31776</v>
          </cell>
          <cell r="AO583">
            <v>31776</v>
          </cell>
          <cell r="AP583">
            <v>31776</v>
          </cell>
          <cell r="AQ583">
            <v>31536</v>
          </cell>
          <cell r="AR583">
            <v>31536</v>
          </cell>
          <cell r="AS583">
            <v>31536</v>
          </cell>
          <cell r="AT583">
            <v>46563</v>
          </cell>
          <cell r="AU583">
            <v>31536</v>
          </cell>
          <cell r="AV583">
            <v>31536</v>
          </cell>
          <cell r="AW583">
            <v>31536</v>
          </cell>
          <cell r="AX583">
            <v>31502</v>
          </cell>
          <cell r="AY583">
            <v>37583</v>
          </cell>
          <cell r="AZ583">
            <v>43429</v>
          </cell>
          <cell r="BA583">
            <v>54532</v>
          </cell>
          <cell r="BB583">
            <v>54532</v>
          </cell>
          <cell r="BC583">
            <v>54532</v>
          </cell>
          <cell r="BD583">
            <v>54532</v>
          </cell>
          <cell r="BE583">
            <v>54532</v>
          </cell>
          <cell r="BF583">
            <v>54532</v>
          </cell>
          <cell r="BG583">
            <v>54532</v>
          </cell>
          <cell r="BH583">
            <v>54532</v>
          </cell>
          <cell r="BI583">
            <v>54532</v>
          </cell>
          <cell r="BR583">
            <v>169364</v>
          </cell>
        </row>
        <row r="584">
          <cell r="A584">
            <v>9258</v>
          </cell>
          <cell r="B584">
            <v>30</v>
          </cell>
          <cell r="C584" t="str">
            <v>NICOR</v>
          </cell>
          <cell r="D584">
            <v>9721500</v>
          </cell>
          <cell r="F584">
            <v>455055</v>
          </cell>
          <cell r="G584">
            <v>413624</v>
          </cell>
          <cell r="H584">
            <v>467690</v>
          </cell>
          <cell r="I584">
            <v>741129</v>
          </cell>
          <cell r="J584">
            <v>748844</v>
          </cell>
          <cell r="K584">
            <v>750666</v>
          </cell>
          <cell r="L584">
            <v>590753</v>
          </cell>
          <cell r="M584">
            <v>743711</v>
          </cell>
          <cell r="N584">
            <v>631502</v>
          </cell>
          <cell r="O584">
            <v>613705</v>
          </cell>
          <cell r="P584">
            <v>682016</v>
          </cell>
          <cell r="Q584">
            <v>690854</v>
          </cell>
          <cell r="R584">
            <v>689009</v>
          </cell>
          <cell r="S584">
            <v>825007</v>
          </cell>
          <cell r="T584">
            <v>825007</v>
          </cell>
          <cell r="U584">
            <v>738642</v>
          </cell>
          <cell r="V584">
            <v>811837</v>
          </cell>
          <cell r="W584">
            <v>813835</v>
          </cell>
          <cell r="X584">
            <v>815938</v>
          </cell>
          <cell r="Y584">
            <v>816297</v>
          </cell>
          <cell r="Z584">
            <v>658938</v>
          </cell>
          <cell r="AA584">
            <v>751779</v>
          </cell>
          <cell r="AB584">
            <v>775119</v>
          </cell>
          <cell r="AC584">
            <v>782262</v>
          </cell>
          <cell r="AD584">
            <v>709491</v>
          </cell>
          <cell r="AE584">
            <v>712095</v>
          </cell>
          <cell r="AF584">
            <v>702521</v>
          </cell>
          <cell r="AG584">
            <v>701789</v>
          </cell>
          <cell r="AH584">
            <v>668489</v>
          </cell>
          <cell r="AI584">
            <v>682888</v>
          </cell>
          <cell r="AJ584">
            <v>763011</v>
          </cell>
          <cell r="AK584">
            <v>757260</v>
          </cell>
          <cell r="AL584">
            <v>760706</v>
          </cell>
          <cell r="AM584">
            <v>764918</v>
          </cell>
          <cell r="AN584">
            <v>891228</v>
          </cell>
          <cell r="AO584">
            <v>679572</v>
          </cell>
          <cell r="AP584">
            <v>673762</v>
          </cell>
          <cell r="AQ584">
            <v>637461</v>
          </cell>
          <cell r="AR584">
            <v>777403</v>
          </cell>
          <cell r="AS584">
            <v>781205</v>
          </cell>
          <cell r="AT584">
            <v>782827</v>
          </cell>
          <cell r="AU584">
            <v>703373</v>
          </cell>
          <cell r="AV584">
            <v>746225</v>
          </cell>
          <cell r="AW584">
            <v>585335</v>
          </cell>
          <cell r="AX584">
            <v>549027</v>
          </cell>
          <cell r="AY584">
            <v>748812</v>
          </cell>
          <cell r="AZ584">
            <v>752375</v>
          </cell>
          <cell r="BA584">
            <v>753046</v>
          </cell>
          <cell r="BB584">
            <v>669380</v>
          </cell>
          <cell r="BC584">
            <v>535679</v>
          </cell>
          <cell r="BD584">
            <v>400319</v>
          </cell>
          <cell r="BE584">
            <v>466211</v>
          </cell>
          <cell r="BF584">
            <v>702397</v>
          </cell>
          <cell r="BG584">
            <v>705173</v>
          </cell>
          <cell r="BH584">
            <v>705886</v>
          </cell>
          <cell r="BI584">
            <v>639897</v>
          </cell>
          <cell r="BR584">
            <v>135507</v>
          </cell>
        </row>
        <row r="585">
          <cell r="BR585">
            <v>141383</v>
          </cell>
        </row>
        <row r="586">
          <cell r="BR586">
            <v>82000</v>
          </cell>
        </row>
        <row r="587">
          <cell r="BR587">
            <v>130493</v>
          </cell>
        </row>
        <row r="588">
          <cell r="BR588">
            <v>0</v>
          </cell>
        </row>
        <row r="589">
          <cell r="BR589">
            <v>0</v>
          </cell>
        </row>
        <row r="590">
          <cell r="BR590">
            <v>-552529</v>
          </cell>
        </row>
        <row r="591">
          <cell r="BR591">
            <v>-221147</v>
          </cell>
        </row>
        <row r="592">
          <cell r="BR592">
            <v>0</v>
          </cell>
        </row>
        <row r="593">
          <cell r="BR593">
            <v>0</v>
          </cell>
        </row>
        <row r="594">
          <cell r="BR594">
            <v>0</v>
          </cell>
        </row>
        <row r="595">
          <cell r="BR595">
            <v>0</v>
          </cell>
        </row>
        <row r="596">
          <cell r="BR596">
            <v>0</v>
          </cell>
        </row>
        <row r="597">
          <cell r="BR597">
            <v>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20" sqref="B20"/>
    </sheetView>
  </sheetViews>
  <sheetFormatPr defaultRowHeight="12.75" x14ac:dyDescent="0.2"/>
  <cols>
    <col min="1" max="1" width="9.140625" style="84"/>
    <col min="2" max="2" width="79.42578125" style="84" customWidth="1"/>
    <col min="3" max="16384" width="9.140625" style="84"/>
  </cols>
  <sheetData>
    <row r="1" spans="1:2" x14ac:dyDescent="0.2">
      <c r="A1" s="342" t="s">
        <v>66</v>
      </c>
    </row>
    <row r="3" spans="1:2" x14ac:dyDescent="0.2">
      <c r="A3" s="343" t="s">
        <v>96</v>
      </c>
    </row>
    <row r="4" spans="1:2" x14ac:dyDescent="0.2">
      <c r="A4" s="342" t="s">
        <v>92</v>
      </c>
      <c r="B4" s="344" t="s">
        <v>101</v>
      </c>
    </row>
    <row r="5" spans="1:2" x14ac:dyDescent="0.2">
      <c r="B5" s="84" t="s">
        <v>102</v>
      </c>
    </row>
    <row r="7" spans="1:2" x14ac:dyDescent="0.2">
      <c r="A7" s="346" t="s">
        <v>93</v>
      </c>
      <c r="B7" s="344" t="s">
        <v>97</v>
      </c>
    </row>
    <row r="8" spans="1:2" ht="51.75" customHeight="1" x14ac:dyDescent="0.2">
      <c r="B8" s="345" t="s">
        <v>98</v>
      </c>
    </row>
    <row r="10" spans="1:2" x14ac:dyDescent="0.2">
      <c r="A10" s="342" t="s">
        <v>94</v>
      </c>
      <c r="B10" s="344" t="s">
        <v>100</v>
      </c>
    </row>
    <row r="11" spans="1:2" ht="38.25" x14ac:dyDescent="0.2">
      <c r="B11" s="345" t="s">
        <v>104</v>
      </c>
    </row>
    <row r="12" spans="1:2" x14ac:dyDescent="0.2">
      <c r="B12" s="345"/>
    </row>
    <row r="13" spans="1:2" x14ac:dyDescent="0.2">
      <c r="A13" s="342" t="s">
        <v>95</v>
      </c>
    </row>
    <row r="15" spans="1:2" x14ac:dyDescent="0.2">
      <c r="A15" s="342" t="s">
        <v>99</v>
      </c>
      <c r="B15" s="344" t="s">
        <v>103</v>
      </c>
    </row>
    <row r="16" spans="1:2" x14ac:dyDescent="0.2">
      <c r="B16" s="345"/>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3"/>
  <sheetViews>
    <sheetView zoomScale="75" workbookViewId="0">
      <selection activeCell="F34" sqref="F34"/>
    </sheetView>
  </sheetViews>
  <sheetFormatPr defaultRowHeight="12.75" x14ac:dyDescent="0.2"/>
  <cols>
    <col min="3" max="3" width="0" hidden="1" customWidth="1"/>
    <col min="12" max="12" width="1.140625" customWidth="1"/>
    <col min="13" max="13" width="14.5703125" style="169" bestFit="1" customWidth="1"/>
    <col min="14" max="14" width="1.140625" customWidth="1"/>
    <col min="16" max="16" width="1.140625" customWidth="1"/>
    <col min="17" max="17" width="14.5703125" style="169" bestFit="1" customWidth="1"/>
    <col min="18" max="18" width="1.140625" customWidth="1"/>
    <col min="20" max="20" width="0" hidden="1" customWidth="1"/>
  </cols>
  <sheetData>
    <row r="1" spans="1:30" ht="13.5" thickBot="1" x14ac:dyDescent="0.25">
      <c r="A1" s="294" t="s">
        <v>14</v>
      </c>
      <c r="B1" s="294" t="s">
        <v>69</v>
      </c>
      <c r="C1" s="295">
        <v>1993</v>
      </c>
      <c r="D1" s="296">
        <v>1994</v>
      </c>
      <c r="E1" s="296">
        <v>1995</v>
      </c>
      <c r="F1" s="296">
        <v>1996</v>
      </c>
      <c r="G1" s="296">
        <v>1997</v>
      </c>
      <c r="H1" s="296">
        <v>1998</v>
      </c>
      <c r="I1" s="297">
        <v>1999</v>
      </c>
      <c r="J1" s="297">
        <v>2000</v>
      </c>
      <c r="K1" s="297">
        <v>2001</v>
      </c>
      <c r="L1" s="297"/>
      <c r="M1" s="296" t="s">
        <v>91</v>
      </c>
      <c r="N1" s="297"/>
      <c r="O1" s="297">
        <v>2002</v>
      </c>
      <c r="P1" s="297"/>
      <c r="Q1" s="296" t="s">
        <v>91</v>
      </c>
      <c r="R1" s="297"/>
      <c r="S1" s="298">
        <v>2003</v>
      </c>
      <c r="T1" s="295">
        <v>1993</v>
      </c>
      <c r="U1" s="296">
        <v>1994</v>
      </c>
      <c r="V1" s="296">
        <v>1995</v>
      </c>
      <c r="W1" s="296">
        <v>1996</v>
      </c>
      <c r="X1" s="296">
        <v>1997</v>
      </c>
      <c r="Y1" s="296">
        <v>1998</v>
      </c>
      <c r="Z1" s="297">
        <v>1999</v>
      </c>
      <c r="AA1" s="297">
        <v>2000</v>
      </c>
      <c r="AB1" s="297">
        <v>2001</v>
      </c>
      <c r="AC1" s="297">
        <v>2002</v>
      </c>
      <c r="AD1" s="298">
        <v>2003</v>
      </c>
    </row>
    <row r="2" spans="1:30" x14ac:dyDescent="0.2">
      <c r="A2" s="338" t="s">
        <v>2</v>
      </c>
      <c r="B2" s="314">
        <v>1</v>
      </c>
      <c r="C2" s="315"/>
      <c r="D2" s="316">
        <v>2203</v>
      </c>
      <c r="E2" s="316">
        <v>2381</v>
      </c>
      <c r="F2" s="316">
        <v>1980</v>
      </c>
      <c r="G2" s="316">
        <v>2049</v>
      </c>
      <c r="H2" s="316">
        <v>2039</v>
      </c>
      <c r="I2" s="316">
        <v>2645</v>
      </c>
      <c r="J2" s="316">
        <v>2437</v>
      </c>
      <c r="K2" s="317">
        <v>1729</v>
      </c>
      <c r="L2" s="317"/>
      <c r="M2" s="325">
        <f>K2-J2</f>
        <v>-708</v>
      </c>
      <c r="N2" s="317"/>
      <c r="O2" s="317">
        <v>2856</v>
      </c>
      <c r="P2" s="317"/>
      <c r="Q2" s="325">
        <f>O2-K2</f>
        <v>1127</v>
      </c>
      <c r="R2" s="317"/>
      <c r="S2" s="318"/>
      <c r="T2" s="300"/>
      <c r="U2" s="299">
        <v>-165</v>
      </c>
      <c r="V2" s="299">
        <v>-192</v>
      </c>
      <c r="W2" s="299">
        <v>-138</v>
      </c>
      <c r="X2" s="299">
        <v>-15</v>
      </c>
      <c r="Y2" s="299">
        <v>-131</v>
      </c>
      <c r="Z2" s="299">
        <v>-158</v>
      </c>
      <c r="AA2" s="299">
        <v>-133</v>
      </c>
      <c r="AB2" s="299">
        <v>-209</v>
      </c>
      <c r="AC2" s="301">
        <v>-124</v>
      </c>
      <c r="AD2" s="302"/>
    </row>
    <row r="3" spans="1:30" x14ac:dyDescent="0.2">
      <c r="A3" s="338"/>
      <c r="B3" s="319">
        <v>2</v>
      </c>
      <c r="C3" s="320"/>
      <c r="D3" s="321">
        <v>2013</v>
      </c>
      <c r="E3" s="321">
        <v>2263</v>
      </c>
      <c r="F3" s="321">
        <v>1783</v>
      </c>
      <c r="G3" s="321">
        <v>1922</v>
      </c>
      <c r="H3" s="321">
        <v>1996</v>
      </c>
      <c r="I3" s="321">
        <v>2412</v>
      </c>
      <c r="J3" s="321">
        <v>2322</v>
      </c>
      <c r="K3" s="322">
        <v>1562</v>
      </c>
      <c r="L3" s="322"/>
      <c r="M3" s="326">
        <f t="shared" ref="M3:M15" si="0">K3-G3</f>
        <v>-360</v>
      </c>
      <c r="N3" s="322"/>
      <c r="O3" s="322">
        <v>2666</v>
      </c>
      <c r="P3" s="322"/>
      <c r="Q3" s="326">
        <f>O3-K3</f>
        <v>1104</v>
      </c>
      <c r="R3" s="322"/>
      <c r="S3" s="323"/>
      <c r="T3" s="303"/>
      <c r="U3" s="301">
        <v>-190</v>
      </c>
      <c r="V3" s="301">
        <v>-118</v>
      </c>
      <c r="W3" s="301">
        <v>-197</v>
      </c>
      <c r="X3" s="301">
        <v>-127</v>
      </c>
      <c r="Y3" s="301">
        <v>-43</v>
      </c>
      <c r="Z3" s="301">
        <v>-233</v>
      </c>
      <c r="AA3" s="301">
        <v>-115</v>
      </c>
      <c r="AB3" s="301">
        <v>-167</v>
      </c>
      <c r="AC3" s="301">
        <v>-190</v>
      </c>
      <c r="AD3" s="304"/>
    </row>
    <row r="4" spans="1:30" x14ac:dyDescent="0.2">
      <c r="A4" s="338"/>
      <c r="B4" s="319">
        <v>3</v>
      </c>
      <c r="C4" s="320"/>
      <c r="D4" s="321">
        <v>1760</v>
      </c>
      <c r="E4" s="321">
        <v>2195</v>
      </c>
      <c r="F4" s="321">
        <v>1678</v>
      </c>
      <c r="G4" s="321">
        <v>1660</v>
      </c>
      <c r="H4" s="321">
        <v>1837</v>
      </c>
      <c r="I4" s="321">
        <v>2209</v>
      </c>
      <c r="J4" s="321">
        <v>2212</v>
      </c>
      <c r="K4" s="322">
        <v>1459</v>
      </c>
      <c r="L4" s="322"/>
      <c r="M4" s="326">
        <f t="shared" si="0"/>
        <v>-201</v>
      </c>
      <c r="N4" s="322"/>
      <c r="O4" s="322">
        <v>2529</v>
      </c>
      <c r="P4" s="322"/>
      <c r="Q4" s="326">
        <f>O4-K4</f>
        <v>1070</v>
      </c>
      <c r="R4" s="322"/>
      <c r="S4" s="323"/>
      <c r="T4" s="303"/>
      <c r="U4" s="301">
        <v>-253</v>
      </c>
      <c r="V4" s="301">
        <v>-68</v>
      </c>
      <c r="W4" s="301">
        <v>-105</v>
      </c>
      <c r="X4" s="301">
        <v>-262</v>
      </c>
      <c r="Y4" s="301">
        <v>-159</v>
      </c>
      <c r="Z4" s="301">
        <v>-203</v>
      </c>
      <c r="AA4" s="301">
        <v>-110</v>
      </c>
      <c r="AB4" s="301">
        <v>-103</v>
      </c>
      <c r="AC4" s="301">
        <v>-137</v>
      </c>
      <c r="AD4" s="304"/>
    </row>
    <row r="5" spans="1:30" x14ac:dyDescent="0.2">
      <c r="A5" s="338"/>
      <c r="B5" s="319">
        <v>4</v>
      </c>
      <c r="C5" s="320"/>
      <c r="D5" s="321">
        <v>1625</v>
      </c>
      <c r="E5" s="321">
        <v>2026</v>
      </c>
      <c r="F5" s="321">
        <v>1517</v>
      </c>
      <c r="G5" s="321">
        <v>1510</v>
      </c>
      <c r="H5" s="321">
        <v>1701</v>
      </c>
      <c r="I5" s="321">
        <v>2117</v>
      </c>
      <c r="J5" s="321">
        <v>2017</v>
      </c>
      <c r="K5" s="322">
        <v>1369</v>
      </c>
      <c r="L5" s="322"/>
      <c r="M5" s="326">
        <f t="shared" si="0"/>
        <v>-141</v>
      </c>
      <c r="N5" s="322"/>
      <c r="O5" s="322">
        <v>2405</v>
      </c>
      <c r="P5" s="322"/>
      <c r="Q5" s="326">
        <f>O5-K5</f>
        <v>1036</v>
      </c>
      <c r="R5" s="322"/>
      <c r="S5" s="323"/>
      <c r="T5" s="303"/>
      <c r="U5" s="301">
        <v>-135</v>
      </c>
      <c r="V5" s="301">
        <v>-169</v>
      </c>
      <c r="W5" s="301">
        <v>-161</v>
      </c>
      <c r="X5" s="301">
        <v>-150</v>
      </c>
      <c r="Y5" s="301">
        <v>-136</v>
      </c>
      <c r="Z5" s="301">
        <v>-92</v>
      </c>
      <c r="AA5" s="301">
        <v>-195</v>
      </c>
      <c r="AB5" s="301">
        <v>-90</v>
      </c>
      <c r="AC5" s="301">
        <v>-124</v>
      </c>
      <c r="AD5" s="304"/>
    </row>
    <row r="6" spans="1:30" x14ac:dyDescent="0.2">
      <c r="A6" s="338"/>
      <c r="B6" s="319">
        <v>5</v>
      </c>
      <c r="C6" s="320"/>
      <c r="D6" s="321">
        <v>1421</v>
      </c>
      <c r="E6" s="321">
        <v>1893</v>
      </c>
      <c r="F6" s="321">
        <v>1304</v>
      </c>
      <c r="G6" s="321">
        <v>1349</v>
      </c>
      <c r="H6" s="321">
        <v>1599</v>
      </c>
      <c r="I6" s="341">
        <v>2039</v>
      </c>
      <c r="J6" s="321">
        <v>1775</v>
      </c>
      <c r="K6" s="322">
        <v>1241</v>
      </c>
      <c r="L6" s="322"/>
      <c r="M6" s="326">
        <f t="shared" si="0"/>
        <v>-108</v>
      </c>
      <c r="N6" s="322"/>
      <c r="O6" s="322">
        <v>2294</v>
      </c>
      <c r="P6" s="322"/>
      <c r="Q6" s="326">
        <f>O6-K6</f>
        <v>1053</v>
      </c>
      <c r="R6" s="322"/>
      <c r="S6" s="324"/>
      <c r="T6" s="303"/>
      <c r="U6" s="301">
        <v>-204</v>
      </c>
      <c r="V6" s="301">
        <v>-133</v>
      </c>
      <c r="W6" s="301">
        <v>-213</v>
      </c>
      <c r="X6" s="301">
        <v>-161</v>
      </c>
      <c r="Y6" s="301">
        <v>-102</v>
      </c>
      <c r="Z6" s="301">
        <v>-78</v>
      </c>
      <c r="AA6" s="301">
        <v>-242</v>
      </c>
      <c r="AB6" s="301">
        <v>-128</v>
      </c>
      <c r="AC6" s="301">
        <v>-111</v>
      </c>
      <c r="AD6" s="304"/>
    </row>
    <row r="7" spans="1:30" x14ac:dyDescent="0.2">
      <c r="A7" s="338" t="s">
        <v>3</v>
      </c>
      <c r="B7" s="319">
        <v>6</v>
      </c>
      <c r="C7" s="320"/>
      <c r="D7" s="321">
        <v>1247</v>
      </c>
      <c r="E7" s="321">
        <v>1691</v>
      </c>
      <c r="F7" s="321">
        <v>1077</v>
      </c>
      <c r="G7" s="321">
        <v>1274</v>
      </c>
      <c r="H7" s="321">
        <v>1518</v>
      </c>
      <c r="I7" s="321">
        <v>1946</v>
      </c>
      <c r="J7" s="321">
        <v>1562</v>
      </c>
      <c r="K7" s="322">
        <v>1136</v>
      </c>
      <c r="L7" s="321"/>
      <c r="M7" s="326">
        <f t="shared" si="0"/>
        <v>-138</v>
      </c>
      <c r="N7" s="321"/>
      <c r="O7" s="321"/>
      <c r="P7" s="321"/>
      <c r="Q7" s="326"/>
      <c r="R7" s="321"/>
      <c r="S7" s="323"/>
      <c r="T7" s="303"/>
      <c r="U7" s="301">
        <v>-174</v>
      </c>
      <c r="V7" s="301">
        <v>-202</v>
      </c>
      <c r="W7" s="301">
        <v>-227</v>
      </c>
      <c r="X7" s="301">
        <v>-75</v>
      </c>
      <c r="Y7" s="301">
        <v>-81</v>
      </c>
      <c r="Z7" s="301">
        <v>-93</v>
      </c>
      <c r="AA7" s="301">
        <v>-213</v>
      </c>
      <c r="AB7" s="301">
        <v>-105</v>
      </c>
      <c r="AC7" s="301"/>
      <c r="AD7" s="304"/>
    </row>
    <row r="8" spans="1:30" x14ac:dyDescent="0.2">
      <c r="A8" s="338"/>
      <c r="B8" s="319">
        <v>7</v>
      </c>
      <c r="C8" s="320"/>
      <c r="D8" s="321">
        <v>1138</v>
      </c>
      <c r="E8" s="321">
        <v>1494</v>
      </c>
      <c r="F8" s="321">
        <v>984</v>
      </c>
      <c r="G8" s="321">
        <v>1127</v>
      </c>
      <c r="H8" s="321">
        <v>1425</v>
      </c>
      <c r="I8" s="321">
        <v>1887</v>
      </c>
      <c r="J8" s="321">
        <v>1404</v>
      </c>
      <c r="K8" s="322">
        <v>1041</v>
      </c>
      <c r="L8" s="321"/>
      <c r="M8" s="326">
        <f t="shared" si="0"/>
        <v>-86</v>
      </c>
      <c r="N8" s="321"/>
      <c r="O8" s="321"/>
      <c r="P8" s="321"/>
      <c r="Q8" s="326"/>
      <c r="R8" s="321"/>
      <c r="S8" s="323"/>
      <c r="T8" s="303"/>
      <c r="U8" s="301">
        <v>-109</v>
      </c>
      <c r="V8" s="301">
        <v>-197</v>
      </c>
      <c r="W8" s="301">
        <v>-93</v>
      </c>
      <c r="X8" s="301">
        <v>-147</v>
      </c>
      <c r="Y8" s="301">
        <v>-93</v>
      </c>
      <c r="Z8" s="301">
        <v>-59</v>
      </c>
      <c r="AA8" s="301">
        <v>-158</v>
      </c>
      <c r="AB8" s="301">
        <v>-95</v>
      </c>
      <c r="AC8" s="301"/>
      <c r="AD8" s="304"/>
    </row>
    <row r="9" spans="1:30" x14ac:dyDescent="0.2">
      <c r="A9" s="338"/>
      <c r="B9" s="319">
        <v>8</v>
      </c>
      <c r="C9" s="320"/>
      <c r="D9" s="321">
        <v>1074</v>
      </c>
      <c r="E9" s="321">
        <v>1448</v>
      </c>
      <c r="F9" s="321">
        <v>920</v>
      </c>
      <c r="G9" s="321">
        <v>1064</v>
      </c>
      <c r="H9" s="321">
        <v>1348</v>
      </c>
      <c r="I9" s="321">
        <v>1790</v>
      </c>
      <c r="J9" s="321">
        <v>1268</v>
      </c>
      <c r="K9" s="322">
        <v>960</v>
      </c>
      <c r="L9" s="321"/>
      <c r="M9" s="326">
        <f t="shared" si="0"/>
        <v>-104</v>
      </c>
      <c r="N9" s="321"/>
      <c r="O9" s="321"/>
      <c r="P9" s="321"/>
      <c r="Q9" s="326"/>
      <c r="R9" s="321"/>
      <c r="S9" s="323"/>
      <c r="T9" s="303"/>
      <c r="U9" s="301">
        <v>-64</v>
      </c>
      <c r="V9" s="301">
        <v>-46</v>
      </c>
      <c r="W9" s="301">
        <v>-64</v>
      </c>
      <c r="X9" s="301">
        <v>-63</v>
      </c>
      <c r="Y9" s="301">
        <v>-77</v>
      </c>
      <c r="Z9" s="301">
        <v>-97</v>
      </c>
      <c r="AA9" s="301">
        <v>-136</v>
      </c>
      <c r="AB9" s="301">
        <v>-81</v>
      </c>
      <c r="AC9" s="301"/>
      <c r="AD9" s="304"/>
    </row>
    <row r="10" spans="1:30" x14ac:dyDescent="0.2">
      <c r="A10" s="338"/>
      <c r="B10" s="319">
        <v>9</v>
      </c>
      <c r="C10" s="320"/>
      <c r="D10" s="321">
        <v>942</v>
      </c>
      <c r="E10" s="321">
        <v>1330</v>
      </c>
      <c r="F10" s="321">
        <v>858</v>
      </c>
      <c r="G10" s="321">
        <v>988</v>
      </c>
      <c r="H10" s="321">
        <v>1301</v>
      </c>
      <c r="I10" s="321">
        <v>1662</v>
      </c>
      <c r="J10" s="321">
        <v>1194</v>
      </c>
      <c r="K10" s="322">
        <v>859</v>
      </c>
      <c r="L10" s="321"/>
      <c r="M10" s="326">
        <f t="shared" si="0"/>
        <v>-129</v>
      </c>
      <c r="N10" s="321"/>
      <c r="O10" s="321"/>
      <c r="P10" s="321"/>
      <c r="Q10" s="326"/>
      <c r="R10" s="321"/>
      <c r="S10" s="323"/>
      <c r="T10" s="303"/>
      <c r="U10" s="301">
        <v>-132</v>
      </c>
      <c r="V10" s="301">
        <v>-118</v>
      </c>
      <c r="W10" s="301">
        <v>-62</v>
      </c>
      <c r="X10" s="301">
        <v>-76</v>
      </c>
      <c r="Y10" s="301">
        <v>-47</v>
      </c>
      <c r="Z10" s="301">
        <v>-128</v>
      </c>
      <c r="AA10" s="301">
        <v>-74</v>
      </c>
      <c r="AB10" s="301">
        <v>-101</v>
      </c>
      <c r="AC10" s="301"/>
      <c r="AD10" s="304"/>
    </row>
    <row r="11" spans="1:30" x14ac:dyDescent="0.2">
      <c r="A11" s="338" t="s">
        <v>4</v>
      </c>
      <c r="B11" s="319">
        <v>10</v>
      </c>
      <c r="C11" s="320"/>
      <c r="D11" s="321">
        <v>915</v>
      </c>
      <c r="E11" s="321">
        <v>1217</v>
      </c>
      <c r="F11" s="321">
        <v>740</v>
      </c>
      <c r="G11" s="321">
        <v>931</v>
      </c>
      <c r="H11" s="321">
        <v>1247</v>
      </c>
      <c r="I11" s="321">
        <v>1593</v>
      </c>
      <c r="J11" s="321">
        <v>1157</v>
      </c>
      <c r="K11" s="322">
        <v>786</v>
      </c>
      <c r="L11" s="321"/>
      <c r="M11" s="326">
        <f t="shared" si="0"/>
        <v>-145</v>
      </c>
      <c r="N11" s="321"/>
      <c r="O11" s="321"/>
      <c r="P11" s="321"/>
      <c r="Q11" s="327"/>
      <c r="R11" s="321"/>
      <c r="S11" s="323"/>
      <c r="T11" s="303"/>
      <c r="U11" s="301">
        <v>-27</v>
      </c>
      <c r="V11" s="301">
        <v>-113</v>
      </c>
      <c r="W11" s="301">
        <v>-118</v>
      </c>
      <c r="X11" s="301">
        <v>-57</v>
      </c>
      <c r="Y11" s="301">
        <v>-54</v>
      </c>
      <c r="Z11" s="301">
        <v>-69</v>
      </c>
      <c r="AA11" s="301">
        <v>-37</v>
      </c>
      <c r="AB11" s="301">
        <v>-73</v>
      </c>
      <c r="AC11" s="301"/>
      <c r="AD11" s="304"/>
    </row>
    <row r="12" spans="1:30" x14ac:dyDescent="0.2">
      <c r="A12" s="338"/>
      <c r="B12" s="319">
        <v>11</v>
      </c>
      <c r="C12" s="320"/>
      <c r="D12" s="321">
        <v>865</v>
      </c>
      <c r="E12" s="321">
        <v>1181</v>
      </c>
      <c r="F12" s="321">
        <v>668</v>
      </c>
      <c r="G12" s="321">
        <v>886</v>
      </c>
      <c r="H12" s="321">
        <v>1104</v>
      </c>
      <c r="I12" s="321">
        <v>1459</v>
      </c>
      <c r="J12" s="321">
        <v>1126</v>
      </c>
      <c r="K12" s="322">
        <v>711</v>
      </c>
      <c r="L12" s="321"/>
      <c r="M12" s="326">
        <f t="shared" si="0"/>
        <v>-175</v>
      </c>
      <c r="N12" s="321"/>
      <c r="O12" s="321"/>
      <c r="P12" s="321"/>
      <c r="Q12" s="327"/>
      <c r="R12" s="321"/>
      <c r="S12" s="323"/>
      <c r="T12" s="303"/>
      <c r="U12" s="301">
        <v>-50</v>
      </c>
      <c r="V12" s="301">
        <v>-36</v>
      </c>
      <c r="W12" s="301">
        <v>-72</v>
      </c>
      <c r="X12" s="301">
        <v>-45</v>
      </c>
      <c r="Y12" s="301">
        <v>-143</v>
      </c>
      <c r="Z12" s="301">
        <v>-134</v>
      </c>
      <c r="AA12" s="301">
        <v>-31</v>
      </c>
      <c r="AB12" s="301">
        <v>-75</v>
      </c>
      <c r="AC12" s="301"/>
      <c r="AD12" s="304"/>
    </row>
    <row r="13" spans="1:30" x14ac:dyDescent="0.2">
      <c r="A13" s="338"/>
      <c r="B13" s="319">
        <v>12</v>
      </c>
      <c r="C13" s="320"/>
      <c r="D13" s="321">
        <v>866</v>
      </c>
      <c r="E13" s="321">
        <v>1197</v>
      </c>
      <c r="F13" s="321">
        <v>625</v>
      </c>
      <c r="G13" s="321">
        <v>832</v>
      </c>
      <c r="H13" s="321">
        <v>1026</v>
      </c>
      <c r="I13" s="321">
        <v>1372</v>
      </c>
      <c r="J13" s="321">
        <v>1064</v>
      </c>
      <c r="K13" s="322">
        <v>688</v>
      </c>
      <c r="L13" s="321"/>
      <c r="M13" s="326">
        <f t="shared" si="0"/>
        <v>-144</v>
      </c>
      <c r="N13" s="321"/>
      <c r="O13" s="321"/>
      <c r="P13" s="321"/>
      <c r="Q13" s="327"/>
      <c r="R13" s="321"/>
      <c r="S13" s="323"/>
      <c r="T13" s="303"/>
      <c r="U13" s="301">
        <v>1</v>
      </c>
      <c r="V13" s="301">
        <v>16</v>
      </c>
      <c r="W13" s="301">
        <v>-43</v>
      </c>
      <c r="X13" s="301">
        <v>-54</v>
      </c>
      <c r="Y13" s="301">
        <v>-78</v>
      </c>
      <c r="Z13" s="301">
        <v>-87</v>
      </c>
      <c r="AA13" s="301">
        <v>-62</v>
      </c>
      <c r="AB13" s="301">
        <v>-23</v>
      </c>
      <c r="AC13" s="301"/>
      <c r="AD13" s="304"/>
    </row>
    <row r="14" spans="1:30" x14ac:dyDescent="0.2">
      <c r="A14" s="338"/>
      <c r="B14" s="319">
        <v>13</v>
      </c>
      <c r="C14" s="320"/>
      <c r="D14" s="321">
        <v>844</v>
      </c>
      <c r="E14" s="321">
        <v>1164</v>
      </c>
      <c r="F14" s="321">
        <v>574</v>
      </c>
      <c r="G14" s="321">
        <v>831</v>
      </c>
      <c r="H14" s="321">
        <v>1006</v>
      </c>
      <c r="I14" s="321">
        <v>1335</v>
      </c>
      <c r="J14" s="321">
        <v>1036</v>
      </c>
      <c r="K14" s="322">
        <v>676</v>
      </c>
      <c r="L14" s="321"/>
      <c r="M14" s="326">
        <f t="shared" si="0"/>
        <v>-155</v>
      </c>
      <c r="N14" s="321"/>
      <c r="O14" s="321"/>
      <c r="P14" s="321"/>
      <c r="Q14" s="327"/>
      <c r="R14" s="321"/>
      <c r="S14" s="323"/>
      <c r="T14" s="303"/>
      <c r="U14" s="301">
        <v>-22</v>
      </c>
      <c r="V14" s="301">
        <v>-33</v>
      </c>
      <c r="W14" s="301">
        <v>-51</v>
      </c>
      <c r="X14" s="301">
        <v>-1</v>
      </c>
      <c r="Y14" s="301">
        <v>-20</v>
      </c>
      <c r="Z14" s="301">
        <v>-37</v>
      </c>
      <c r="AA14" s="301">
        <v>-28</v>
      </c>
      <c r="AB14" s="301">
        <v>-12</v>
      </c>
      <c r="AC14" s="301"/>
      <c r="AD14" s="304"/>
    </row>
    <row r="15" spans="1:30" x14ac:dyDescent="0.2">
      <c r="A15" s="338"/>
      <c r="B15" s="319">
        <v>14</v>
      </c>
      <c r="C15" s="320"/>
      <c r="D15" s="321">
        <v>865</v>
      </c>
      <c r="E15" s="321">
        <v>1134</v>
      </c>
      <c r="F15" s="321">
        <v>559</v>
      </c>
      <c r="G15" s="321">
        <v>852</v>
      </c>
      <c r="H15" s="321">
        <v>1059</v>
      </c>
      <c r="I15" s="321">
        <v>1337</v>
      </c>
      <c r="J15" s="321">
        <v>1031</v>
      </c>
      <c r="K15" s="322">
        <v>627</v>
      </c>
      <c r="L15" s="321"/>
      <c r="M15" s="326">
        <f t="shared" si="0"/>
        <v>-225</v>
      </c>
      <c r="N15" s="321"/>
      <c r="O15" s="321"/>
      <c r="P15" s="321"/>
      <c r="Q15" s="327"/>
      <c r="R15" s="321"/>
      <c r="S15" s="323"/>
      <c r="T15" s="303"/>
      <c r="U15" s="301">
        <v>21</v>
      </c>
      <c r="V15" s="301">
        <v>-30</v>
      </c>
      <c r="W15" s="301">
        <v>-15</v>
      </c>
      <c r="X15" s="301">
        <v>21</v>
      </c>
      <c r="Y15" s="301">
        <v>53</v>
      </c>
      <c r="Z15" s="301">
        <v>2</v>
      </c>
      <c r="AA15" s="301">
        <v>-5</v>
      </c>
      <c r="AB15" s="301">
        <v>-49</v>
      </c>
      <c r="AC15" s="301"/>
      <c r="AD15" s="304"/>
    </row>
    <row r="16" spans="1:30" x14ac:dyDescent="0.2">
      <c r="A16" s="308" t="s">
        <v>5</v>
      </c>
      <c r="B16" s="309">
        <v>15</v>
      </c>
      <c r="C16" s="310"/>
      <c r="D16" s="44">
        <v>904</v>
      </c>
      <c r="E16" s="44">
        <v>1130</v>
      </c>
      <c r="F16" s="44">
        <v>546</v>
      </c>
      <c r="G16" s="44">
        <v>836</v>
      </c>
      <c r="H16" s="44">
        <v>1081</v>
      </c>
      <c r="I16" s="340">
        <v>1367</v>
      </c>
      <c r="J16" s="44">
        <v>1033</v>
      </c>
      <c r="K16" s="311">
        <v>641</v>
      </c>
      <c r="L16" s="44"/>
      <c r="M16" s="312"/>
      <c r="N16" s="44"/>
      <c r="O16" s="311"/>
      <c r="P16" s="44"/>
      <c r="Q16" s="312"/>
      <c r="R16" s="44"/>
      <c r="S16" s="313"/>
      <c r="T16" s="303"/>
      <c r="U16" s="301">
        <v>39</v>
      </c>
      <c r="V16" s="301">
        <v>-4</v>
      </c>
      <c r="W16" s="301">
        <v>-13</v>
      </c>
      <c r="X16" s="301">
        <v>-16</v>
      </c>
      <c r="Y16" s="301">
        <v>22</v>
      </c>
      <c r="Z16" s="301">
        <v>30</v>
      </c>
      <c r="AA16" s="301">
        <v>2</v>
      </c>
      <c r="AB16" s="301">
        <v>14</v>
      </c>
      <c r="AC16" s="301"/>
      <c r="AD16" s="304"/>
    </row>
    <row r="17" spans="1:30" x14ac:dyDescent="0.2">
      <c r="A17" s="308"/>
      <c r="B17" s="309">
        <v>16</v>
      </c>
      <c r="C17" s="310"/>
      <c r="D17" s="44">
        <v>983</v>
      </c>
      <c r="E17" s="44">
        <v>1160</v>
      </c>
      <c r="F17" s="44">
        <v>573</v>
      </c>
      <c r="G17" s="44">
        <v>829</v>
      </c>
      <c r="H17" s="44">
        <v>1135</v>
      </c>
      <c r="I17" s="44">
        <v>1369</v>
      </c>
      <c r="J17" s="44">
        <v>1008</v>
      </c>
      <c r="K17" s="311">
        <v>705</v>
      </c>
      <c r="L17" s="44"/>
      <c r="M17" s="312"/>
      <c r="N17" s="44"/>
      <c r="O17" s="44"/>
      <c r="P17" s="44"/>
      <c r="Q17" s="312"/>
      <c r="R17" s="44"/>
      <c r="S17" s="313"/>
      <c r="T17" s="303"/>
      <c r="U17" s="301">
        <v>79</v>
      </c>
      <c r="V17" s="301">
        <v>30</v>
      </c>
      <c r="W17" s="301">
        <v>27</v>
      </c>
      <c r="X17" s="301">
        <v>-7</v>
      </c>
      <c r="Y17" s="301">
        <v>54</v>
      </c>
      <c r="Z17" s="301">
        <v>2</v>
      </c>
      <c r="AA17" s="301">
        <v>-25</v>
      </c>
      <c r="AB17" s="301">
        <v>64</v>
      </c>
      <c r="AC17" s="301"/>
      <c r="AD17" s="304"/>
    </row>
    <row r="18" spans="1:30" x14ac:dyDescent="0.2">
      <c r="A18" s="308"/>
      <c r="B18" s="309">
        <v>17</v>
      </c>
      <c r="C18" s="310"/>
      <c r="D18" s="44">
        <v>1058</v>
      </c>
      <c r="E18" s="44">
        <v>1190</v>
      </c>
      <c r="F18" s="44">
        <v>641</v>
      </c>
      <c r="G18" s="44">
        <v>854</v>
      </c>
      <c r="H18" s="44">
        <v>1199</v>
      </c>
      <c r="I18" s="44">
        <v>1374</v>
      </c>
      <c r="J18" s="44">
        <v>1027</v>
      </c>
      <c r="K18" s="311">
        <v>748</v>
      </c>
      <c r="L18" s="44"/>
      <c r="M18" s="312"/>
      <c r="N18" s="44"/>
      <c r="O18" s="44"/>
      <c r="P18" s="44"/>
      <c r="Q18" s="312"/>
      <c r="R18" s="44"/>
      <c r="S18" s="313"/>
      <c r="T18" s="303"/>
      <c r="U18" s="301">
        <v>75</v>
      </c>
      <c r="V18" s="301">
        <v>30</v>
      </c>
      <c r="W18" s="301">
        <v>68</v>
      </c>
      <c r="X18" s="301">
        <v>25</v>
      </c>
      <c r="Y18" s="301">
        <v>64</v>
      </c>
      <c r="Z18" s="301">
        <v>5</v>
      </c>
      <c r="AA18" s="301">
        <v>19</v>
      </c>
      <c r="AB18" s="301">
        <v>43</v>
      </c>
      <c r="AC18" s="301"/>
      <c r="AD18" s="304"/>
    </row>
    <row r="19" spans="1:30" x14ac:dyDescent="0.2">
      <c r="A19" s="308"/>
      <c r="B19" s="309">
        <v>18</v>
      </c>
      <c r="C19" s="310"/>
      <c r="D19" s="44">
        <v>1140</v>
      </c>
      <c r="E19" s="44">
        <v>1239</v>
      </c>
      <c r="F19" s="44">
        <v>694</v>
      </c>
      <c r="G19" s="44">
        <v>900</v>
      </c>
      <c r="H19" s="44">
        <v>1277</v>
      </c>
      <c r="I19" s="44">
        <v>1408</v>
      </c>
      <c r="J19" s="44">
        <v>1059</v>
      </c>
      <c r="K19" s="311">
        <v>850</v>
      </c>
      <c r="L19" s="44"/>
      <c r="M19" s="312"/>
      <c r="N19" s="44"/>
      <c r="O19" s="44"/>
      <c r="P19" s="44"/>
      <c r="Q19" s="312"/>
      <c r="R19" s="44"/>
      <c r="S19" s="313"/>
      <c r="T19" s="303"/>
      <c r="U19" s="301">
        <v>82</v>
      </c>
      <c r="V19" s="301">
        <v>49</v>
      </c>
      <c r="W19" s="301">
        <v>53</v>
      </c>
      <c r="X19" s="301">
        <v>46</v>
      </c>
      <c r="Y19" s="301">
        <v>78</v>
      </c>
      <c r="Z19" s="301">
        <v>34</v>
      </c>
      <c r="AA19" s="301">
        <v>32</v>
      </c>
      <c r="AB19" s="301">
        <v>102</v>
      </c>
      <c r="AC19" s="301"/>
      <c r="AD19" s="304"/>
    </row>
    <row r="20" spans="1:30" x14ac:dyDescent="0.2">
      <c r="A20" s="308" t="s">
        <v>6</v>
      </c>
      <c r="B20" s="309">
        <v>19</v>
      </c>
      <c r="C20" s="310"/>
      <c r="D20" s="44">
        <v>1235</v>
      </c>
      <c r="E20" s="44">
        <v>1269</v>
      </c>
      <c r="F20" s="44">
        <v>754</v>
      </c>
      <c r="G20" s="44">
        <v>970</v>
      </c>
      <c r="H20" s="44">
        <v>1377</v>
      </c>
      <c r="I20" s="44">
        <v>1480</v>
      </c>
      <c r="J20" s="44">
        <v>1117</v>
      </c>
      <c r="K20" s="311">
        <v>958</v>
      </c>
      <c r="L20" s="44"/>
      <c r="M20" s="312"/>
      <c r="N20" s="44"/>
      <c r="O20" s="44"/>
      <c r="P20" s="44"/>
      <c r="Q20" s="312"/>
      <c r="R20" s="44"/>
      <c r="S20" s="313"/>
      <c r="T20" s="303"/>
      <c r="U20" s="301">
        <v>95</v>
      </c>
      <c r="V20" s="301">
        <v>30</v>
      </c>
      <c r="W20" s="301">
        <v>60</v>
      </c>
      <c r="X20" s="301">
        <v>70</v>
      </c>
      <c r="Y20" s="301">
        <v>100</v>
      </c>
      <c r="Z20" s="301">
        <v>72</v>
      </c>
      <c r="AA20" s="301">
        <v>58</v>
      </c>
      <c r="AB20" s="301">
        <v>108</v>
      </c>
      <c r="AC20" s="301"/>
      <c r="AD20" s="304"/>
    </row>
    <row r="21" spans="1:30" x14ac:dyDescent="0.2">
      <c r="A21" s="308"/>
      <c r="B21" s="309">
        <v>20</v>
      </c>
      <c r="C21" s="310"/>
      <c r="D21" s="44">
        <v>1324</v>
      </c>
      <c r="E21" s="44">
        <v>1383</v>
      </c>
      <c r="F21" s="44">
        <v>813</v>
      </c>
      <c r="G21" s="44">
        <v>1032</v>
      </c>
      <c r="H21" s="44">
        <v>1469</v>
      </c>
      <c r="I21" s="44">
        <v>1559</v>
      </c>
      <c r="J21" s="44">
        <v>1163</v>
      </c>
      <c r="K21" s="311">
        <v>1064</v>
      </c>
      <c r="L21" s="44"/>
      <c r="M21" s="312"/>
      <c r="N21" s="44"/>
      <c r="O21" s="44"/>
      <c r="P21" s="44"/>
      <c r="Q21" s="312"/>
      <c r="R21" s="44"/>
      <c r="S21" s="313"/>
      <c r="T21" s="303"/>
      <c r="U21" s="301">
        <v>89</v>
      </c>
      <c r="V21" s="301">
        <v>114</v>
      </c>
      <c r="W21" s="301">
        <v>59</v>
      </c>
      <c r="X21" s="301">
        <v>62</v>
      </c>
      <c r="Y21" s="301">
        <v>92</v>
      </c>
      <c r="Z21" s="301">
        <v>79</v>
      </c>
      <c r="AA21" s="301">
        <v>46</v>
      </c>
      <c r="AB21" s="301">
        <v>106</v>
      </c>
      <c r="AC21" s="301"/>
      <c r="AD21" s="304"/>
    </row>
    <row r="22" spans="1:30" x14ac:dyDescent="0.2">
      <c r="A22" s="308"/>
      <c r="B22" s="309">
        <v>21</v>
      </c>
      <c r="C22" s="310"/>
      <c r="D22" s="44">
        <v>1425</v>
      </c>
      <c r="E22" s="44">
        <v>1476</v>
      </c>
      <c r="F22" s="44">
        <v>896</v>
      </c>
      <c r="G22" s="44">
        <v>1108</v>
      </c>
      <c r="H22" s="44">
        <v>1561</v>
      </c>
      <c r="I22" s="44">
        <v>1632</v>
      </c>
      <c r="J22" s="44">
        <v>1218</v>
      </c>
      <c r="K22" s="311">
        <v>1182</v>
      </c>
      <c r="L22" s="44"/>
      <c r="M22" s="312"/>
      <c r="N22" s="44"/>
      <c r="O22" s="44"/>
      <c r="P22" s="44"/>
      <c r="Q22" s="312"/>
      <c r="R22" s="44"/>
      <c r="S22" s="313"/>
      <c r="T22" s="303"/>
      <c r="U22" s="301">
        <v>101</v>
      </c>
      <c r="V22" s="301">
        <v>93</v>
      </c>
      <c r="W22" s="301">
        <v>83</v>
      </c>
      <c r="X22" s="301">
        <v>76</v>
      </c>
      <c r="Y22" s="301">
        <v>92</v>
      </c>
      <c r="Z22" s="301">
        <v>73</v>
      </c>
      <c r="AA22" s="301">
        <v>55</v>
      </c>
      <c r="AB22" s="301">
        <v>118</v>
      </c>
      <c r="AC22" s="301"/>
      <c r="AD22" s="304"/>
    </row>
    <row r="23" spans="1:30" x14ac:dyDescent="0.2">
      <c r="A23" s="308"/>
      <c r="B23" s="309">
        <v>22</v>
      </c>
      <c r="C23" s="310"/>
      <c r="D23" s="44">
        <v>1545</v>
      </c>
      <c r="E23" s="44">
        <v>1583</v>
      </c>
      <c r="F23" s="44">
        <v>984</v>
      </c>
      <c r="G23" s="44">
        <v>1201</v>
      </c>
      <c r="H23" s="44">
        <v>1667</v>
      </c>
      <c r="I23" s="44">
        <v>1703</v>
      </c>
      <c r="J23" s="44">
        <v>1274</v>
      </c>
      <c r="K23" s="311">
        <v>1281</v>
      </c>
      <c r="L23" s="44"/>
      <c r="M23" s="312"/>
      <c r="N23" s="44"/>
      <c r="O23" s="44"/>
      <c r="P23" s="44"/>
      <c r="Q23" s="312"/>
      <c r="R23" s="44"/>
      <c r="S23" s="313"/>
      <c r="T23" s="303"/>
      <c r="U23" s="301">
        <v>120</v>
      </c>
      <c r="V23" s="301">
        <v>107</v>
      </c>
      <c r="W23" s="301">
        <v>88</v>
      </c>
      <c r="X23" s="301">
        <v>93</v>
      </c>
      <c r="Y23" s="301">
        <v>106</v>
      </c>
      <c r="Z23" s="301">
        <v>71</v>
      </c>
      <c r="AA23" s="301">
        <v>56</v>
      </c>
      <c r="AB23" s="301">
        <v>99</v>
      </c>
      <c r="AC23" s="301"/>
      <c r="AD23" s="304"/>
    </row>
    <row r="24" spans="1:30" x14ac:dyDescent="0.2">
      <c r="A24" s="308" t="s">
        <v>7</v>
      </c>
      <c r="B24" s="309">
        <v>23</v>
      </c>
      <c r="C24" s="310"/>
      <c r="D24" s="44">
        <v>1638</v>
      </c>
      <c r="E24" s="44">
        <v>1663</v>
      </c>
      <c r="F24" s="44">
        <v>1072</v>
      </c>
      <c r="G24" s="44">
        <v>1292</v>
      </c>
      <c r="H24" s="44">
        <v>1753</v>
      </c>
      <c r="I24" s="44">
        <v>1794</v>
      </c>
      <c r="J24" s="44">
        <v>1352</v>
      </c>
      <c r="K24" s="311">
        <v>1398</v>
      </c>
      <c r="L24" s="44"/>
      <c r="M24" s="312"/>
      <c r="N24" s="44"/>
      <c r="O24" s="44"/>
      <c r="P24" s="44"/>
      <c r="Q24" s="312"/>
      <c r="R24" s="44"/>
      <c r="S24" s="313"/>
      <c r="T24" s="303"/>
      <c r="U24" s="301">
        <v>93</v>
      </c>
      <c r="V24" s="301">
        <v>80</v>
      </c>
      <c r="W24" s="301">
        <v>88</v>
      </c>
      <c r="X24" s="301">
        <v>91</v>
      </c>
      <c r="Y24" s="301">
        <v>86</v>
      </c>
      <c r="Z24" s="301">
        <v>91</v>
      </c>
      <c r="AA24" s="301">
        <v>78</v>
      </c>
      <c r="AB24" s="301">
        <v>117</v>
      </c>
      <c r="AC24" s="301"/>
      <c r="AD24" s="304"/>
    </row>
    <row r="25" spans="1:30" x14ac:dyDescent="0.2">
      <c r="A25" s="308"/>
      <c r="B25" s="309">
        <v>24</v>
      </c>
      <c r="C25" s="310"/>
      <c r="D25" s="44">
        <v>1725</v>
      </c>
      <c r="E25" s="44">
        <v>1758</v>
      </c>
      <c r="F25" s="44">
        <v>1159</v>
      </c>
      <c r="G25" s="44">
        <v>1386</v>
      </c>
      <c r="H25" s="44">
        <v>1857</v>
      </c>
      <c r="I25" s="44">
        <v>1857</v>
      </c>
      <c r="J25" s="44">
        <v>1430</v>
      </c>
      <c r="K25" s="311">
        <v>1503</v>
      </c>
      <c r="L25" s="44"/>
      <c r="M25" s="312"/>
      <c r="N25" s="44"/>
      <c r="O25" s="44"/>
      <c r="P25" s="44"/>
      <c r="Q25" s="312"/>
      <c r="R25" s="44"/>
      <c r="S25" s="313"/>
      <c r="T25" s="303"/>
      <c r="U25" s="301">
        <v>87</v>
      </c>
      <c r="V25" s="301">
        <v>95</v>
      </c>
      <c r="W25" s="301">
        <v>87</v>
      </c>
      <c r="X25" s="301">
        <v>94</v>
      </c>
      <c r="Y25" s="301">
        <v>104</v>
      </c>
      <c r="Z25" s="301">
        <v>63</v>
      </c>
      <c r="AA25" s="301">
        <v>78</v>
      </c>
      <c r="AB25" s="301">
        <v>105</v>
      </c>
      <c r="AC25" s="301"/>
      <c r="AD25" s="304"/>
    </row>
    <row r="26" spans="1:30" x14ac:dyDescent="0.2">
      <c r="A26" s="308"/>
      <c r="B26" s="309">
        <v>25</v>
      </c>
      <c r="C26" s="310"/>
      <c r="D26" s="44">
        <v>1808</v>
      </c>
      <c r="E26" s="44">
        <v>1866</v>
      </c>
      <c r="F26" s="44">
        <v>1250</v>
      </c>
      <c r="G26" s="44">
        <v>1483</v>
      </c>
      <c r="H26" s="44">
        <v>1939</v>
      </c>
      <c r="I26" s="44">
        <v>1942</v>
      </c>
      <c r="J26" s="44">
        <v>1494</v>
      </c>
      <c r="K26" s="311">
        <v>1609</v>
      </c>
      <c r="L26" s="44"/>
      <c r="M26" s="312"/>
      <c r="N26" s="44"/>
      <c r="O26" s="44"/>
      <c r="P26" s="44"/>
      <c r="Q26" s="312"/>
      <c r="R26" s="44"/>
      <c r="S26" s="313"/>
      <c r="T26" s="303"/>
      <c r="U26" s="301">
        <v>83</v>
      </c>
      <c r="V26" s="301">
        <v>108</v>
      </c>
      <c r="W26" s="301">
        <v>91</v>
      </c>
      <c r="X26" s="301">
        <v>97</v>
      </c>
      <c r="Y26" s="301">
        <v>82</v>
      </c>
      <c r="Z26" s="301">
        <v>85</v>
      </c>
      <c r="AA26" s="301">
        <v>64</v>
      </c>
      <c r="AB26" s="301">
        <v>106</v>
      </c>
      <c r="AC26" s="301"/>
      <c r="AD26" s="304"/>
    </row>
    <row r="27" spans="1:30" x14ac:dyDescent="0.2">
      <c r="A27" s="308"/>
      <c r="B27" s="309">
        <v>26</v>
      </c>
      <c r="C27" s="310"/>
      <c r="D27" s="44">
        <v>1912</v>
      </c>
      <c r="E27" s="44">
        <v>1926</v>
      </c>
      <c r="F27" s="44">
        <v>1343</v>
      </c>
      <c r="G27" s="44">
        <v>1559</v>
      </c>
      <c r="H27" s="44">
        <v>2011</v>
      </c>
      <c r="I27" s="44">
        <v>2033</v>
      </c>
      <c r="J27" s="44">
        <v>1567</v>
      </c>
      <c r="K27" s="311">
        <v>1717</v>
      </c>
      <c r="L27" s="44"/>
      <c r="M27" s="312"/>
      <c r="N27" s="44"/>
      <c r="O27" s="44"/>
      <c r="P27" s="44"/>
      <c r="Q27" s="312"/>
      <c r="R27" s="44"/>
      <c r="S27" s="313"/>
      <c r="T27" s="303"/>
      <c r="U27" s="301">
        <v>104</v>
      </c>
      <c r="V27" s="301">
        <v>60</v>
      </c>
      <c r="W27" s="301">
        <v>93</v>
      </c>
      <c r="X27" s="301">
        <v>76</v>
      </c>
      <c r="Y27" s="301">
        <v>72</v>
      </c>
      <c r="Z27" s="301">
        <v>91</v>
      </c>
      <c r="AA27" s="301">
        <v>73</v>
      </c>
      <c r="AB27" s="301">
        <v>108</v>
      </c>
      <c r="AC27" s="301"/>
      <c r="AD27" s="304"/>
    </row>
    <row r="28" spans="1:30" x14ac:dyDescent="0.2">
      <c r="A28" s="308" t="s">
        <v>8</v>
      </c>
      <c r="B28" s="309">
        <v>27</v>
      </c>
      <c r="C28" s="310"/>
      <c r="D28" s="44">
        <v>2007</v>
      </c>
      <c r="E28" s="44">
        <v>2041</v>
      </c>
      <c r="F28" s="44">
        <v>1433</v>
      </c>
      <c r="G28" s="44">
        <v>1655</v>
      </c>
      <c r="H28" s="44">
        <v>2085</v>
      </c>
      <c r="I28" s="44">
        <v>2102</v>
      </c>
      <c r="J28" s="44">
        <v>1636</v>
      </c>
      <c r="K28" s="311">
        <v>1822</v>
      </c>
      <c r="L28" s="44"/>
      <c r="M28" s="312"/>
      <c r="N28" s="44"/>
      <c r="O28" s="44"/>
      <c r="P28" s="44"/>
      <c r="Q28" s="312"/>
      <c r="R28" s="44"/>
      <c r="S28" s="313"/>
      <c r="T28" s="303"/>
      <c r="U28" s="301">
        <v>95</v>
      </c>
      <c r="V28" s="301">
        <v>115</v>
      </c>
      <c r="W28" s="301">
        <v>90</v>
      </c>
      <c r="X28" s="301">
        <v>96</v>
      </c>
      <c r="Y28" s="301">
        <v>74</v>
      </c>
      <c r="Z28" s="301">
        <v>69</v>
      </c>
      <c r="AA28" s="301">
        <v>69</v>
      </c>
      <c r="AB28" s="301">
        <v>105</v>
      </c>
      <c r="AC28" s="301"/>
      <c r="AD28" s="304"/>
    </row>
    <row r="29" spans="1:30" x14ac:dyDescent="0.2">
      <c r="A29" s="308"/>
      <c r="B29" s="309">
        <v>28</v>
      </c>
      <c r="C29" s="310"/>
      <c r="D29" s="44">
        <v>2108</v>
      </c>
      <c r="E29" s="44">
        <v>2112</v>
      </c>
      <c r="F29" s="44">
        <v>1527</v>
      </c>
      <c r="G29" s="44">
        <v>1742</v>
      </c>
      <c r="H29" s="44">
        <v>2178</v>
      </c>
      <c r="I29" s="44">
        <v>2161</v>
      </c>
      <c r="J29" s="44">
        <v>1733</v>
      </c>
      <c r="K29" s="311">
        <v>1932</v>
      </c>
      <c r="L29" s="44"/>
      <c r="M29" s="312"/>
      <c r="N29" s="44"/>
      <c r="O29" s="44"/>
      <c r="P29" s="44"/>
      <c r="Q29" s="312"/>
      <c r="R29" s="44"/>
      <c r="S29" s="313"/>
      <c r="T29" s="303"/>
      <c r="U29" s="301">
        <v>101</v>
      </c>
      <c r="V29" s="301">
        <v>71</v>
      </c>
      <c r="W29" s="301">
        <v>94</v>
      </c>
      <c r="X29" s="301">
        <v>87</v>
      </c>
      <c r="Y29" s="301">
        <v>93</v>
      </c>
      <c r="Z29" s="301">
        <v>59</v>
      </c>
      <c r="AA29" s="301">
        <v>97</v>
      </c>
      <c r="AB29" s="301">
        <v>110</v>
      </c>
      <c r="AC29" s="301"/>
      <c r="AD29" s="304"/>
    </row>
    <row r="30" spans="1:30" x14ac:dyDescent="0.2">
      <c r="A30" s="308"/>
      <c r="B30" s="309">
        <v>29</v>
      </c>
      <c r="C30" s="310"/>
      <c r="D30" s="44">
        <v>2196</v>
      </c>
      <c r="E30" s="44">
        <v>2169</v>
      </c>
      <c r="F30" s="44">
        <v>1617</v>
      </c>
      <c r="G30" s="44">
        <v>1800</v>
      </c>
      <c r="H30" s="44">
        <v>2257</v>
      </c>
      <c r="I30" s="44">
        <v>2239</v>
      </c>
      <c r="J30" s="44">
        <v>1803</v>
      </c>
      <c r="K30" s="311">
        <v>2042</v>
      </c>
      <c r="L30" s="44"/>
      <c r="M30" s="312"/>
      <c r="N30" s="44"/>
      <c r="O30" s="44"/>
      <c r="P30" s="44"/>
      <c r="Q30" s="312"/>
      <c r="R30" s="44"/>
      <c r="S30" s="313"/>
      <c r="T30" s="303"/>
      <c r="U30" s="301">
        <v>88</v>
      </c>
      <c r="V30" s="301">
        <v>57</v>
      </c>
      <c r="W30" s="301">
        <v>90</v>
      </c>
      <c r="X30" s="301">
        <v>58</v>
      </c>
      <c r="Y30" s="301">
        <v>79</v>
      </c>
      <c r="Z30" s="301">
        <v>78</v>
      </c>
      <c r="AA30" s="301">
        <v>70</v>
      </c>
      <c r="AB30" s="301">
        <v>110</v>
      </c>
      <c r="AC30" s="301"/>
      <c r="AD30" s="304"/>
    </row>
    <row r="31" spans="1:30" x14ac:dyDescent="0.2">
      <c r="A31" s="308"/>
      <c r="B31" s="309">
        <v>30</v>
      </c>
      <c r="C31" s="310"/>
      <c r="D31" s="44">
        <v>2270</v>
      </c>
      <c r="E31" s="44">
        <v>2226</v>
      </c>
      <c r="F31" s="44">
        <v>1698</v>
      </c>
      <c r="G31" s="44">
        <v>1860</v>
      </c>
      <c r="H31" s="44">
        <v>2323</v>
      </c>
      <c r="I31" s="44">
        <v>2280</v>
      </c>
      <c r="J31" s="44">
        <v>1857</v>
      </c>
      <c r="K31" s="311">
        <v>2126</v>
      </c>
      <c r="L31" s="44"/>
      <c r="M31" s="312"/>
      <c r="N31" s="44"/>
      <c r="O31" s="44"/>
      <c r="P31" s="44"/>
      <c r="Q31" s="312"/>
      <c r="R31" s="44"/>
      <c r="S31" s="313"/>
      <c r="T31" s="303"/>
      <c r="U31" s="301">
        <v>74</v>
      </c>
      <c r="V31" s="301">
        <v>57</v>
      </c>
      <c r="W31" s="301">
        <v>81</v>
      </c>
      <c r="X31" s="301">
        <v>60</v>
      </c>
      <c r="Y31" s="301">
        <v>66</v>
      </c>
      <c r="Z31" s="301">
        <v>41</v>
      </c>
      <c r="AA31" s="301">
        <v>54</v>
      </c>
      <c r="AB31" s="301">
        <v>84</v>
      </c>
      <c r="AC31" s="301"/>
      <c r="AD31" s="304"/>
    </row>
    <row r="32" spans="1:30" x14ac:dyDescent="0.2">
      <c r="A32" s="308" t="s">
        <v>9</v>
      </c>
      <c r="B32" s="309">
        <v>31</v>
      </c>
      <c r="C32" s="310"/>
      <c r="D32" s="44">
        <v>2367</v>
      </c>
      <c r="E32" s="44">
        <v>2264</v>
      </c>
      <c r="F32" s="44">
        <v>1782</v>
      </c>
      <c r="G32" s="44">
        <v>1915</v>
      </c>
      <c r="H32" s="44">
        <v>2393</v>
      </c>
      <c r="I32" s="44">
        <v>2306</v>
      </c>
      <c r="J32" s="44">
        <v>1920</v>
      </c>
      <c r="K32" s="311">
        <v>2203</v>
      </c>
      <c r="L32" s="44"/>
      <c r="M32" s="312"/>
      <c r="N32" s="44"/>
      <c r="O32" s="44"/>
      <c r="P32" s="44"/>
      <c r="Q32" s="312"/>
      <c r="R32" s="44"/>
      <c r="S32" s="313"/>
      <c r="T32" s="303"/>
      <c r="U32" s="301">
        <v>97</v>
      </c>
      <c r="V32" s="301">
        <v>38</v>
      </c>
      <c r="W32" s="301">
        <v>84</v>
      </c>
      <c r="X32" s="301">
        <v>55</v>
      </c>
      <c r="Y32" s="301">
        <v>70</v>
      </c>
      <c r="Z32" s="301">
        <v>26</v>
      </c>
      <c r="AA32" s="301">
        <v>63</v>
      </c>
      <c r="AB32" s="301">
        <v>77</v>
      </c>
      <c r="AC32" s="301"/>
      <c r="AD32" s="304"/>
    </row>
    <row r="33" spans="1:30" x14ac:dyDescent="0.2">
      <c r="A33" s="308"/>
      <c r="B33" s="309">
        <v>32</v>
      </c>
      <c r="C33" s="310"/>
      <c r="D33" s="44">
        <v>2440</v>
      </c>
      <c r="E33" s="44">
        <v>2320</v>
      </c>
      <c r="F33" s="44">
        <v>1862</v>
      </c>
      <c r="G33" s="44">
        <v>1993</v>
      </c>
      <c r="H33" s="44">
        <v>2468</v>
      </c>
      <c r="I33" s="44">
        <v>2351</v>
      </c>
      <c r="J33" s="44">
        <v>1985</v>
      </c>
      <c r="K33" s="311">
        <v>2283</v>
      </c>
      <c r="L33" s="44"/>
      <c r="M33" s="312"/>
      <c r="N33" s="44"/>
      <c r="O33" s="44"/>
      <c r="P33" s="44"/>
      <c r="Q33" s="312"/>
      <c r="R33" s="44"/>
      <c r="S33" s="313"/>
      <c r="T33" s="303"/>
      <c r="U33" s="301">
        <v>73</v>
      </c>
      <c r="V33" s="301">
        <v>56</v>
      </c>
      <c r="W33" s="301">
        <v>80</v>
      </c>
      <c r="X33" s="301">
        <v>78</v>
      </c>
      <c r="Y33" s="301">
        <v>75</v>
      </c>
      <c r="Z33" s="301">
        <v>45</v>
      </c>
      <c r="AA33" s="301">
        <v>65</v>
      </c>
      <c r="AB33" s="301">
        <v>80</v>
      </c>
      <c r="AC33" s="301"/>
      <c r="AD33" s="304"/>
    </row>
    <row r="34" spans="1:30" x14ac:dyDescent="0.2">
      <c r="A34" s="308"/>
      <c r="B34" s="309">
        <v>33</v>
      </c>
      <c r="C34" s="310"/>
      <c r="D34" s="44">
        <v>2539</v>
      </c>
      <c r="E34" s="44">
        <v>2357</v>
      </c>
      <c r="F34" s="44">
        <v>1955</v>
      </c>
      <c r="G34" s="44">
        <v>2063</v>
      </c>
      <c r="H34" s="44">
        <v>2544</v>
      </c>
      <c r="I34" s="44">
        <v>2402</v>
      </c>
      <c r="J34" s="44">
        <v>2037</v>
      </c>
      <c r="K34" s="311">
        <v>2333</v>
      </c>
      <c r="L34" s="44"/>
      <c r="M34" s="312"/>
      <c r="N34" s="44"/>
      <c r="O34" s="44"/>
      <c r="P34" s="44"/>
      <c r="Q34" s="312"/>
      <c r="R34" s="44"/>
      <c r="S34" s="313"/>
      <c r="T34" s="303"/>
      <c r="U34" s="301">
        <v>99</v>
      </c>
      <c r="V34" s="301">
        <v>37</v>
      </c>
      <c r="W34" s="301">
        <v>93</v>
      </c>
      <c r="X34" s="301">
        <v>70</v>
      </c>
      <c r="Y34" s="301">
        <v>76</v>
      </c>
      <c r="Z34" s="301">
        <v>51</v>
      </c>
      <c r="AA34" s="301">
        <v>52</v>
      </c>
      <c r="AB34" s="301">
        <v>50</v>
      </c>
      <c r="AC34" s="301"/>
      <c r="AD34" s="304"/>
    </row>
    <row r="35" spans="1:30" x14ac:dyDescent="0.2">
      <c r="A35" s="308"/>
      <c r="B35" s="309">
        <v>34</v>
      </c>
      <c r="C35" s="310"/>
      <c r="D35" s="44">
        <v>2624</v>
      </c>
      <c r="E35" s="44">
        <v>2416</v>
      </c>
      <c r="F35" s="44">
        <v>2026</v>
      </c>
      <c r="G35" s="44">
        <v>2128</v>
      </c>
      <c r="H35" s="44">
        <v>2615</v>
      </c>
      <c r="I35" s="44">
        <v>2452</v>
      </c>
      <c r="J35" s="44">
        <v>2092</v>
      </c>
      <c r="K35" s="311">
        <v>2419</v>
      </c>
      <c r="L35" s="44"/>
      <c r="M35" s="312"/>
      <c r="N35" s="44"/>
      <c r="O35" s="44"/>
      <c r="P35" s="44"/>
      <c r="Q35" s="312"/>
      <c r="R35" s="44"/>
      <c r="S35" s="313"/>
      <c r="T35" s="303"/>
      <c r="U35" s="301">
        <v>85</v>
      </c>
      <c r="V35" s="301">
        <v>59</v>
      </c>
      <c r="W35" s="301">
        <v>71</v>
      </c>
      <c r="X35" s="301">
        <v>65</v>
      </c>
      <c r="Y35" s="301">
        <v>71</v>
      </c>
      <c r="Z35" s="301">
        <v>50</v>
      </c>
      <c r="AA35" s="301">
        <v>55</v>
      </c>
      <c r="AB35" s="301">
        <v>86</v>
      </c>
      <c r="AC35" s="301"/>
      <c r="AD35" s="304"/>
    </row>
    <row r="36" spans="1:30" x14ac:dyDescent="0.2">
      <c r="A36" s="308"/>
      <c r="B36" s="309">
        <v>35</v>
      </c>
      <c r="C36" s="310"/>
      <c r="D36" s="44">
        <v>2719</v>
      </c>
      <c r="E36" s="44">
        <v>2467</v>
      </c>
      <c r="F36" s="44">
        <v>2120</v>
      </c>
      <c r="G36" s="44">
        <v>2212</v>
      </c>
      <c r="H36" s="44">
        <v>2672</v>
      </c>
      <c r="I36" s="44">
        <v>2521</v>
      </c>
      <c r="J36" s="44">
        <v>2144</v>
      </c>
      <c r="K36" s="311">
        <v>2495</v>
      </c>
      <c r="L36" s="44"/>
      <c r="M36" s="312"/>
      <c r="N36" s="44"/>
      <c r="O36" s="44"/>
      <c r="P36" s="44"/>
      <c r="Q36" s="312"/>
      <c r="R36" s="44"/>
      <c r="S36" s="313"/>
      <c r="T36" s="303"/>
      <c r="U36" s="301">
        <v>95</v>
      </c>
      <c r="V36" s="301">
        <v>51</v>
      </c>
      <c r="W36" s="301">
        <v>94</v>
      </c>
      <c r="X36" s="301">
        <v>84</v>
      </c>
      <c r="Y36" s="301">
        <v>57</v>
      </c>
      <c r="Z36" s="301">
        <v>69</v>
      </c>
      <c r="AA36" s="301">
        <v>52</v>
      </c>
      <c r="AB36" s="301">
        <v>76</v>
      </c>
      <c r="AC36" s="301"/>
      <c r="AD36" s="304"/>
    </row>
    <row r="37" spans="1:30" x14ac:dyDescent="0.2">
      <c r="A37" s="308" t="s">
        <v>10</v>
      </c>
      <c r="B37" s="309">
        <v>36</v>
      </c>
      <c r="C37" s="310"/>
      <c r="D37" s="44">
        <v>2783</v>
      </c>
      <c r="E37" s="44">
        <v>2543</v>
      </c>
      <c r="F37" s="44">
        <v>2218</v>
      </c>
      <c r="G37" s="44">
        <v>2308</v>
      </c>
      <c r="H37" s="44">
        <v>2707</v>
      </c>
      <c r="I37" s="44">
        <v>2587</v>
      </c>
      <c r="J37" s="44">
        <v>2186</v>
      </c>
      <c r="K37" s="311">
        <v>2572</v>
      </c>
      <c r="L37" s="44"/>
      <c r="M37" s="312"/>
      <c r="N37" s="44"/>
      <c r="O37" s="44"/>
      <c r="P37" s="44"/>
      <c r="Q37" s="312"/>
      <c r="R37" s="44"/>
      <c r="S37" s="313"/>
      <c r="T37" s="303"/>
      <c r="U37" s="301">
        <v>64</v>
      </c>
      <c r="V37" s="301">
        <v>76</v>
      </c>
      <c r="W37" s="301">
        <v>98</v>
      </c>
      <c r="X37" s="301">
        <v>96</v>
      </c>
      <c r="Y37" s="301">
        <v>35</v>
      </c>
      <c r="Z37" s="301">
        <v>66</v>
      </c>
      <c r="AA37" s="301">
        <v>42</v>
      </c>
      <c r="AB37" s="301">
        <v>77</v>
      </c>
      <c r="AC37" s="301"/>
      <c r="AD37" s="304"/>
    </row>
    <row r="38" spans="1:30" x14ac:dyDescent="0.2">
      <c r="A38" s="308"/>
      <c r="B38" s="309">
        <v>37</v>
      </c>
      <c r="C38" s="310"/>
      <c r="D38" s="44">
        <v>2850</v>
      </c>
      <c r="E38" s="44">
        <v>2614</v>
      </c>
      <c r="F38" s="44">
        <v>2302</v>
      </c>
      <c r="G38" s="44">
        <v>2396</v>
      </c>
      <c r="H38" s="44">
        <v>2777</v>
      </c>
      <c r="I38" s="44">
        <v>2668</v>
      </c>
      <c r="J38" s="44">
        <v>2258</v>
      </c>
      <c r="K38" s="311">
        <v>2667</v>
      </c>
      <c r="L38" s="44"/>
      <c r="M38" s="312"/>
      <c r="N38" s="44"/>
      <c r="O38" s="44"/>
      <c r="P38" s="44"/>
      <c r="Q38" s="312"/>
      <c r="R38" s="44"/>
      <c r="S38" s="313"/>
      <c r="T38" s="303"/>
      <c r="U38" s="301">
        <v>67</v>
      </c>
      <c r="V38" s="301">
        <v>71</v>
      </c>
      <c r="W38" s="301">
        <v>84</v>
      </c>
      <c r="X38" s="301">
        <v>88</v>
      </c>
      <c r="Y38" s="301">
        <v>70</v>
      </c>
      <c r="Z38" s="301">
        <v>81</v>
      </c>
      <c r="AA38" s="301">
        <v>72</v>
      </c>
      <c r="AB38" s="301">
        <v>95</v>
      </c>
      <c r="AC38" s="301"/>
      <c r="AD38" s="304"/>
    </row>
    <row r="39" spans="1:30" x14ac:dyDescent="0.2">
      <c r="A39" s="308"/>
      <c r="B39" s="309">
        <v>38</v>
      </c>
      <c r="C39" s="310"/>
      <c r="D39" s="44">
        <v>2904</v>
      </c>
      <c r="E39" s="44">
        <v>2683</v>
      </c>
      <c r="F39" s="44">
        <v>2391</v>
      </c>
      <c r="G39" s="44">
        <v>2469</v>
      </c>
      <c r="H39" s="44">
        <v>2829</v>
      </c>
      <c r="I39" s="44">
        <v>2746</v>
      </c>
      <c r="J39" s="44">
        <v>2325</v>
      </c>
      <c r="K39" s="311">
        <v>2757</v>
      </c>
      <c r="L39" s="44"/>
      <c r="M39" s="312"/>
      <c r="N39" s="44"/>
      <c r="O39" s="44"/>
      <c r="P39" s="44"/>
      <c r="Q39" s="312"/>
      <c r="R39" s="44"/>
      <c r="S39" s="313"/>
      <c r="T39" s="303"/>
      <c r="U39" s="301">
        <v>54</v>
      </c>
      <c r="V39" s="301">
        <v>69</v>
      </c>
      <c r="W39" s="301">
        <v>89</v>
      </c>
      <c r="X39" s="301">
        <v>73</v>
      </c>
      <c r="Y39" s="301">
        <v>52</v>
      </c>
      <c r="Z39" s="301">
        <v>78</v>
      </c>
      <c r="AA39" s="301">
        <v>67</v>
      </c>
      <c r="AB39" s="301">
        <v>90</v>
      </c>
      <c r="AC39" s="301"/>
      <c r="AD39" s="304"/>
    </row>
    <row r="40" spans="1:30" x14ac:dyDescent="0.2">
      <c r="A40" s="308"/>
      <c r="B40" s="309">
        <v>39</v>
      </c>
      <c r="C40" s="310"/>
      <c r="D40" s="44">
        <v>2952</v>
      </c>
      <c r="E40" s="44">
        <v>2750</v>
      </c>
      <c r="F40" s="44">
        <v>2475</v>
      </c>
      <c r="G40" s="44">
        <v>2556</v>
      </c>
      <c r="H40" s="44">
        <v>2870</v>
      </c>
      <c r="I40" s="44">
        <v>2825</v>
      </c>
      <c r="J40" s="44">
        <v>2402</v>
      </c>
      <c r="K40" s="311">
        <v>2848</v>
      </c>
      <c r="L40" s="44"/>
      <c r="M40" s="312"/>
      <c r="N40" s="44"/>
      <c r="O40" s="44"/>
      <c r="P40" s="44"/>
      <c r="Q40" s="312"/>
      <c r="R40" s="44"/>
      <c r="S40" s="313"/>
      <c r="T40" s="303"/>
      <c r="U40" s="301">
        <v>48</v>
      </c>
      <c r="V40" s="301">
        <v>67</v>
      </c>
      <c r="W40" s="301">
        <v>84</v>
      </c>
      <c r="X40" s="301">
        <v>87</v>
      </c>
      <c r="Y40" s="301">
        <v>41</v>
      </c>
      <c r="Z40" s="301">
        <v>79</v>
      </c>
      <c r="AA40" s="301">
        <v>77</v>
      </c>
      <c r="AB40" s="301">
        <v>91</v>
      </c>
      <c r="AC40" s="301"/>
      <c r="AD40" s="304"/>
    </row>
    <row r="41" spans="1:30" x14ac:dyDescent="0.2">
      <c r="A41" s="308" t="s">
        <v>11</v>
      </c>
      <c r="B41" s="309">
        <v>40</v>
      </c>
      <c r="C41" s="310"/>
      <c r="D41" s="44">
        <v>2997</v>
      </c>
      <c r="E41" s="44">
        <v>2798</v>
      </c>
      <c r="F41" s="44">
        <v>2569</v>
      </c>
      <c r="G41" s="44">
        <v>2643</v>
      </c>
      <c r="H41" s="44">
        <v>2911</v>
      </c>
      <c r="I41" s="44">
        <v>2887</v>
      </c>
      <c r="J41" s="44">
        <v>2480</v>
      </c>
      <c r="K41" s="311">
        <v>2914</v>
      </c>
      <c r="L41" s="44"/>
      <c r="M41" s="312"/>
      <c r="N41" s="44"/>
      <c r="O41" s="44"/>
      <c r="P41" s="44"/>
      <c r="Q41" s="312"/>
      <c r="R41" s="44"/>
      <c r="S41" s="313"/>
      <c r="T41" s="303"/>
      <c r="U41" s="301">
        <v>45</v>
      </c>
      <c r="V41" s="301">
        <v>48</v>
      </c>
      <c r="W41" s="301">
        <v>94</v>
      </c>
      <c r="X41" s="301">
        <v>87</v>
      </c>
      <c r="Y41" s="301">
        <v>41</v>
      </c>
      <c r="Z41" s="301">
        <v>62</v>
      </c>
      <c r="AA41" s="301">
        <v>78</v>
      </c>
      <c r="AB41" s="301">
        <v>66</v>
      </c>
      <c r="AC41" s="301"/>
      <c r="AD41" s="304"/>
    </row>
    <row r="42" spans="1:30" x14ac:dyDescent="0.2">
      <c r="A42" s="308"/>
      <c r="B42" s="309">
        <v>41</v>
      </c>
      <c r="C42" s="310"/>
      <c r="D42" s="44">
        <v>3021</v>
      </c>
      <c r="E42" s="44">
        <v>2868</v>
      </c>
      <c r="F42" s="44">
        <v>2607</v>
      </c>
      <c r="G42" s="44">
        <v>2720</v>
      </c>
      <c r="H42" s="44">
        <v>2952</v>
      </c>
      <c r="I42" s="44">
        <v>2936</v>
      </c>
      <c r="J42" s="44">
        <v>2542</v>
      </c>
      <c r="K42" s="311">
        <v>2979</v>
      </c>
      <c r="L42" s="44"/>
      <c r="M42" s="312"/>
      <c r="N42" s="44"/>
      <c r="O42" s="44"/>
      <c r="P42" s="44"/>
      <c r="Q42" s="312"/>
      <c r="R42" s="44"/>
      <c r="S42" s="313"/>
      <c r="T42" s="303"/>
      <c r="U42" s="301">
        <v>24</v>
      </c>
      <c r="V42" s="301">
        <v>70</v>
      </c>
      <c r="W42" s="301">
        <v>38</v>
      </c>
      <c r="X42" s="301">
        <v>77</v>
      </c>
      <c r="Y42" s="301">
        <v>41</v>
      </c>
      <c r="Z42" s="301">
        <v>49</v>
      </c>
      <c r="AA42" s="301">
        <v>62</v>
      </c>
      <c r="AB42" s="301">
        <v>65</v>
      </c>
      <c r="AC42" s="301"/>
      <c r="AD42" s="304"/>
    </row>
    <row r="43" spans="1:30" x14ac:dyDescent="0.2">
      <c r="A43" s="308"/>
      <c r="B43" s="309">
        <v>42</v>
      </c>
      <c r="C43" s="310"/>
      <c r="D43" s="44">
        <v>3081</v>
      </c>
      <c r="E43" s="44">
        <v>2920</v>
      </c>
      <c r="F43" s="44">
        <v>2664</v>
      </c>
      <c r="G43" s="44">
        <v>2783</v>
      </c>
      <c r="H43" s="44">
        <v>3010</v>
      </c>
      <c r="I43" s="44">
        <v>2978</v>
      </c>
      <c r="J43" s="44">
        <v>2571</v>
      </c>
      <c r="K43" s="311">
        <v>3042</v>
      </c>
      <c r="L43" s="44"/>
      <c r="M43" s="312"/>
      <c r="N43" s="44"/>
      <c r="O43" s="44"/>
      <c r="P43" s="44"/>
      <c r="Q43" s="312"/>
      <c r="R43" s="44"/>
      <c r="S43" s="313"/>
      <c r="T43" s="303"/>
      <c r="U43" s="301">
        <v>60</v>
      </c>
      <c r="V43" s="301">
        <v>52</v>
      </c>
      <c r="W43" s="301">
        <v>57</v>
      </c>
      <c r="X43" s="301">
        <v>63</v>
      </c>
      <c r="Y43" s="301">
        <v>58</v>
      </c>
      <c r="Z43" s="301">
        <v>42</v>
      </c>
      <c r="AA43" s="301">
        <v>29</v>
      </c>
      <c r="AB43" s="301">
        <v>63</v>
      </c>
      <c r="AC43" s="301"/>
      <c r="AD43" s="304"/>
    </row>
    <row r="44" spans="1:30" x14ac:dyDescent="0.2">
      <c r="A44" s="308"/>
      <c r="B44" s="309">
        <v>43</v>
      </c>
      <c r="C44" s="310"/>
      <c r="D44" s="44">
        <v>3085</v>
      </c>
      <c r="E44" s="44">
        <v>2954</v>
      </c>
      <c r="F44" s="44">
        <v>2698</v>
      </c>
      <c r="G44" s="44">
        <v>2812</v>
      </c>
      <c r="H44" s="44">
        <v>3046</v>
      </c>
      <c r="I44" s="44">
        <v>2991</v>
      </c>
      <c r="J44" s="44">
        <v>2642</v>
      </c>
      <c r="K44" s="311">
        <v>3067</v>
      </c>
      <c r="L44" s="44"/>
      <c r="M44" s="312"/>
      <c r="N44" s="44"/>
      <c r="O44" s="44"/>
      <c r="P44" s="44"/>
      <c r="Q44" s="312"/>
      <c r="R44" s="44"/>
      <c r="S44" s="313"/>
      <c r="T44" s="303"/>
      <c r="U44" s="301">
        <v>4</v>
      </c>
      <c r="V44" s="301">
        <v>34</v>
      </c>
      <c r="W44" s="301">
        <v>34</v>
      </c>
      <c r="X44" s="301">
        <v>29</v>
      </c>
      <c r="Y44" s="301">
        <v>36</v>
      </c>
      <c r="Z44" s="301">
        <v>13</v>
      </c>
      <c r="AA44" s="301">
        <v>71</v>
      </c>
      <c r="AB44" s="301">
        <v>25</v>
      </c>
      <c r="AC44" s="301"/>
      <c r="AD44" s="304"/>
    </row>
    <row r="45" spans="1:30" x14ac:dyDescent="0.2">
      <c r="A45" s="338" t="s">
        <v>12</v>
      </c>
      <c r="B45" s="328">
        <v>44</v>
      </c>
      <c r="C45" s="329"/>
      <c r="D45" s="69">
        <v>3088</v>
      </c>
      <c r="E45" s="69">
        <v>2958</v>
      </c>
      <c r="F45" s="69">
        <v>2725</v>
      </c>
      <c r="G45" s="69">
        <v>2807</v>
      </c>
      <c r="H45" s="69">
        <v>3094</v>
      </c>
      <c r="I45" s="69">
        <v>2995</v>
      </c>
      <c r="J45" s="69">
        <v>2712</v>
      </c>
      <c r="K45" s="330">
        <v>3090</v>
      </c>
      <c r="L45" s="69"/>
      <c r="M45" s="327"/>
      <c r="N45" s="69"/>
      <c r="O45" s="69"/>
      <c r="P45" s="69"/>
      <c r="Q45" s="327"/>
      <c r="R45" s="69"/>
      <c r="S45" s="331"/>
      <c r="T45" s="303"/>
      <c r="U45" s="301">
        <v>3</v>
      </c>
      <c r="V45" s="301">
        <v>4</v>
      </c>
      <c r="W45" s="301">
        <v>27</v>
      </c>
      <c r="X45" s="301">
        <v>-5</v>
      </c>
      <c r="Y45" s="301">
        <v>48</v>
      </c>
      <c r="Z45" s="301">
        <v>4</v>
      </c>
      <c r="AA45" s="301">
        <v>70</v>
      </c>
      <c r="AB45" s="301">
        <v>23</v>
      </c>
      <c r="AC45" s="301"/>
      <c r="AD45" s="304"/>
    </row>
    <row r="46" spans="1:30" x14ac:dyDescent="0.2">
      <c r="A46" s="338"/>
      <c r="B46" s="328">
        <v>45</v>
      </c>
      <c r="C46" s="329"/>
      <c r="D46" s="69">
        <v>3099</v>
      </c>
      <c r="E46" s="69">
        <v>2873</v>
      </c>
      <c r="F46" s="69">
        <v>2703</v>
      </c>
      <c r="G46" s="69">
        <v>2814</v>
      </c>
      <c r="H46" s="69">
        <v>3127</v>
      </c>
      <c r="I46" s="69">
        <v>3007</v>
      </c>
      <c r="J46" s="69">
        <v>2748</v>
      </c>
      <c r="K46" s="330">
        <v>3100</v>
      </c>
      <c r="L46" s="69"/>
      <c r="M46" s="327"/>
      <c r="N46" s="69"/>
      <c r="O46" s="69"/>
      <c r="P46" s="69"/>
      <c r="Q46" s="327"/>
      <c r="R46" s="69"/>
      <c r="S46" s="331"/>
      <c r="T46" s="303"/>
      <c r="U46" s="301">
        <v>11</v>
      </c>
      <c r="V46" s="301">
        <v>-85</v>
      </c>
      <c r="W46" s="301">
        <v>-22</v>
      </c>
      <c r="X46" s="301">
        <v>7</v>
      </c>
      <c r="Y46" s="301">
        <v>33</v>
      </c>
      <c r="Z46" s="301">
        <v>12</v>
      </c>
      <c r="AA46" s="301">
        <v>36</v>
      </c>
      <c r="AB46" s="301">
        <v>10</v>
      </c>
      <c r="AC46" s="301"/>
      <c r="AD46" s="304"/>
    </row>
    <row r="47" spans="1:30" x14ac:dyDescent="0.2">
      <c r="A47" s="338"/>
      <c r="B47" s="328">
        <v>46</v>
      </c>
      <c r="C47" s="329"/>
      <c r="D47" s="69">
        <v>3084</v>
      </c>
      <c r="E47" s="69">
        <v>2798</v>
      </c>
      <c r="F47" s="69">
        <v>2617</v>
      </c>
      <c r="G47" s="69">
        <v>2750</v>
      </c>
      <c r="H47" s="69">
        <v>3082</v>
      </c>
      <c r="I47" s="69">
        <v>3016</v>
      </c>
      <c r="J47" s="69">
        <v>2742</v>
      </c>
      <c r="K47" s="330">
        <v>3117</v>
      </c>
      <c r="L47" s="69"/>
      <c r="M47" s="327"/>
      <c r="N47" s="69"/>
      <c r="O47" s="69"/>
      <c r="P47" s="69"/>
      <c r="Q47" s="327"/>
      <c r="R47" s="69"/>
      <c r="S47" s="331"/>
      <c r="T47" s="303"/>
      <c r="U47" s="301">
        <v>-15</v>
      </c>
      <c r="V47" s="301">
        <v>-75</v>
      </c>
      <c r="W47" s="301">
        <v>-86</v>
      </c>
      <c r="X47" s="301">
        <v>-64</v>
      </c>
      <c r="Y47" s="301">
        <v>-45</v>
      </c>
      <c r="Z47" s="301">
        <v>9</v>
      </c>
      <c r="AA47" s="301">
        <v>-6</v>
      </c>
      <c r="AB47" s="301">
        <v>17</v>
      </c>
      <c r="AC47" s="301"/>
      <c r="AD47" s="304"/>
    </row>
    <row r="48" spans="1:30" x14ac:dyDescent="0.2">
      <c r="A48" s="338"/>
      <c r="B48" s="328">
        <v>47</v>
      </c>
      <c r="C48" s="329"/>
      <c r="D48" s="69">
        <v>3027</v>
      </c>
      <c r="E48" s="69">
        <v>2737</v>
      </c>
      <c r="F48" s="69">
        <v>2561</v>
      </c>
      <c r="G48" s="69">
        <v>2642</v>
      </c>
      <c r="H48" s="69">
        <v>3069</v>
      </c>
      <c r="I48" s="69">
        <v>2996</v>
      </c>
      <c r="J48" s="69">
        <v>2648</v>
      </c>
      <c r="K48" s="330">
        <v>3132</v>
      </c>
      <c r="L48" s="69"/>
      <c r="M48" s="327"/>
      <c r="N48" s="69"/>
      <c r="O48" s="69"/>
      <c r="P48" s="69"/>
      <c r="Q48" s="327"/>
      <c r="R48" s="69"/>
      <c r="S48" s="331"/>
      <c r="T48" s="303"/>
      <c r="U48" s="301">
        <v>-57</v>
      </c>
      <c r="V48" s="301">
        <v>-61</v>
      </c>
      <c r="W48" s="301">
        <v>-56</v>
      </c>
      <c r="X48" s="301">
        <v>-108</v>
      </c>
      <c r="Y48" s="301">
        <v>-13</v>
      </c>
      <c r="Z48" s="301">
        <v>-20</v>
      </c>
      <c r="AA48" s="301">
        <v>-94</v>
      </c>
      <c r="AB48" s="301">
        <v>15</v>
      </c>
      <c r="AC48" s="301"/>
      <c r="AD48" s="304"/>
    </row>
    <row r="49" spans="1:30" x14ac:dyDescent="0.2">
      <c r="A49" s="338" t="s">
        <v>13</v>
      </c>
      <c r="B49" s="328">
        <v>48</v>
      </c>
      <c r="C49" s="329"/>
      <c r="D49" s="69">
        <v>2942</v>
      </c>
      <c r="E49" s="69">
        <v>2664</v>
      </c>
      <c r="F49" s="69">
        <v>2447</v>
      </c>
      <c r="G49" s="69">
        <v>2606</v>
      </c>
      <c r="H49" s="69">
        <v>3077</v>
      </c>
      <c r="I49" s="69">
        <v>3001</v>
      </c>
      <c r="J49" s="69">
        <v>2502</v>
      </c>
      <c r="K49" s="330">
        <v>3144</v>
      </c>
      <c r="L49" s="69"/>
      <c r="M49" s="327"/>
      <c r="N49" s="69"/>
      <c r="O49" s="69"/>
      <c r="P49" s="69"/>
      <c r="Q49" s="327"/>
      <c r="R49" s="69"/>
      <c r="S49" s="331"/>
      <c r="T49" s="303"/>
      <c r="U49" s="301">
        <v>-85</v>
      </c>
      <c r="V49" s="301">
        <v>-73</v>
      </c>
      <c r="W49" s="301">
        <v>-114</v>
      </c>
      <c r="X49" s="301">
        <v>-36</v>
      </c>
      <c r="Y49" s="301">
        <v>8</v>
      </c>
      <c r="Z49" s="301">
        <v>5</v>
      </c>
      <c r="AA49" s="301">
        <v>-146</v>
      </c>
      <c r="AB49" s="301">
        <v>12</v>
      </c>
      <c r="AC49" s="301"/>
      <c r="AD49" s="304"/>
    </row>
    <row r="50" spans="1:30" x14ac:dyDescent="0.2">
      <c r="A50" s="338"/>
      <c r="B50" s="328">
        <v>49</v>
      </c>
      <c r="C50" s="329"/>
      <c r="D50" s="69">
        <v>2886</v>
      </c>
      <c r="E50" s="69">
        <v>2589</v>
      </c>
      <c r="F50" s="69">
        <v>2375</v>
      </c>
      <c r="G50" s="69">
        <v>2537</v>
      </c>
      <c r="H50" s="69">
        <v>3104</v>
      </c>
      <c r="I50" s="69">
        <v>2932</v>
      </c>
      <c r="J50" s="69">
        <v>2429</v>
      </c>
      <c r="K50" s="330">
        <v>3128</v>
      </c>
      <c r="L50" s="69"/>
      <c r="M50" s="327"/>
      <c r="N50" s="69"/>
      <c r="O50" s="69"/>
      <c r="P50" s="69"/>
      <c r="Q50" s="327"/>
      <c r="R50" s="69"/>
      <c r="S50" s="331"/>
      <c r="T50" s="303"/>
      <c r="U50" s="301">
        <v>-56</v>
      </c>
      <c r="V50" s="301">
        <v>-75</v>
      </c>
      <c r="W50" s="301">
        <v>-72</v>
      </c>
      <c r="X50" s="301">
        <v>-69</v>
      </c>
      <c r="Y50" s="301">
        <v>27</v>
      </c>
      <c r="Z50" s="301">
        <v>-69</v>
      </c>
      <c r="AA50" s="301">
        <v>-73</v>
      </c>
      <c r="AB50" s="301">
        <v>-16</v>
      </c>
      <c r="AC50" s="301"/>
      <c r="AD50" s="304"/>
    </row>
    <row r="51" spans="1:30" x14ac:dyDescent="0.2">
      <c r="A51" s="338"/>
      <c r="B51" s="328">
        <v>50</v>
      </c>
      <c r="C51" s="329"/>
      <c r="D51" s="69">
        <v>2725</v>
      </c>
      <c r="E51" s="69">
        <v>2411</v>
      </c>
      <c r="F51" s="69">
        <v>2322</v>
      </c>
      <c r="G51" s="69">
        <v>2401</v>
      </c>
      <c r="H51" s="69">
        <v>3055</v>
      </c>
      <c r="I51" s="69">
        <v>2859</v>
      </c>
      <c r="J51" s="69">
        <v>2271</v>
      </c>
      <c r="K51" s="330">
        <v>3106</v>
      </c>
      <c r="L51" s="69"/>
      <c r="M51" s="327"/>
      <c r="N51" s="69"/>
      <c r="O51" s="69"/>
      <c r="P51" s="69"/>
      <c r="Q51" s="327"/>
      <c r="R51" s="69"/>
      <c r="S51" s="331"/>
      <c r="T51" s="303"/>
      <c r="U51" s="301">
        <v>-161</v>
      </c>
      <c r="V51" s="301">
        <v>-178</v>
      </c>
      <c r="W51" s="301">
        <v>-53</v>
      </c>
      <c r="X51" s="301">
        <v>-136</v>
      </c>
      <c r="Y51" s="301">
        <v>-49</v>
      </c>
      <c r="Z51" s="301">
        <v>-73</v>
      </c>
      <c r="AA51" s="301">
        <v>-158</v>
      </c>
      <c r="AB51" s="301">
        <v>-22</v>
      </c>
      <c r="AC51" s="301"/>
      <c r="AD51" s="304"/>
    </row>
    <row r="52" spans="1:30" x14ac:dyDescent="0.2">
      <c r="A52" s="338"/>
      <c r="B52" s="328">
        <v>51</v>
      </c>
      <c r="C52" s="329">
        <v>2563</v>
      </c>
      <c r="D52" s="69">
        <v>2646</v>
      </c>
      <c r="E52" s="69">
        <v>2257</v>
      </c>
      <c r="F52" s="69">
        <v>2192</v>
      </c>
      <c r="G52" s="69">
        <v>2266</v>
      </c>
      <c r="H52" s="69">
        <v>2970</v>
      </c>
      <c r="I52" s="69">
        <v>2743</v>
      </c>
      <c r="J52" s="69">
        <v>2113</v>
      </c>
      <c r="K52" s="330">
        <v>3061</v>
      </c>
      <c r="L52" s="69"/>
      <c r="M52" s="327"/>
      <c r="N52" s="69"/>
      <c r="O52" s="69"/>
      <c r="P52" s="69"/>
      <c r="Q52" s="327"/>
      <c r="R52" s="69"/>
      <c r="S52" s="331"/>
      <c r="T52" s="303"/>
      <c r="U52" s="301">
        <v>-79</v>
      </c>
      <c r="V52" s="301">
        <v>-154</v>
      </c>
      <c r="W52" s="301">
        <v>-130</v>
      </c>
      <c r="X52" s="301">
        <v>-135</v>
      </c>
      <c r="Y52" s="301">
        <v>-85</v>
      </c>
      <c r="Z52" s="301">
        <v>-116</v>
      </c>
      <c r="AA52" s="301">
        <v>-158</v>
      </c>
      <c r="AB52" s="301">
        <v>-45</v>
      </c>
      <c r="AC52" s="301"/>
      <c r="AD52" s="304"/>
    </row>
    <row r="53" spans="1:30" ht="13.5" thickBot="1" x14ac:dyDescent="0.25">
      <c r="A53" s="339"/>
      <c r="B53" s="332">
        <v>52</v>
      </c>
      <c r="C53" s="333">
        <v>2368</v>
      </c>
      <c r="D53" s="334">
        <v>2573</v>
      </c>
      <c r="E53" s="334">
        <v>2118</v>
      </c>
      <c r="F53" s="334">
        <v>2064</v>
      </c>
      <c r="G53" s="334">
        <v>2170</v>
      </c>
      <c r="H53" s="334">
        <v>2803</v>
      </c>
      <c r="I53" s="334">
        <v>2570</v>
      </c>
      <c r="J53" s="334">
        <v>1938</v>
      </c>
      <c r="K53" s="335">
        <v>2980</v>
      </c>
      <c r="L53" s="334"/>
      <c r="M53" s="336"/>
      <c r="N53" s="334"/>
      <c r="O53" s="334"/>
      <c r="P53" s="334"/>
      <c r="Q53" s="336"/>
      <c r="R53" s="334"/>
      <c r="S53" s="337"/>
      <c r="T53" s="306">
        <v>-195</v>
      </c>
      <c r="U53" s="305">
        <v>-73</v>
      </c>
      <c r="V53" s="305">
        <v>-139</v>
      </c>
      <c r="W53" s="305">
        <v>-128</v>
      </c>
      <c r="X53" s="305">
        <v>-96</v>
      </c>
      <c r="Y53" s="305">
        <v>-167</v>
      </c>
      <c r="Z53" s="305">
        <v>-173</v>
      </c>
      <c r="AA53" s="305">
        <v>-175</v>
      </c>
      <c r="AB53" s="305">
        <v>-81</v>
      </c>
      <c r="AC53" s="305"/>
      <c r="AD53" s="307"/>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G188"/>
  <sheetViews>
    <sheetView tabSelected="1" zoomScale="85" zoomScaleNormal="75" workbookViewId="0">
      <selection activeCell="C15" sqref="C15"/>
    </sheetView>
  </sheetViews>
  <sheetFormatPr defaultRowHeight="12.75" x14ac:dyDescent="0.2"/>
  <cols>
    <col min="1" max="1" width="6.28515625" style="113" customWidth="1"/>
    <col min="2" max="2" width="13.140625" style="113" bestFit="1" customWidth="1"/>
    <col min="3" max="3" width="12.85546875" style="113" customWidth="1"/>
    <col min="4" max="4" width="10.42578125" style="113" customWidth="1"/>
    <col min="5" max="5" width="12.140625" style="113" customWidth="1"/>
    <col min="6" max="6" width="13.28515625" style="113" customWidth="1"/>
    <col min="7" max="7" width="8.5703125" style="113" customWidth="1"/>
    <col min="8" max="8" width="13.5703125" style="113" customWidth="1"/>
    <col min="9" max="9" width="11.85546875" style="113" customWidth="1"/>
    <col min="10" max="10" width="15.28515625" style="113" customWidth="1"/>
    <col min="11" max="11" width="12.7109375" style="113" customWidth="1"/>
    <col min="12" max="12" width="12.42578125" style="113" customWidth="1"/>
    <col min="13" max="13" width="16.85546875" style="113" customWidth="1"/>
    <col min="14" max="14" width="15.85546875" style="113" customWidth="1"/>
    <col min="15" max="15" width="13.140625" style="113" customWidth="1"/>
    <col min="16" max="16" width="2.42578125" style="113" customWidth="1"/>
    <col min="17" max="17" width="11.28515625" style="113" customWidth="1"/>
    <col min="18" max="18" width="16.5703125" style="113" customWidth="1"/>
    <col min="19" max="19" width="13.7109375" style="113" bestFit="1" customWidth="1"/>
    <col min="20" max="20" width="13.140625" style="113" customWidth="1"/>
    <col min="21" max="21" width="8.140625" style="113" customWidth="1"/>
    <col min="22" max="22" width="20.7109375" style="113" customWidth="1"/>
    <col min="23" max="23" width="9.140625" style="113"/>
    <col min="24" max="24" width="10.85546875" style="113" bestFit="1" customWidth="1"/>
    <col min="25" max="26" width="12.85546875" style="137" bestFit="1" customWidth="1"/>
    <col min="27" max="27" width="9.140625" style="137"/>
    <col min="28" max="28" width="1.28515625" style="113" customWidth="1"/>
    <col min="29" max="29" width="12.85546875" style="113" bestFit="1" customWidth="1"/>
    <col min="30" max="30" width="12.85546875" style="193" bestFit="1" customWidth="1"/>
    <col min="31" max="31" width="9.140625" style="113"/>
    <col min="32" max="32" width="17" style="193" bestFit="1" customWidth="1"/>
    <col min="33" max="16384" width="9.140625" style="113"/>
  </cols>
  <sheetData>
    <row r="1" spans="1:33" ht="13.5" thickBot="1" x14ac:dyDescent="0.25">
      <c r="A1" s="111"/>
      <c r="B1" s="2" t="s">
        <v>0</v>
      </c>
      <c r="C1" s="112"/>
      <c r="D1" s="112"/>
      <c r="E1" s="112"/>
      <c r="F1" s="2"/>
      <c r="G1" s="2"/>
      <c r="H1" s="2"/>
      <c r="I1" s="2"/>
      <c r="J1" s="112"/>
      <c r="K1" s="112"/>
      <c r="L1" s="112"/>
      <c r="M1" s="112"/>
      <c r="N1" s="112"/>
      <c r="O1" s="112"/>
      <c r="Q1" s="84"/>
      <c r="R1" s="88" t="s">
        <v>66</v>
      </c>
      <c r="S1" s="89"/>
      <c r="T1" s="88"/>
      <c r="U1" s="84"/>
      <c r="V1" s="114">
        <f ca="1">TODAY()</f>
        <v>37298</v>
      </c>
    </row>
    <row r="2" spans="1:33" x14ac:dyDescent="0.2">
      <c r="B2" s="31"/>
      <c r="C2" s="27" t="s">
        <v>23</v>
      </c>
      <c r="D2" s="27" t="s">
        <v>24</v>
      </c>
      <c r="E2" s="32" t="s">
        <v>39</v>
      </c>
      <c r="F2" s="33" t="s">
        <v>28</v>
      </c>
      <c r="G2" s="115"/>
      <c r="H2" s="27" t="s">
        <v>29</v>
      </c>
      <c r="I2" s="116"/>
      <c r="J2" s="179"/>
      <c r="K2" s="116"/>
      <c r="L2" s="116"/>
      <c r="M2" s="116"/>
      <c r="N2" s="116"/>
      <c r="O2" s="117"/>
      <c r="Q2" s="84"/>
      <c r="R2" s="90"/>
      <c r="S2" s="91" t="s">
        <v>39</v>
      </c>
      <c r="T2" s="92" t="s">
        <v>28</v>
      </c>
      <c r="U2" s="84"/>
    </row>
    <row r="3" spans="1:33" x14ac:dyDescent="0.2">
      <c r="A3" s="174"/>
      <c r="B3" s="176" t="s">
        <v>21</v>
      </c>
      <c r="C3" s="8" t="s">
        <v>22</v>
      </c>
      <c r="D3" s="8" t="s">
        <v>22</v>
      </c>
      <c r="E3" s="25" t="s">
        <v>25</v>
      </c>
      <c r="F3" s="28" t="s">
        <v>42</v>
      </c>
      <c r="G3" s="118"/>
      <c r="H3" s="25">
        <v>2002</v>
      </c>
      <c r="I3" s="25" t="s">
        <v>52</v>
      </c>
      <c r="J3" s="25">
        <v>2001</v>
      </c>
      <c r="K3" s="25" t="s">
        <v>52</v>
      </c>
      <c r="L3" s="25">
        <v>2000</v>
      </c>
      <c r="M3" s="25" t="s">
        <v>52</v>
      </c>
      <c r="N3" s="25">
        <v>1999</v>
      </c>
      <c r="O3" s="52" t="s">
        <v>52</v>
      </c>
      <c r="Q3" s="84"/>
      <c r="R3" s="93" t="s">
        <v>21</v>
      </c>
      <c r="S3" s="94" t="s">
        <v>25</v>
      </c>
      <c r="T3" s="95" t="s">
        <v>42</v>
      </c>
      <c r="U3" s="84"/>
    </row>
    <row r="4" spans="1:33" ht="12.75" customHeight="1" x14ac:dyDescent="0.2">
      <c r="A4" s="175" t="s">
        <v>58</v>
      </c>
      <c r="B4" s="177">
        <v>36923</v>
      </c>
      <c r="C4" s="26">
        <f>+ANR!B705</f>
        <v>57091000</v>
      </c>
      <c r="D4" s="26">
        <f>+ANR!C705</f>
        <v>1493400</v>
      </c>
      <c r="E4" s="26">
        <f>IF(C4=0,0,ANR!B704-C4)</f>
        <v>-803000</v>
      </c>
      <c r="F4" s="119"/>
      <c r="G4" s="29">
        <f>B4</f>
        <v>36923</v>
      </c>
      <c r="H4" s="26">
        <f>IF(C4=0,ANRHistorical!Q34,+ANRHistorical!Q35)</f>
        <v>145209000</v>
      </c>
      <c r="I4" s="40">
        <f>(202000000-H4)/202000000</f>
        <v>0.28114356435643567</v>
      </c>
      <c r="J4" s="120">
        <f>+ANRHistorical!O35</f>
        <v>84269000</v>
      </c>
      <c r="K4" s="40">
        <f>(202000000-J4)/202000000</f>
        <v>0.58282673267326734</v>
      </c>
      <c r="L4" s="120">
        <f>+ANRHistorical!M35</f>
        <v>121306000</v>
      </c>
      <c r="M4" s="40">
        <f t="shared" ref="M4:M34" si="0">(202000000-L4)/202000000</f>
        <v>0.3994752475247525</v>
      </c>
      <c r="N4" s="120">
        <f>+ANRHistorical!K35</f>
        <v>140400000</v>
      </c>
      <c r="O4" s="102">
        <f>(202000000-N4)/202000000</f>
        <v>0.30495049504950494</v>
      </c>
      <c r="Q4" s="178" t="str">
        <f>A4</f>
        <v>Fri</v>
      </c>
      <c r="R4" s="96">
        <f>B4</f>
        <v>36923</v>
      </c>
      <c r="S4" s="97">
        <f ca="1">IF(R4&gt;$V$1,0,'NGPL DATA'!E282)</f>
        <v>-1549834</v>
      </c>
      <c r="T4" s="119"/>
      <c r="U4" s="84"/>
      <c r="AD4" s="193">
        <f>44231</f>
        <v>44231</v>
      </c>
      <c r="AF4" s="193">
        <v>5750050</v>
      </c>
      <c r="AG4" s="113" t="s">
        <v>72</v>
      </c>
    </row>
    <row r="5" spans="1:33" ht="14.25" x14ac:dyDescent="0.2">
      <c r="A5" s="175" t="s">
        <v>59</v>
      </c>
      <c r="B5" s="177">
        <f>B4+1</f>
        <v>36924</v>
      </c>
      <c r="C5" s="26">
        <f>+ANR!B706</f>
        <v>57391667</v>
      </c>
      <c r="D5" s="26">
        <f>+ANR!C706</f>
        <v>0</v>
      </c>
      <c r="E5" s="26">
        <f>IF(C5=0,0,ANR!B705-C5)</f>
        <v>-300667</v>
      </c>
      <c r="F5" s="107"/>
      <c r="G5" s="29">
        <f t="shared" ref="G5:G34" si="1">B5</f>
        <v>36924</v>
      </c>
      <c r="H5" s="26">
        <f>IF(C5=0,H4,+ANRHistorical!Q36)</f>
        <v>144908333</v>
      </c>
      <c r="I5" s="40">
        <f t="shared" ref="I5:I34" si="2">(202000000-H5)/202000000</f>
        <v>0.28263201485148515</v>
      </c>
      <c r="J5" s="120">
        <f>+ANRHistorical!O36</f>
        <v>82997000</v>
      </c>
      <c r="K5" s="40">
        <f t="shared" ref="K5:K34" si="3">(202000000-J5)/202000000</f>
        <v>0.58912376237623765</v>
      </c>
      <c r="L5" s="120">
        <f>+ANRHistorical!M36</f>
        <v>119647000</v>
      </c>
      <c r="M5" s="40">
        <f t="shared" si="0"/>
        <v>0.40768811881188116</v>
      </c>
      <c r="N5" s="120">
        <f>+ANRHistorical!K36</f>
        <v>139766000</v>
      </c>
      <c r="O5" s="102">
        <f t="shared" ref="O5:O32" si="4">(202000000-N5)/202000000</f>
        <v>0.30808910891089109</v>
      </c>
      <c r="Q5" s="178" t="str">
        <f t="shared" ref="Q5:Q33" si="5">A5</f>
        <v>Sat</v>
      </c>
      <c r="R5" s="96">
        <f t="shared" ref="R5:R34" si="6">B5</f>
        <v>36924</v>
      </c>
      <c r="S5" s="97">
        <f ca="1">IF(R5&gt;$V$1,0,'NGPL DATA'!E283)</f>
        <v>-1168602</v>
      </c>
      <c r="T5" s="107"/>
      <c r="U5" s="84"/>
      <c r="AD5" s="193">
        <v>43448</v>
      </c>
      <c r="AF5" s="193">
        <v>5648279</v>
      </c>
      <c r="AG5" s="113" t="str">
        <f>AG4</f>
        <v>Atlanta Gas Light Co</v>
      </c>
    </row>
    <row r="6" spans="1:33" ht="15" x14ac:dyDescent="0.25">
      <c r="A6" s="175" t="s">
        <v>54</v>
      </c>
      <c r="B6" s="177">
        <f t="shared" ref="B6:B34" si="7">B5+1</f>
        <v>36925</v>
      </c>
      <c r="C6" s="26">
        <f>+ANR!B707</f>
        <v>57692334</v>
      </c>
      <c r="D6" s="26">
        <f>+ANR!C707</f>
        <v>1519700</v>
      </c>
      <c r="E6" s="26">
        <f>IF(C6=0,0,ANR!B706-C6)</f>
        <v>-300667</v>
      </c>
      <c r="F6" s="107"/>
      <c r="G6" s="29">
        <f t="shared" si="1"/>
        <v>36925</v>
      </c>
      <c r="H6" s="26">
        <f>IF(C6=0,H5,+ANRHistorical!Q37)</f>
        <v>144607666</v>
      </c>
      <c r="I6" s="40">
        <f t="shared" si="2"/>
        <v>0.28412046534653468</v>
      </c>
      <c r="J6" s="120">
        <f>+ANRHistorical!O37</f>
        <v>81303000</v>
      </c>
      <c r="K6" s="40">
        <f t="shared" si="3"/>
        <v>0.59750990099009904</v>
      </c>
      <c r="L6" s="120">
        <f>+ANRHistorical!M37</f>
        <v>117820000</v>
      </c>
      <c r="M6" s="40">
        <f t="shared" si="0"/>
        <v>0.41673267326732671</v>
      </c>
      <c r="N6" s="120">
        <f>+ANRHistorical!K37</f>
        <v>139766000</v>
      </c>
      <c r="O6" s="102">
        <f t="shared" si="4"/>
        <v>0.30808910891089109</v>
      </c>
      <c r="Q6" s="178" t="str">
        <f t="shared" si="5"/>
        <v>Sun</v>
      </c>
      <c r="R6" s="96">
        <f t="shared" si="6"/>
        <v>36925</v>
      </c>
      <c r="S6" s="97">
        <f ca="1">IF(R6&gt;$V$1,0,'NGPL DATA'!E284)</f>
        <v>-1243558</v>
      </c>
      <c r="T6" s="106"/>
      <c r="U6" s="84"/>
      <c r="AD6" s="193">
        <v>152656</v>
      </c>
      <c r="AF6" s="193">
        <v>236006</v>
      </c>
      <c r="AG6" s="113" t="s">
        <v>78</v>
      </c>
    </row>
    <row r="7" spans="1:33" ht="14.25" x14ac:dyDescent="0.2">
      <c r="A7" s="175" t="s">
        <v>55</v>
      </c>
      <c r="B7" s="177">
        <f t="shared" si="7"/>
        <v>36926</v>
      </c>
      <c r="C7" s="26">
        <f>+ANR!B708</f>
        <v>57993000</v>
      </c>
      <c r="D7" s="26">
        <f>+ANR!C708</f>
        <v>1520400</v>
      </c>
      <c r="E7" s="26">
        <f>IF(C7=0,0,ANR!B707-C7)</f>
        <v>-300666</v>
      </c>
      <c r="F7" s="107"/>
      <c r="G7" s="29">
        <f t="shared" si="1"/>
        <v>36926</v>
      </c>
      <c r="H7" s="26">
        <f>IF(C7=0,H6,+ANRHistorical!Q38)</f>
        <v>144307000</v>
      </c>
      <c r="I7" s="40">
        <f t="shared" si="2"/>
        <v>0.28560891089108909</v>
      </c>
      <c r="J7" s="120">
        <f>+ANRHistorical!O38</f>
        <v>79857200</v>
      </c>
      <c r="K7" s="40">
        <f t="shared" si="3"/>
        <v>0.60466732673267332</v>
      </c>
      <c r="L7" s="120">
        <f>+ANRHistorical!M38</f>
        <v>116020000</v>
      </c>
      <c r="M7" s="40">
        <f t="shared" si="0"/>
        <v>0.42564356435643563</v>
      </c>
      <c r="N7" s="120">
        <f>+ANRHistorical!K38</f>
        <v>139766000</v>
      </c>
      <c r="O7" s="102">
        <f t="shared" si="4"/>
        <v>0.30808910891089109</v>
      </c>
      <c r="Q7" s="178" t="str">
        <f t="shared" si="5"/>
        <v>Mon</v>
      </c>
      <c r="R7" s="96">
        <f t="shared" si="6"/>
        <v>36926</v>
      </c>
      <c r="S7" s="97">
        <f ca="1">IF(R7&gt;$V$1,0,'NGPL DATA'!E285)</f>
        <v>-1280291</v>
      </c>
      <c r="T7" s="107"/>
      <c r="U7" s="84"/>
      <c r="AD7" s="193">
        <v>1181</v>
      </c>
      <c r="AF7" s="193">
        <v>72054</v>
      </c>
      <c r="AG7" s="113" t="str">
        <f>AG6</f>
        <v>Southern Natural Gas CO</v>
      </c>
    </row>
    <row r="8" spans="1:33" ht="14.25" x14ac:dyDescent="0.2">
      <c r="A8" s="175" t="s">
        <v>56</v>
      </c>
      <c r="B8" s="177">
        <f t="shared" si="7"/>
        <v>36927</v>
      </c>
      <c r="C8" s="26">
        <f>+ANR!B709</f>
        <v>59141600</v>
      </c>
      <c r="D8" s="26">
        <f>+ANR!C709</f>
        <v>1557100</v>
      </c>
      <c r="E8" s="26">
        <f>IF(C8=0,0,ANR!B708-C8)</f>
        <v>-1148600</v>
      </c>
      <c r="F8" s="107"/>
      <c r="G8" s="29">
        <f t="shared" si="1"/>
        <v>36927</v>
      </c>
      <c r="H8" s="26">
        <f>IF(C8=0,H7,+ANRHistorical!Q39)</f>
        <v>143158400</v>
      </c>
      <c r="I8" s="40">
        <f t="shared" si="2"/>
        <v>0.2912950495049505</v>
      </c>
      <c r="J8" s="120">
        <f>+ANRHistorical!O39</f>
        <v>80434000</v>
      </c>
      <c r="K8" s="40">
        <f t="shared" si="3"/>
        <v>0.60181188118811879</v>
      </c>
      <c r="L8" s="120">
        <f>+ANRHistorical!M39</f>
        <v>114644000</v>
      </c>
      <c r="M8" s="40">
        <f t="shared" si="0"/>
        <v>0.43245544554455445</v>
      </c>
      <c r="N8" s="120">
        <f>+ANRHistorical!K39</f>
        <v>139766000</v>
      </c>
      <c r="O8" s="102">
        <f t="shared" si="4"/>
        <v>0.30808910891089109</v>
      </c>
      <c r="Q8" s="178" t="str">
        <f t="shared" si="5"/>
        <v>Tue</v>
      </c>
      <c r="R8" s="96">
        <f t="shared" si="6"/>
        <v>36927</v>
      </c>
      <c r="S8" s="97">
        <f ca="1">IF(R8&gt;$V$1,0,'NGPL DATA'!E286)</f>
        <v>-1633586</v>
      </c>
      <c r="T8" s="107"/>
      <c r="U8" s="84"/>
      <c r="AD8" s="193">
        <v>360</v>
      </c>
      <c r="AF8" s="193">
        <v>407083</v>
      </c>
      <c r="AG8" s="113" t="s">
        <v>74</v>
      </c>
    </row>
    <row r="9" spans="1:33" ht="14.25" x14ac:dyDescent="0.2">
      <c r="A9" s="175" t="s">
        <v>57</v>
      </c>
      <c r="B9" s="177">
        <f t="shared" si="7"/>
        <v>36928</v>
      </c>
      <c r="C9" s="26">
        <f>+ANR!B710</f>
        <v>61414000</v>
      </c>
      <c r="D9" s="26">
        <f>+ANR!C710</f>
        <v>810632</v>
      </c>
      <c r="E9" s="26">
        <f>IF(C9=0,0,ANR!B709-C9)</f>
        <v>-2272400</v>
      </c>
      <c r="F9" s="107"/>
      <c r="G9" s="29">
        <f t="shared" si="1"/>
        <v>36928</v>
      </c>
      <c r="H9" s="26">
        <f>IF(C9=0,H8,+ANRHistorical!Q40)</f>
        <v>140886000</v>
      </c>
      <c r="I9" s="40">
        <f t="shared" si="2"/>
        <v>0.30254455445544554</v>
      </c>
      <c r="J9" s="120">
        <f>+ANRHistorical!O40</f>
        <v>77645000</v>
      </c>
      <c r="K9" s="40">
        <f t="shared" si="3"/>
        <v>0.61561881188118817</v>
      </c>
      <c r="L9" s="120">
        <f>+ANRHistorical!M40</f>
        <v>112918000</v>
      </c>
      <c r="M9" s="40">
        <f t="shared" si="0"/>
        <v>0.441</v>
      </c>
      <c r="N9" s="120">
        <f>+ANRHistorical!K40</f>
        <v>138492000</v>
      </c>
      <c r="O9" s="102">
        <f t="shared" si="4"/>
        <v>0.3143960396039604</v>
      </c>
      <c r="Q9" s="178" t="str">
        <f t="shared" si="5"/>
        <v>Wed</v>
      </c>
      <c r="R9" s="96">
        <f t="shared" si="6"/>
        <v>36928</v>
      </c>
      <c r="S9" s="97">
        <f ca="1">IF(R9&gt;$V$1,0,'NGPL DATA'!E287)</f>
        <v>-1537077</v>
      </c>
      <c r="T9" s="107"/>
      <c r="U9" s="84"/>
      <c r="V9" s="126"/>
      <c r="AD9" s="193">
        <v>2035</v>
      </c>
      <c r="AF9" s="193">
        <v>763281</v>
      </c>
      <c r="AG9" s="113" t="s">
        <v>75</v>
      </c>
    </row>
    <row r="10" spans="1:33" ht="14.25" x14ac:dyDescent="0.2">
      <c r="A10" s="175" t="s">
        <v>70</v>
      </c>
      <c r="B10" s="177">
        <f t="shared" si="7"/>
        <v>36929</v>
      </c>
      <c r="C10" s="26">
        <f>+ANR!B711</f>
        <v>64226500</v>
      </c>
      <c r="D10" s="26">
        <f>+ANR!C711</f>
        <v>1777200</v>
      </c>
      <c r="E10" s="26">
        <f>IF(C10=0,0,ANR!B710-C10)</f>
        <v>-2812500</v>
      </c>
      <c r="F10" s="107">
        <f>SUM(E4:E10)</f>
        <v>-7938500</v>
      </c>
      <c r="G10" s="29">
        <f t="shared" si="1"/>
        <v>36929</v>
      </c>
      <c r="H10" s="26">
        <f>IF(C10=0,H9,+ANRHistorical!Q41)</f>
        <v>138073500</v>
      </c>
      <c r="I10" s="40">
        <f t="shared" si="2"/>
        <v>0.31646782178217819</v>
      </c>
      <c r="J10" s="120">
        <f>+ANRHistorical!O41</f>
        <v>76728000</v>
      </c>
      <c r="K10" s="40">
        <f t="shared" si="3"/>
        <v>0.62015841584158415</v>
      </c>
      <c r="L10" s="120">
        <f>+ANRHistorical!M41</f>
        <v>111319000</v>
      </c>
      <c r="M10" s="40">
        <f t="shared" si="0"/>
        <v>0.44891584158415843</v>
      </c>
      <c r="N10" s="120">
        <f>+ANRHistorical!K41</f>
        <v>138492000</v>
      </c>
      <c r="O10" s="102">
        <f t="shared" si="4"/>
        <v>0.3143960396039604</v>
      </c>
      <c r="Q10" s="178" t="str">
        <f t="shared" si="5"/>
        <v>Thur</v>
      </c>
      <c r="R10" s="96">
        <f t="shared" si="6"/>
        <v>36929</v>
      </c>
      <c r="S10" s="97">
        <f ca="1">IF(R10&gt;$V$1,0,'NGPL DATA'!E288)</f>
        <v>-1108248</v>
      </c>
      <c r="T10" s="107">
        <f ca="1">SUM(S4:S10)</f>
        <v>-9521196</v>
      </c>
      <c r="U10" s="84"/>
      <c r="AD10" s="193">
        <v>5871</v>
      </c>
      <c r="AF10" s="193">
        <v>187000</v>
      </c>
      <c r="AG10" s="113" t="s">
        <v>76</v>
      </c>
    </row>
    <row r="11" spans="1:33" ht="14.25" x14ac:dyDescent="0.2">
      <c r="A11" s="175" t="s">
        <v>58</v>
      </c>
      <c r="B11" s="177">
        <f t="shared" si="7"/>
        <v>36930</v>
      </c>
      <c r="C11" s="26">
        <f>+ANR!B712</f>
        <v>66675000</v>
      </c>
      <c r="D11" s="26">
        <f>+ANR!C712</f>
        <v>1942600</v>
      </c>
      <c r="E11" s="26">
        <f>IF(C11=0,0,ANR!B711-C11)</f>
        <v>-2448500</v>
      </c>
      <c r="F11" s="107"/>
      <c r="G11" s="29">
        <f t="shared" si="1"/>
        <v>36930</v>
      </c>
      <c r="H11" s="26">
        <f>IF(C11=0,H10,+ANRHistorical!Q42)</f>
        <v>135625000</v>
      </c>
      <c r="I11" s="40">
        <f t="shared" si="2"/>
        <v>0.3285891089108911</v>
      </c>
      <c r="J11" s="120">
        <f>+ANRHistorical!O42</f>
        <v>75656000</v>
      </c>
      <c r="K11" s="40">
        <f t="shared" si="3"/>
        <v>0.62546534653465347</v>
      </c>
      <c r="L11" s="120">
        <f>+ANRHistorical!M42</f>
        <v>110017000</v>
      </c>
      <c r="M11" s="40">
        <f t="shared" si="0"/>
        <v>0.45536138613861388</v>
      </c>
      <c r="N11" s="120">
        <f>+ANRHistorical!K42</f>
        <v>136600000</v>
      </c>
      <c r="O11" s="102">
        <f t="shared" si="4"/>
        <v>0.32376237623762377</v>
      </c>
      <c r="Q11" s="178" t="str">
        <f t="shared" si="5"/>
        <v>Fri</v>
      </c>
      <c r="R11" s="96">
        <f t="shared" si="6"/>
        <v>36930</v>
      </c>
      <c r="S11" s="97">
        <f ca="1">IF(R11&gt;$V$1,0,'NGPL DATA'!E289)</f>
        <v>-737485</v>
      </c>
      <c r="T11" s="107"/>
      <c r="U11" s="84"/>
      <c r="V11" s="126"/>
      <c r="AF11" s="193">
        <v>2000000</v>
      </c>
      <c r="AG11" s="113" t="s">
        <v>77</v>
      </c>
    </row>
    <row r="12" spans="1:33" ht="14.25" x14ac:dyDescent="0.2">
      <c r="A12" s="175" t="s">
        <v>59</v>
      </c>
      <c r="B12" s="177">
        <f t="shared" si="7"/>
        <v>36931</v>
      </c>
      <c r="C12" s="26">
        <f>+ANR!B713</f>
        <v>67126500</v>
      </c>
      <c r="D12" s="26">
        <f>+ANR!C713</f>
        <v>1728565</v>
      </c>
      <c r="E12" s="26">
        <f>IF(C12=0,0,ANR!B712-C12)</f>
        <v>-451500</v>
      </c>
      <c r="F12" s="107"/>
      <c r="G12" s="29">
        <f t="shared" si="1"/>
        <v>36931</v>
      </c>
      <c r="H12" s="26">
        <f>IF(C12=0,H11,+ANRHistorical!Q43)</f>
        <v>135173500</v>
      </c>
      <c r="I12" s="40">
        <f t="shared" si="2"/>
        <v>0.33082425742574256</v>
      </c>
      <c r="J12" s="120">
        <f>+ANRHistorical!O43</f>
        <v>74693000</v>
      </c>
      <c r="K12" s="40">
        <f t="shared" si="3"/>
        <v>0.63023267326732668</v>
      </c>
      <c r="L12" s="120">
        <f>+ANRHistorical!M43</f>
        <v>108284000</v>
      </c>
      <c r="M12" s="40">
        <f t="shared" si="0"/>
        <v>0.46394059405940596</v>
      </c>
      <c r="N12" s="120">
        <f>+ANRHistorical!K43</f>
        <v>135814000</v>
      </c>
      <c r="O12" s="102">
        <f t="shared" si="4"/>
        <v>0.32765346534653467</v>
      </c>
      <c r="Q12" s="178" t="str">
        <f t="shared" si="5"/>
        <v>Sat</v>
      </c>
      <c r="R12" s="96">
        <f t="shared" si="6"/>
        <v>36931</v>
      </c>
      <c r="S12" s="97">
        <f ca="1">IF(R12&gt;$V$1,0,'NGPL DATA'!E290)</f>
        <v>-777757</v>
      </c>
      <c r="T12" s="107"/>
      <c r="U12" s="84"/>
      <c r="AF12" s="193">
        <v>2004008</v>
      </c>
      <c r="AG12" s="113" t="s">
        <v>82</v>
      </c>
    </row>
    <row r="13" spans="1:33" ht="14.25" x14ac:dyDescent="0.2">
      <c r="A13" s="175" t="s">
        <v>54</v>
      </c>
      <c r="B13" s="177">
        <f t="shared" si="7"/>
        <v>36932</v>
      </c>
      <c r="C13" s="26">
        <f>+ANR!B714</f>
        <v>67578000</v>
      </c>
      <c r="D13" s="26">
        <f>+ANR!C714</f>
        <v>1728565</v>
      </c>
      <c r="E13" s="26">
        <f>IF(C13=0,0,ANR!B713-C13)</f>
        <v>-451500</v>
      </c>
      <c r="F13" s="107"/>
      <c r="G13" s="29">
        <f t="shared" si="1"/>
        <v>36932</v>
      </c>
      <c r="H13" s="26">
        <f>IF(C13=0,H12,+ANRHistorical!Q44)</f>
        <v>134722000</v>
      </c>
      <c r="I13" s="40">
        <f t="shared" si="2"/>
        <v>0.33305940594059408</v>
      </c>
      <c r="J13" s="120">
        <f>+ANRHistorical!O44</f>
        <v>73864000</v>
      </c>
      <c r="K13" s="40">
        <f t="shared" si="3"/>
        <v>0.63433663366336634</v>
      </c>
      <c r="L13" s="120">
        <f>+ANRHistorical!M44</f>
        <v>106566000</v>
      </c>
      <c r="M13" s="40">
        <f t="shared" si="0"/>
        <v>0.47244554455445542</v>
      </c>
      <c r="N13" s="120">
        <f>+ANRHistorical!K44</f>
        <v>135071000</v>
      </c>
      <c r="O13" s="102">
        <f t="shared" si="4"/>
        <v>0.33133168316831685</v>
      </c>
      <c r="Q13" s="178" t="str">
        <f t="shared" si="5"/>
        <v>Sun</v>
      </c>
      <c r="R13" s="96">
        <f t="shared" si="6"/>
        <v>36932</v>
      </c>
      <c r="S13" s="97">
        <f ca="1">IF(R13&gt;$V$1,0,'NGPL DATA'!E291)</f>
        <v>-1419891</v>
      </c>
      <c r="T13" s="107"/>
      <c r="U13" s="84"/>
      <c r="AF13" s="193">
        <v>2028150</v>
      </c>
      <c r="AG13" s="113" t="s">
        <v>83</v>
      </c>
    </row>
    <row r="14" spans="1:33" ht="14.25" x14ac:dyDescent="0.2">
      <c r="A14" s="175" t="s">
        <v>55</v>
      </c>
      <c r="B14" s="177">
        <f t="shared" si="7"/>
        <v>36933</v>
      </c>
      <c r="C14" s="26">
        <f>+ANR!B715</f>
        <v>68556100</v>
      </c>
      <c r="D14" s="26">
        <f>+ANR!C715</f>
        <v>1727600</v>
      </c>
      <c r="E14" s="26">
        <f>IF(C14=0,0,ANR!B714-C14)</f>
        <v>-978100</v>
      </c>
      <c r="F14" s="107"/>
      <c r="G14" s="29">
        <f t="shared" si="1"/>
        <v>36933</v>
      </c>
      <c r="H14" s="26">
        <f>IF(C14=0,H13,+ANRHistorical!Q45)</f>
        <v>133743900</v>
      </c>
      <c r="I14" s="40">
        <f t="shared" si="2"/>
        <v>0.33790148514851487</v>
      </c>
      <c r="J14" s="120">
        <f>+ANRHistorical!O45</f>
        <v>72647900</v>
      </c>
      <c r="K14" s="40">
        <f t="shared" si="3"/>
        <v>0.64035693069306932</v>
      </c>
      <c r="L14" s="120">
        <f>+ANRHistorical!M45</f>
        <v>105523000</v>
      </c>
      <c r="M14" s="40">
        <f t="shared" si="0"/>
        <v>0.47760891089108909</v>
      </c>
      <c r="N14" s="120">
        <f>+ANRHistorical!K45</f>
        <v>134761000</v>
      </c>
      <c r="O14" s="102">
        <f t="shared" si="4"/>
        <v>0.33286633663366338</v>
      </c>
      <c r="Q14" s="178" t="str">
        <f t="shared" si="5"/>
        <v>Mon</v>
      </c>
      <c r="R14" s="96">
        <f t="shared" si="6"/>
        <v>36933</v>
      </c>
      <c r="S14" s="97">
        <f ca="1">IF(R14&gt;$V$1,0,'NGPL DATA'!E292)</f>
        <v>-1405741</v>
      </c>
      <c r="T14" s="107"/>
      <c r="U14" s="84"/>
      <c r="AF14" s="193">
        <v>1013968</v>
      </c>
      <c r="AG14" s="113" t="s">
        <v>81</v>
      </c>
    </row>
    <row r="15" spans="1:33" ht="14.25" x14ac:dyDescent="0.2">
      <c r="A15" s="175" t="s">
        <v>56</v>
      </c>
      <c r="B15" s="177">
        <f t="shared" si="7"/>
        <v>36934</v>
      </c>
      <c r="C15" s="26">
        <f>+ANR!B716</f>
        <v>0</v>
      </c>
      <c r="D15" s="26">
        <f>+ANR!C716</f>
        <v>0</v>
      </c>
      <c r="E15" s="26">
        <f>IF(C15=0,0,ANR!B715-C15)</f>
        <v>0</v>
      </c>
      <c r="F15" s="107"/>
      <c r="G15" s="29">
        <f t="shared" si="1"/>
        <v>36934</v>
      </c>
      <c r="H15" s="26">
        <f>IF(C15=0,H14,+ANRHistorical!Q46)</f>
        <v>133743900</v>
      </c>
      <c r="I15" s="40">
        <f t="shared" si="2"/>
        <v>0.33790148514851487</v>
      </c>
      <c r="J15" s="120">
        <f>+ANRHistorical!O46</f>
        <v>73531000</v>
      </c>
      <c r="K15" s="40">
        <f t="shared" si="3"/>
        <v>0.63598514851485144</v>
      </c>
      <c r="L15" s="120">
        <f>+ANRHistorical!M46</f>
        <v>104388000</v>
      </c>
      <c r="M15" s="40">
        <f t="shared" si="0"/>
        <v>0.48322772277227721</v>
      </c>
      <c r="N15" s="120">
        <f>+ANRHistorical!K46</f>
        <v>134359000</v>
      </c>
      <c r="O15" s="102">
        <f t="shared" si="4"/>
        <v>0.33485643564356438</v>
      </c>
      <c r="Q15" s="178" t="str">
        <f t="shared" si="5"/>
        <v>Tue</v>
      </c>
      <c r="R15" s="96">
        <f t="shared" si="6"/>
        <v>36934</v>
      </c>
      <c r="S15" s="97">
        <f ca="1">IF(R15&gt;$V$1,0,'NGPL DATA'!E293)</f>
        <v>0</v>
      </c>
      <c r="T15" s="107"/>
      <c r="U15" s="84"/>
      <c r="AF15" s="193">
        <v>2074230</v>
      </c>
      <c r="AG15" s="113" t="s">
        <v>80</v>
      </c>
    </row>
    <row r="16" spans="1:33" ht="14.25" x14ac:dyDescent="0.2">
      <c r="A16" s="175" t="s">
        <v>57</v>
      </c>
      <c r="B16" s="177">
        <f t="shared" si="7"/>
        <v>36935</v>
      </c>
      <c r="C16" s="26">
        <f>+ANR!B717</f>
        <v>0</v>
      </c>
      <c r="D16" s="26">
        <f>+ANR!C717</f>
        <v>0</v>
      </c>
      <c r="E16" s="26">
        <f>IF(C16=0,0,ANR!B716-C16)</f>
        <v>0</v>
      </c>
      <c r="F16" s="107"/>
      <c r="G16" s="29">
        <f t="shared" si="1"/>
        <v>36935</v>
      </c>
      <c r="H16" s="26">
        <f>IF(C16=0,H15,+ANRHistorical!Q47)</f>
        <v>133743900</v>
      </c>
      <c r="I16" s="40">
        <f t="shared" si="2"/>
        <v>0.33790148514851487</v>
      </c>
      <c r="J16" s="120">
        <f>+ANRHistorical!O47</f>
        <v>69882000</v>
      </c>
      <c r="K16" s="40">
        <f t="shared" si="3"/>
        <v>0.65404950495049508</v>
      </c>
      <c r="L16" s="120">
        <f>+ANRHistorical!M47</f>
        <v>102543000</v>
      </c>
      <c r="M16" s="40">
        <f t="shared" si="0"/>
        <v>0.49236138613861385</v>
      </c>
      <c r="N16" s="120">
        <f>+ANRHistorical!K47</f>
        <v>134359000</v>
      </c>
      <c r="O16" s="102">
        <f t="shared" si="4"/>
        <v>0.33485643564356438</v>
      </c>
      <c r="Q16" s="178" t="str">
        <f t="shared" si="5"/>
        <v>Wed</v>
      </c>
      <c r="R16" s="96">
        <f t="shared" si="6"/>
        <v>36935</v>
      </c>
      <c r="S16" s="97">
        <f ca="1">IF(R16&gt;$V$1,0,'NGPL DATA'!E294)</f>
        <v>0</v>
      </c>
      <c r="T16" s="107"/>
      <c r="U16" s="84"/>
      <c r="AF16" s="193">
        <v>500000</v>
      </c>
      <c r="AG16" s="113" t="s">
        <v>79</v>
      </c>
    </row>
    <row r="17" spans="1:33" ht="14.25" x14ac:dyDescent="0.2">
      <c r="A17" s="175" t="s">
        <v>70</v>
      </c>
      <c r="B17" s="177">
        <f t="shared" si="7"/>
        <v>36936</v>
      </c>
      <c r="C17" s="26">
        <f>+ANR!B718</f>
        <v>0</v>
      </c>
      <c r="D17" s="26">
        <f>+ANR!C718</f>
        <v>0</v>
      </c>
      <c r="E17" s="26">
        <f>IF(C17=0,0,ANR!B717-C17)</f>
        <v>0</v>
      </c>
      <c r="F17" s="107">
        <f>SUM(E11:E17)</f>
        <v>-4329600</v>
      </c>
      <c r="G17" s="29">
        <f t="shared" si="1"/>
        <v>36936</v>
      </c>
      <c r="H17" s="26">
        <f>IF(C17=0,H16,+ANRHistorical!Q48)</f>
        <v>133743900</v>
      </c>
      <c r="I17" s="40">
        <f t="shared" si="2"/>
        <v>0.33790148514851487</v>
      </c>
      <c r="J17" s="120">
        <f>+ANRHistorical!O48</f>
        <v>68763000</v>
      </c>
      <c r="K17" s="40">
        <f t="shared" si="3"/>
        <v>0.65958910891089106</v>
      </c>
      <c r="L17" s="120">
        <f>+ANRHistorical!M48</f>
        <v>101012000</v>
      </c>
      <c r="M17" s="40">
        <f t="shared" si="0"/>
        <v>0.49994059405940594</v>
      </c>
      <c r="N17" s="120">
        <f>+ANRHistorical!K48</f>
        <v>134359000</v>
      </c>
      <c r="O17" s="102">
        <f t="shared" si="4"/>
        <v>0.33485643564356438</v>
      </c>
      <c r="Q17" s="178" t="str">
        <f t="shared" si="5"/>
        <v>Thur</v>
      </c>
      <c r="R17" s="96">
        <f t="shared" si="6"/>
        <v>36936</v>
      </c>
      <c r="S17" s="97">
        <f ca="1">IF(R17&gt;$V$1,0,'NGPL DATA'!E295)</f>
        <v>0</v>
      </c>
      <c r="T17" s="107">
        <f ca="1">SUM(S11:S17)</f>
        <v>-4340874</v>
      </c>
      <c r="U17" s="84"/>
      <c r="X17" s="193"/>
      <c r="AF17" s="193">
        <v>1629558</v>
      </c>
      <c r="AG17" s="113" t="s">
        <v>73</v>
      </c>
    </row>
    <row r="18" spans="1:33" ht="14.25" x14ac:dyDescent="0.2">
      <c r="A18" s="175" t="s">
        <v>58</v>
      </c>
      <c r="B18" s="177">
        <f t="shared" si="7"/>
        <v>36937</v>
      </c>
      <c r="C18" s="26">
        <f>+ANR!B719</f>
        <v>0</v>
      </c>
      <c r="D18" s="26">
        <f>+ANR!C719</f>
        <v>0</v>
      </c>
      <c r="E18" s="26">
        <f>IF(C18=0,0,ANR!B718-C18)</f>
        <v>0</v>
      </c>
      <c r="F18" s="107"/>
      <c r="G18" s="29">
        <f t="shared" si="1"/>
        <v>36937</v>
      </c>
      <c r="H18" s="26">
        <f>IF(C18=0,H17,+ANRHistorical!Q49)</f>
        <v>133743900</v>
      </c>
      <c r="I18" s="40">
        <f t="shared" si="2"/>
        <v>0.33790148514851487</v>
      </c>
      <c r="J18" s="120">
        <f>+ANRHistorical!O49</f>
        <v>67897000</v>
      </c>
      <c r="K18" s="40">
        <f t="shared" si="3"/>
        <v>0.66387623762376236</v>
      </c>
      <c r="L18" s="120">
        <f>+ANRHistorical!M49</f>
        <v>99859000</v>
      </c>
      <c r="M18" s="40">
        <f t="shared" si="0"/>
        <v>0.5056485148514851</v>
      </c>
      <c r="N18" s="120">
        <f>+ANRHistorical!K49</f>
        <v>133200000</v>
      </c>
      <c r="O18" s="102">
        <f t="shared" si="4"/>
        <v>0.34059405940594062</v>
      </c>
      <c r="Q18" s="178" t="str">
        <f t="shared" si="5"/>
        <v>Fri</v>
      </c>
      <c r="R18" s="96">
        <f t="shared" si="6"/>
        <v>36937</v>
      </c>
      <c r="S18" s="97">
        <f ca="1">IF(R18&gt;$V$1,0,'NGPL DATA'!E296)</f>
        <v>0</v>
      </c>
      <c r="T18" s="107"/>
      <c r="U18" s="84"/>
    </row>
    <row r="19" spans="1:33" ht="14.25" x14ac:dyDescent="0.2">
      <c r="A19" s="175" t="s">
        <v>59</v>
      </c>
      <c r="B19" s="177">
        <f t="shared" si="7"/>
        <v>36938</v>
      </c>
      <c r="C19" s="26">
        <f>+ANR!B720</f>
        <v>0</v>
      </c>
      <c r="D19" s="26">
        <f>+ANR!C720</f>
        <v>0</v>
      </c>
      <c r="E19" s="26">
        <f>IF(C19=0,0,ANR!B719-C19)</f>
        <v>0</v>
      </c>
      <c r="F19" s="107"/>
      <c r="G19" s="29">
        <f t="shared" si="1"/>
        <v>36938</v>
      </c>
      <c r="H19" s="26">
        <f>IF(C19=0,H18,+ANRHistorical!Q50)</f>
        <v>133743900</v>
      </c>
      <c r="I19" s="40">
        <f t="shared" si="2"/>
        <v>0.33790148514851487</v>
      </c>
      <c r="J19" s="120">
        <f>+ANRHistorical!O50</f>
        <v>66817000</v>
      </c>
      <c r="K19" s="40">
        <f t="shared" si="3"/>
        <v>0.66922277227722771</v>
      </c>
      <c r="L19" s="120">
        <f>+ANRHistorical!M50</f>
        <v>98257000</v>
      </c>
      <c r="M19" s="40">
        <f t="shared" si="0"/>
        <v>0.51357920792079204</v>
      </c>
      <c r="N19" s="120">
        <f>+ANRHistorical!K50</f>
        <v>130502000</v>
      </c>
      <c r="O19" s="102">
        <f t="shared" si="4"/>
        <v>0.35395049504950493</v>
      </c>
      <c r="Q19" s="178" t="str">
        <f t="shared" si="5"/>
        <v>Sat</v>
      </c>
      <c r="R19" s="96">
        <f t="shared" si="6"/>
        <v>36938</v>
      </c>
      <c r="S19" s="97">
        <f ca="1">IF(R19&gt;$V$1,0,'NGPL DATA'!E297)</f>
        <v>0</v>
      </c>
      <c r="T19" s="107"/>
      <c r="U19" s="84"/>
    </row>
    <row r="20" spans="1:33" ht="14.25" x14ac:dyDescent="0.2">
      <c r="A20" s="175" t="s">
        <v>54</v>
      </c>
      <c r="B20" s="177">
        <f t="shared" si="7"/>
        <v>36939</v>
      </c>
      <c r="C20" s="26">
        <f>+ANR!B721</f>
        <v>0</v>
      </c>
      <c r="D20" s="26">
        <f>+ANR!C721</f>
        <v>0</v>
      </c>
      <c r="E20" s="26">
        <f>IF(C20=0,0,ANR!B720-C20)</f>
        <v>0</v>
      </c>
      <c r="F20" s="107"/>
      <c r="G20" s="29">
        <f t="shared" si="1"/>
        <v>36939</v>
      </c>
      <c r="H20" s="26">
        <f>IF(C20=0,H19,+ANRHistorical!Q51)</f>
        <v>133743900</v>
      </c>
      <c r="I20" s="40">
        <f t="shared" si="2"/>
        <v>0.33790148514851487</v>
      </c>
      <c r="J20" s="120">
        <f>+ANRHistorical!O51</f>
        <v>65590000</v>
      </c>
      <c r="K20" s="40">
        <f t="shared" si="3"/>
        <v>0.67529702970297034</v>
      </c>
      <c r="L20" s="120">
        <f>+ANRHistorical!M51</f>
        <v>96489000</v>
      </c>
      <c r="M20" s="40">
        <f t="shared" si="0"/>
        <v>0.5223316831683168</v>
      </c>
      <c r="N20" s="120">
        <f>+ANRHistorical!K51</f>
        <v>130141000</v>
      </c>
      <c r="O20" s="102">
        <f t="shared" si="4"/>
        <v>0.35573762376237622</v>
      </c>
      <c r="Q20" s="178" t="str">
        <f t="shared" si="5"/>
        <v>Sun</v>
      </c>
      <c r="R20" s="96">
        <f t="shared" si="6"/>
        <v>36939</v>
      </c>
      <c r="S20" s="97">
        <f ca="1">IF(R20&gt;$V$1,0,'NGPL DATA'!E298)</f>
        <v>0</v>
      </c>
      <c r="T20" s="107"/>
      <c r="U20" s="84"/>
    </row>
    <row r="21" spans="1:33" ht="14.25" x14ac:dyDescent="0.2">
      <c r="A21" s="175" t="s">
        <v>55</v>
      </c>
      <c r="B21" s="177">
        <f t="shared" si="7"/>
        <v>36940</v>
      </c>
      <c r="C21" s="26">
        <f>+ANR!B722</f>
        <v>0</v>
      </c>
      <c r="D21" s="26">
        <f>+ANR!C722</f>
        <v>0</v>
      </c>
      <c r="E21" s="26">
        <f>IF(C21=0,0,ANR!B721-C21)</f>
        <v>0</v>
      </c>
      <c r="F21" s="107"/>
      <c r="G21" s="29">
        <f t="shared" si="1"/>
        <v>36940</v>
      </c>
      <c r="H21" s="26">
        <f>IF(C21=0,H20,+ANRHistorical!Q52)</f>
        <v>133743900</v>
      </c>
      <c r="I21" s="40">
        <f t="shared" si="2"/>
        <v>0.33790148514851487</v>
      </c>
      <c r="J21" s="120">
        <f>+ANRHistorical!O52</f>
        <v>64178600</v>
      </c>
      <c r="K21" s="40">
        <f t="shared" si="3"/>
        <v>0.68228415841584156</v>
      </c>
      <c r="L21" s="120">
        <f>+ANRHistorical!M52</f>
        <v>95011000</v>
      </c>
      <c r="M21" s="40">
        <f t="shared" si="0"/>
        <v>0.52964851485148512</v>
      </c>
      <c r="N21" s="120">
        <f>+ANRHistorical!K52</f>
        <v>129457000</v>
      </c>
      <c r="O21" s="102">
        <f t="shared" si="4"/>
        <v>0.35912376237623761</v>
      </c>
      <c r="Q21" s="178" t="str">
        <f t="shared" si="5"/>
        <v>Mon</v>
      </c>
      <c r="R21" s="96">
        <f t="shared" si="6"/>
        <v>36940</v>
      </c>
      <c r="S21" s="97">
        <f ca="1">IF(R21&gt;$V$1,0,'NGPL DATA'!E299)</f>
        <v>0</v>
      </c>
      <c r="T21" s="107"/>
      <c r="U21" s="84"/>
      <c r="AF21" s="193">
        <f>SUM(AF4:AF20)</f>
        <v>24313667</v>
      </c>
    </row>
    <row r="22" spans="1:33" ht="14.25" x14ac:dyDescent="0.2">
      <c r="A22" s="175" t="s">
        <v>56</v>
      </c>
      <c r="B22" s="177">
        <f t="shared" si="7"/>
        <v>36941</v>
      </c>
      <c r="C22" s="26">
        <f>+ANR!B723</f>
        <v>0</v>
      </c>
      <c r="D22" s="26">
        <f>+ANR!C723</f>
        <v>0</v>
      </c>
      <c r="E22" s="26">
        <f>IF(C22=0,0,ANR!B722-C22)</f>
        <v>0</v>
      </c>
      <c r="F22" s="107"/>
      <c r="G22" s="29">
        <f t="shared" si="1"/>
        <v>36941</v>
      </c>
      <c r="H22" s="26">
        <f>IF(C22=0,H21,+ANRHistorical!Q53)</f>
        <v>133743900</v>
      </c>
      <c r="I22" s="40">
        <f t="shared" si="2"/>
        <v>0.33790148514851487</v>
      </c>
      <c r="J22" s="120">
        <f>+ANRHistorical!O53</f>
        <v>62440500</v>
      </c>
      <c r="K22" s="40">
        <f t="shared" si="3"/>
        <v>0.69088861386138611</v>
      </c>
      <c r="L22" s="120">
        <f>+ANRHistorical!M53</f>
        <v>93347000</v>
      </c>
      <c r="M22" s="40">
        <f t="shared" si="0"/>
        <v>0.53788613861386136</v>
      </c>
      <c r="N22" s="120">
        <f>+ANRHistorical!K53</f>
        <v>128066000</v>
      </c>
      <c r="O22" s="102">
        <f t="shared" si="4"/>
        <v>0.366009900990099</v>
      </c>
      <c r="Q22" s="178" t="str">
        <f t="shared" si="5"/>
        <v>Tue</v>
      </c>
      <c r="R22" s="96">
        <f t="shared" si="6"/>
        <v>36941</v>
      </c>
      <c r="S22" s="97">
        <f ca="1">IF(R22&gt;$V$1,0,'NGPL DATA'!E300)</f>
        <v>0</v>
      </c>
      <c r="T22" s="107"/>
      <c r="U22" s="84"/>
      <c r="AF22" s="193">
        <f>ANRHistorical!A1</f>
        <v>202300000</v>
      </c>
    </row>
    <row r="23" spans="1:33" ht="14.25" x14ac:dyDescent="0.2">
      <c r="A23" s="175" t="s">
        <v>57</v>
      </c>
      <c r="B23" s="177">
        <f t="shared" si="7"/>
        <v>36942</v>
      </c>
      <c r="C23" s="26">
        <f>+ANR!B724</f>
        <v>0</v>
      </c>
      <c r="D23" s="26">
        <f>+ANR!C724</f>
        <v>0</v>
      </c>
      <c r="E23" s="26">
        <f>IF(C23=0,0,ANR!B723-C23)</f>
        <v>0</v>
      </c>
      <c r="F23" s="107"/>
      <c r="G23" s="29">
        <f t="shared" si="1"/>
        <v>36942</v>
      </c>
      <c r="H23" s="26">
        <f>IF(C23=0,H22,+ANRHistorical!Q54)</f>
        <v>133743900</v>
      </c>
      <c r="I23" s="40">
        <f t="shared" si="2"/>
        <v>0.33790148514851487</v>
      </c>
      <c r="J23" s="120">
        <f>+ANRHistorical!O54</f>
        <v>61243000</v>
      </c>
      <c r="K23" s="40">
        <f t="shared" si="3"/>
        <v>0.69681683168316833</v>
      </c>
      <c r="L23" s="120">
        <f>+ANRHistorical!M54</f>
        <v>92058000</v>
      </c>
      <c r="M23" s="40">
        <f t="shared" si="0"/>
        <v>0.54426732673267331</v>
      </c>
      <c r="N23" s="120">
        <f>+ANRHistorical!K54</f>
        <v>128066000</v>
      </c>
      <c r="O23" s="102">
        <f t="shared" si="4"/>
        <v>0.366009900990099</v>
      </c>
      <c r="Q23" s="178" t="str">
        <f t="shared" si="5"/>
        <v>Wed</v>
      </c>
      <c r="R23" s="96">
        <f t="shared" si="6"/>
        <v>36942</v>
      </c>
      <c r="S23" s="97">
        <f ca="1">IF(R23&gt;$V$1,0,'NGPL DATA'!E301)</f>
        <v>0</v>
      </c>
      <c r="T23" s="107"/>
      <c r="U23" s="84"/>
    </row>
    <row r="24" spans="1:33" ht="14.25" x14ac:dyDescent="0.2">
      <c r="A24" s="175" t="s">
        <v>70</v>
      </c>
      <c r="B24" s="177">
        <f t="shared" si="7"/>
        <v>36943</v>
      </c>
      <c r="C24" s="26">
        <f>+ANR!B725</f>
        <v>0</v>
      </c>
      <c r="D24" s="26">
        <f>+ANR!C725</f>
        <v>0</v>
      </c>
      <c r="E24" s="26">
        <f>IF(C24=0,0,ANR!B724-C24)</f>
        <v>0</v>
      </c>
      <c r="F24" s="107">
        <f>SUM(E18:E24)</f>
        <v>0</v>
      </c>
      <c r="G24" s="29">
        <f t="shared" si="1"/>
        <v>36943</v>
      </c>
      <c r="H24" s="26">
        <f>IF(C24=0,H23,+ANRHistorical!Q55)</f>
        <v>133743900</v>
      </c>
      <c r="I24" s="40">
        <f t="shared" si="2"/>
        <v>0.33790148514851487</v>
      </c>
      <c r="J24" s="120">
        <f>+ANRHistorical!O55</f>
        <v>59568000</v>
      </c>
      <c r="K24" s="40">
        <f t="shared" si="3"/>
        <v>0.70510891089108907</v>
      </c>
      <c r="L24" s="120">
        <f>+ANRHistorical!M55</f>
        <v>90710000</v>
      </c>
      <c r="M24" s="40">
        <f t="shared" si="0"/>
        <v>0.55094059405940599</v>
      </c>
      <c r="N24" s="120">
        <f>+ANRHistorical!K55</f>
        <v>128066000</v>
      </c>
      <c r="O24" s="102">
        <f t="shared" si="4"/>
        <v>0.366009900990099</v>
      </c>
      <c r="Q24" s="178" t="str">
        <f t="shared" si="5"/>
        <v>Thur</v>
      </c>
      <c r="R24" s="96">
        <f t="shared" si="6"/>
        <v>36943</v>
      </c>
      <c r="S24" s="97">
        <f ca="1">IF(R24&gt;$V$1,0,'NGPL DATA'!E302)</f>
        <v>0</v>
      </c>
      <c r="T24" s="107">
        <f ca="1">SUM(S18:S24)</f>
        <v>0</v>
      </c>
      <c r="U24" s="84"/>
    </row>
    <row r="25" spans="1:33" ht="14.25" x14ac:dyDescent="0.2">
      <c r="A25" s="175" t="s">
        <v>58</v>
      </c>
      <c r="B25" s="177">
        <f t="shared" si="7"/>
        <v>36944</v>
      </c>
      <c r="C25" s="26">
        <f>+ANR!B726</f>
        <v>0</v>
      </c>
      <c r="D25" s="26">
        <f>+ANR!C726</f>
        <v>0</v>
      </c>
      <c r="E25" s="26">
        <f>IF(C25=0,0,ANR!B725-C25)</f>
        <v>0</v>
      </c>
      <c r="F25" s="107"/>
      <c r="G25" s="29">
        <f t="shared" si="1"/>
        <v>36944</v>
      </c>
      <c r="H25" s="26">
        <f>IF(C25=0,H24,+ANRHistorical!Q56)</f>
        <v>133743900</v>
      </c>
      <c r="I25" s="40">
        <f t="shared" si="2"/>
        <v>0.33790148514851487</v>
      </c>
      <c r="J25" s="120">
        <f>+ANRHistorical!O56</f>
        <v>58200000</v>
      </c>
      <c r="K25" s="40">
        <f t="shared" si="3"/>
        <v>0.71188118811881185</v>
      </c>
      <c r="L25" s="120">
        <f>+ANRHistorical!M56</f>
        <v>89465000</v>
      </c>
      <c r="M25" s="40">
        <f t="shared" si="0"/>
        <v>0.5571039603960396</v>
      </c>
      <c r="N25" s="120">
        <f>+ANRHistorical!K56</f>
        <v>125880000</v>
      </c>
      <c r="O25" s="102">
        <f t="shared" si="4"/>
        <v>0.37683168316831683</v>
      </c>
      <c r="Q25" s="178" t="str">
        <f t="shared" si="5"/>
        <v>Fri</v>
      </c>
      <c r="R25" s="96">
        <f t="shared" si="6"/>
        <v>36944</v>
      </c>
      <c r="S25" s="97">
        <f ca="1">IF(R25&gt;$V$1,0,'NGPL DATA'!E303)</f>
        <v>0</v>
      </c>
      <c r="T25" s="107"/>
      <c r="U25" s="84"/>
    </row>
    <row r="26" spans="1:33" ht="14.25" x14ac:dyDescent="0.2">
      <c r="A26" s="175" t="s">
        <v>59</v>
      </c>
      <c r="B26" s="177">
        <f t="shared" si="7"/>
        <v>36945</v>
      </c>
      <c r="C26" s="26">
        <f>+ANR!B727</f>
        <v>0</v>
      </c>
      <c r="D26" s="26">
        <f>+ANR!C727</f>
        <v>0</v>
      </c>
      <c r="E26" s="26">
        <f>IF(C26=0,0,ANR!B726-C26)</f>
        <v>0</v>
      </c>
      <c r="F26" s="107"/>
      <c r="G26" s="29">
        <f t="shared" si="1"/>
        <v>36945</v>
      </c>
      <c r="H26" s="26">
        <f>IF(C26=0,H25,+ANRHistorical!Q57)</f>
        <v>133743900</v>
      </c>
      <c r="I26" s="40">
        <f t="shared" si="2"/>
        <v>0.33790148514851487</v>
      </c>
      <c r="J26" s="120">
        <f>+ANRHistorical!O57</f>
        <v>56361000</v>
      </c>
      <c r="K26" s="40">
        <f t="shared" si="3"/>
        <v>0.72098514851485151</v>
      </c>
      <c r="L26" s="120">
        <f>+ANRHistorical!M57</f>
        <v>88524000</v>
      </c>
      <c r="M26" s="40">
        <f t="shared" si="0"/>
        <v>0.56176237623762382</v>
      </c>
      <c r="N26" s="120">
        <f>+ANRHistorical!K57</f>
        <v>124221000</v>
      </c>
      <c r="O26" s="102">
        <f t="shared" si="4"/>
        <v>0.38504455445544555</v>
      </c>
      <c r="Q26" s="178" t="str">
        <f t="shared" si="5"/>
        <v>Sat</v>
      </c>
      <c r="R26" s="96">
        <f t="shared" si="6"/>
        <v>36945</v>
      </c>
      <c r="S26" s="97">
        <f ca="1">IF(R26&gt;$V$1,0,'NGPL DATA'!E304)</f>
        <v>0</v>
      </c>
      <c r="T26" s="107"/>
      <c r="U26" s="84"/>
    </row>
    <row r="27" spans="1:33" ht="14.25" x14ac:dyDescent="0.2">
      <c r="A27" s="175" t="s">
        <v>54</v>
      </c>
      <c r="B27" s="177">
        <f t="shared" si="7"/>
        <v>36946</v>
      </c>
      <c r="C27" s="26">
        <f>+ANR!B728</f>
        <v>0</v>
      </c>
      <c r="D27" s="26">
        <f>+ANR!C728</f>
        <v>0</v>
      </c>
      <c r="E27" s="26">
        <f>IF(C27=0,0,ANR!B727-C27)</f>
        <v>0</v>
      </c>
      <c r="F27" s="107"/>
      <c r="G27" s="29">
        <f t="shared" si="1"/>
        <v>36946</v>
      </c>
      <c r="H27" s="26">
        <f>IF(C27=0,H26,+ANRHistorical!Q58)</f>
        <v>133743900</v>
      </c>
      <c r="I27" s="40">
        <f t="shared" si="2"/>
        <v>0.33790148514851487</v>
      </c>
      <c r="J27" s="120">
        <f>+ANRHistorical!O58</f>
        <v>56361000</v>
      </c>
      <c r="K27" s="40">
        <f t="shared" si="3"/>
        <v>0.72098514851485151</v>
      </c>
      <c r="L27" s="120">
        <f>+ANRHistorical!M58</f>
        <v>88324000</v>
      </c>
      <c r="M27" s="40">
        <f t="shared" si="0"/>
        <v>0.5627524752475247</v>
      </c>
      <c r="N27" s="120">
        <f>+ANRHistorical!K58</f>
        <v>122915000</v>
      </c>
      <c r="O27" s="102">
        <f t="shared" si="4"/>
        <v>0.39150990099009902</v>
      </c>
      <c r="Q27" s="178" t="str">
        <f t="shared" si="5"/>
        <v>Sun</v>
      </c>
      <c r="R27" s="96">
        <f t="shared" si="6"/>
        <v>36946</v>
      </c>
      <c r="S27" s="97">
        <f ca="1">IF(R27&gt;$V$1,0,'NGPL DATA'!E305)</f>
        <v>0</v>
      </c>
      <c r="T27" s="107"/>
      <c r="U27" s="84"/>
    </row>
    <row r="28" spans="1:33" ht="14.25" x14ac:dyDescent="0.2">
      <c r="A28" s="175" t="s">
        <v>55</v>
      </c>
      <c r="B28" s="177">
        <f t="shared" si="7"/>
        <v>36947</v>
      </c>
      <c r="C28" s="26">
        <f>+ANR!B729</f>
        <v>0</v>
      </c>
      <c r="D28" s="26">
        <f>+ANR!C729</f>
        <v>0</v>
      </c>
      <c r="E28" s="26">
        <f>IF(C28=0,0,ANR!B728-C28)</f>
        <v>0</v>
      </c>
      <c r="F28" s="107"/>
      <c r="G28" s="29">
        <f t="shared" si="1"/>
        <v>36947</v>
      </c>
      <c r="H28" s="26">
        <f>IF(C28=0,H27,+ANRHistorical!Q59)</f>
        <v>133743900</v>
      </c>
      <c r="I28" s="40">
        <f t="shared" si="2"/>
        <v>0.33790148514851487</v>
      </c>
      <c r="J28" s="120">
        <f>+ANRHistorical!O59</f>
        <v>53621000</v>
      </c>
      <c r="K28" s="40">
        <f t="shared" si="3"/>
        <v>0.73454950495049509</v>
      </c>
      <c r="L28" s="120">
        <f>+ANRHistorical!M59</f>
        <v>88218000</v>
      </c>
      <c r="M28" s="40">
        <f t="shared" si="0"/>
        <v>0.56327722772277222</v>
      </c>
      <c r="N28" s="120">
        <f>+ANRHistorical!K59</f>
        <v>121580000</v>
      </c>
      <c r="O28" s="102">
        <f t="shared" si="4"/>
        <v>0.39811881188118814</v>
      </c>
      <c r="Q28" s="178" t="str">
        <f t="shared" si="5"/>
        <v>Mon</v>
      </c>
      <c r="R28" s="96">
        <f t="shared" si="6"/>
        <v>36947</v>
      </c>
      <c r="S28" s="97">
        <f ca="1">IF(R28&gt;$V$1,0,'NGPL DATA'!E306)</f>
        <v>0</v>
      </c>
      <c r="T28" s="107"/>
      <c r="U28" s="84"/>
    </row>
    <row r="29" spans="1:33" ht="14.25" x14ac:dyDescent="0.2">
      <c r="A29" s="175" t="s">
        <v>56</v>
      </c>
      <c r="B29" s="177">
        <f t="shared" si="7"/>
        <v>36948</v>
      </c>
      <c r="C29" s="26">
        <f>+ANR!B730</f>
        <v>0</v>
      </c>
      <c r="D29" s="26">
        <f>+ANR!C730</f>
        <v>0</v>
      </c>
      <c r="E29" s="26">
        <f>IF(C29=0,0,ANR!B729-C29)</f>
        <v>0</v>
      </c>
      <c r="F29" s="107"/>
      <c r="G29" s="29">
        <f t="shared" si="1"/>
        <v>36948</v>
      </c>
      <c r="H29" s="26">
        <f>IF(C29=0,H28,+ANRHistorical!Q60)</f>
        <v>133743900</v>
      </c>
      <c r="I29" s="40">
        <f t="shared" si="2"/>
        <v>0.33790148514851487</v>
      </c>
      <c r="J29" s="120">
        <f>+ANRHistorical!O60</f>
        <v>53047000</v>
      </c>
      <c r="K29" s="40">
        <f t="shared" si="3"/>
        <v>0.73739108910891094</v>
      </c>
      <c r="L29" s="120">
        <f>+ANRHistorical!M60</f>
        <v>88012000</v>
      </c>
      <c r="M29" s="40">
        <f t="shared" si="0"/>
        <v>0.56429702970297024</v>
      </c>
      <c r="N29" s="120">
        <f>+ANRHistorical!K60</f>
        <v>120220000</v>
      </c>
      <c r="O29" s="102">
        <f t="shared" si="4"/>
        <v>0.40485148514851488</v>
      </c>
      <c r="Q29" s="178" t="str">
        <f t="shared" si="5"/>
        <v>Tue</v>
      </c>
      <c r="R29" s="96">
        <f t="shared" si="6"/>
        <v>36948</v>
      </c>
      <c r="S29" s="97">
        <f ca="1">IF(R29&gt;$V$1,0,'NGPL DATA'!E307)</f>
        <v>0</v>
      </c>
      <c r="T29" s="107"/>
      <c r="U29" s="84"/>
    </row>
    <row r="30" spans="1:33" ht="14.25" x14ac:dyDescent="0.2">
      <c r="A30" s="175" t="s">
        <v>57</v>
      </c>
      <c r="B30" s="177">
        <f t="shared" si="7"/>
        <v>36949</v>
      </c>
      <c r="C30" s="26">
        <f>+ANR!B731</f>
        <v>0</v>
      </c>
      <c r="D30" s="26">
        <f>+ANR!C731</f>
        <v>0</v>
      </c>
      <c r="E30" s="26">
        <f>IF(C30=0,0,ANR!B730-C30)</f>
        <v>0</v>
      </c>
      <c r="F30" s="107"/>
      <c r="G30" s="29">
        <f t="shared" si="1"/>
        <v>36949</v>
      </c>
      <c r="H30" s="26">
        <f>IF(C30=0,H29,+ANRHistorical!Q61)</f>
        <v>133743900</v>
      </c>
      <c r="I30" s="40">
        <f t="shared" si="2"/>
        <v>0.33790148514851487</v>
      </c>
      <c r="J30" s="120">
        <f>+ANRHistorical!O61</f>
        <v>52155000</v>
      </c>
      <c r="K30" s="40">
        <f t="shared" si="3"/>
        <v>0.74180693069306936</v>
      </c>
      <c r="L30" s="120">
        <f>+ANRHistorical!M61</f>
        <v>87808000</v>
      </c>
      <c r="M30" s="40">
        <f t="shared" si="0"/>
        <v>0.56530693069306925</v>
      </c>
      <c r="N30" s="120">
        <f>+ANRHistorical!K61</f>
        <v>120220000</v>
      </c>
      <c r="O30" s="102">
        <f t="shared" si="4"/>
        <v>0.40485148514851488</v>
      </c>
      <c r="Q30" s="178" t="str">
        <f t="shared" si="5"/>
        <v>Wed</v>
      </c>
      <c r="R30" s="96">
        <f t="shared" si="6"/>
        <v>36949</v>
      </c>
      <c r="S30" s="97">
        <f ca="1">IF(R30&gt;$V$1,0,'NGPL DATA'!E308)</f>
        <v>0</v>
      </c>
      <c r="T30" s="107"/>
      <c r="U30" s="84"/>
    </row>
    <row r="31" spans="1:33" ht="14.25" x14ac:dyDescent="0.2">
      <c r="A31" s="175" t="s">
        <v>70</v>
      </c>
      <c r="B31" s="177">
        <f t="shared" si="7"/>
        <v>36950</v>
      </c>
      <c r="C31" s="26">
        <f>+ANR!B732</f>
        <v>0</v>
      </c>
      <c r="D31" s="26">
        <f>+ANR!C732</f>
        <v>0</v>
      </c>
      <c r="E31" s="26">
        <f>IF(C31=0,0,ANR!B731-C31)</f>
        <v>0</v>
      </c>
      <c r="F31" s="107">
        <f>SUM(E25:E31)</f>
        <v>0</v>
      </c>
      <c r="G31" s="29">
        <f t="shared" si="1"/>
        <v>36950</v>
      </c>
      <c r="H31" s="26">
        <f>IF(C31=0,H30,+ANRHistorical!Q62)</f>
        <v>133743900</v>
      </c>
      <c r="I31" s="40">
        <f t="shared" si="2"/>
        <v>0.33790148514851487</v>
      </c>
      <c r="J31" s="120">
        <f>+ANRHistorical!O62</f>
        <v>51008000</v>
      </c>
      <c r="K31" s="40">
        <f t="shared" si="3"/>
        <v>0.74748514851485148</v>
      </c>
      <c r="L31" s="120">
        <f>+ANRHistorical!M62</f>
        <v>87349000</v>
      </c>
      <c r="M31" s="40">
        <f t="shared" si="0"/>
        <v>0.56757920792079208</v>
      </c>
      <c r="N31" s="120">
        <f>+ANRHistorical!K62</f>
        <v>120220000</v>
      </c>
      <c r="O31" s="102">
        <f t="shared" si="4"/>
        <v>0.40485148514851488</v>
      </c>
      <c r="Q31" s="178" t="str">
        <f t="shared" si="5"/>
        <v>Thur</v>
      </c>
      <c r="R31" s="96">
        <f t="shared" si="6"/>
        <v>36950</v>
      </c>
      <c r="S31" s="97">
        <f ca="1">IF(R31&gt;$V$1,0,'NGPL DATA'!E309)</f>
        <v>0</v>
      </c>
      <c r="T31" s="107">
        <f ca="1">SUM(S25:S31)</f>
        <v>0</v>
      </c>
      <c r="U31" s="84"/>
      <c r="V31" s="126"/>
    </row>
    <row r="32" spans="1:33" ht="14.25" x14ac:dyDescent="0.2">
      <c r="A32" s="175" t="s">
        <v>58</v>
      </c>
      <c r="B32" s="177">
        <f t="shared" si="7"/>
        <v>36951</v>
      </c>
      <c r="C32" s="26">
        <f>+ANR!B733</f>
        <v>0</v>
      </c>
      <c r="D32" s="26">
        <f>+ANR!C733</f>
        <v>0</v>
      </c>
      <c r="E32" s="26">
        <f>IF(C32=0,0,ANR!B732-C32)</f>
        <v>0</v>
      </c>
      <c r="F32" s="107"/>
      <c r="G32" s="29">
        <f t="shared" si="1"/>
        <v>36951</v>
      </c>
      <c r="H32" s="26">
        <f>IF(C32=0,H31,+ANRHistorical!Q63)</f>
        <v>133743900</v>
      </c>
      <c r="I32" s="40">
        <f t="shared" si="2"/>
        <v>0.33790148514851487</v>
      </c>
      <c r="J32" s="120">
        <f>+ANRHistorical!O63</f>
        <v>49876000</v>
      </c>
      <c r="K32" s="40">
        <f t="shared" si="3"/>
        <v>0.75308910891089109</v>
      </c>
      <c r="L32" s="120">
        <f>+ANRHistorical!M63</f>
        <v>88197000</v>
      </c>
      <c r="M32" s="40">
        <f t="shared" si="0"/>
        <v>0.56338118811881188</v>
      </c>
      <c r="N32" s="120">
        <f>+ANRHistorical!K63</f>
        <v>118200000</v>
      </c>
      <c r="O32" s="102">
        <f t="shared" si="4"/>
        <v>0.41485148514851483</v>
      </c>
      <c r="Q32" s="178" t="str">
        <f t="shared" si="5"/>
        <v>Fri</v>
      </c>
      <c r="R32" s="96">
        <f t="shared" si="6"/>
        <v>36951</v>
      </c>
      <c r="S32" s="97">
        <f ca="1">IF(R32&gt;$V$1,0,'NGPL DATA'!E310)</f>
        <v>0</v>
      </c>
      <c r="T32" s="107"/>
      <c r="U32" s="84"/>
    </row>
    <row r="33" spans="1:32" ht="14.25" x14ac:dyDescent="0.2">
      <c r="A33" s="175" t="s">
        <v>59</v>
      </c>
      <c r="B33" s="177">
        <f t="shared" si="7"/>
        <v>36952</v>
      </c>
      <c r="C33" s="26">
        <f>+ANR!B734</f>
        <v>0</v>
      </c>
      <c r="D33" s="26">
        <f>+ANR!C734</f>
        <v>0</v>
      </c>
      <c r="E33" s="26">
        <f>IF(C33=0,0,ANR!B733-C33)</f>
        <v>0</v>
      </c>
      <c r="F33" s="107"/>
      <c r="G33" s="29">
        <f t="shared" si="1"/>
        <v>36952</v>
      </c>
      <c r="H33" s="26">
        <f>IF(C33=0,H32,+ANRHistorical!Q64)</f>
        <v>133743900</v>
      </c>
      <c r="I33" s="40">
        <f t="shared" si="2"/>
        <v>0.33790148514851487</v>
      </c>
      <c r="J33" s="120">
        <f>+ANRHistorical!O64</f>
        <v>50176000</v>
      </c>
      <c r="K33" s="40">
        <f t="shared" si="3"/>
        <v>0.75160396039603961</v>
      </c>
      <c r="L33" s="120">
        <f>+ANRHistorical!M64</f>
        <v>87491000</v>
      </c>
      <c r="M33" s="40">
        <f t="shared" si="0"/>
        <v>0.56687623762376238</v>
      </c>
      <c r="N33" s="120">
        <f>+ANRHistorical!K64</f>
        <v>117387000</v>
      </c>
      <c r="O33" s="40">
        <f>(202000000-N33)/202000000</f>
        <v>0.41887623762376236</v>
      </c>
      <c r="Q33" s="178" t="str">
        <f t="shared" si="5"/>
        <v>Sat</v>
      </c>
      <c r="R33" s="96">
        <f t="shared" si="6"/>
        <v>36952</v>
      </c>
      <c r="S33" s="97">
        <f ca="1">IF(R33&gt;$V$1,0,'NGPL DATA'!E311)</f>
        <v>0</v>
      </c>
      <c r="T33" s="107"/>
      <c r="U33" s="84"/>
    </row>
    <row r="34" spans="1:32" ht="15" thickBot="1" x14ac:dyDescent="0.25">
      <c r="A34" s="175" t="s">
        <v>54</v>
      </c>
      <c r="B34" s="205">
        <f t="shared" si="7"/>
        <v>36953</v>
      </c>
      <c r="C34" s="30">
        <f>+ANR!B735</f>
        <v>0</v>
      </c>
      <c r="D34" s="30">
        <f>+ANR!C735</f>
        <v>0</v>
      </c>
      <c r="E34" s="30">
        <f>IF(C34=0,0,ANR!B703-C34)</f>
        <v>0</v>
      </c>
      <c r="F34" s="213"/>
      <c r="G34" s="41">
        <f t="shared" si="1"/>
        <v>36953</v>
      </c>
      <c r="H34" s="30">
        <f>IF(C34=0,H33,+ANRHistorical!Q65)</f>
        <v>133743900</v>
      </c>
      <c r="I34" s="245">
        <f t="shared" si="2"/>
        <v>0.33790148514851487</v>
      </c>
      <c r="J34" s="239">
        <f>+ANRHistorical!O65</f>
        <v>48496000</v>
      </c>
      <c r="K34" s="245">
        <f t="shared" si="3"/>
        <v>0.75992079207920793</v>
      </c>
      <c r="L34" s="247">
        <f>+ANRHistorical!M65</f>
        <v>87061000</v>
      </c>
      <c r="M34" s="245">
        <f t="shared" si="0"/>
        <v>0.56900495049504951</v>
      </c>
      <c r="N34" s="239">
        <f>+ANRHistorical!K65</f>
        <v>116339000</v>
      </c>
      <c r="O34" s="246">
        <f>(202000000-N34)/202000000</f>
        <v>0.42406435643564355</v>
      </c>
      <c r="Q34" s="178" t="s">
        <v>55</v>
      </c>
      <c r="R34" s="98">
        <f t="shared" si="6"/>
        <v>36953</v>
      </c>
      <c r="S34" s="99">
        <f ca="1">IF(R34&gt;$V$1,0,'NGPL DATA'!E312)</f>
        <v>0</v>
      </c>
      <c r="T34" s="234"/>
      <c r="U34" s="84"/>
    </row>
    <row r="35" spans="1:32" x14ac:dyDescent="0.2">
      <c r="B35" s="168"/>
      <c r="C35" s="19"/>
      <c r="D35" s="19"/>
      <c r="E35" s="19"/>
      <c r="G35" s="51"/>
      <c r="H35" s="126"/>
      <c r="J35" s="121"/>
      <c r="K35" s="122"/>
      <c r="L35" s="121"/>
      <c r="M35" s="122"/>
      <c r="N35" s="121"/>
      <c r="O35" s="123"/>
      <c r="P35" s="124"/>
      <c r="Q35" s="103"/>
      <c r="R35" s="100"/>
      <c r="S35" s="97"/>
      <c r="T35" s="97"/>
      <c r="U35" s="101"/>
    </row>
    <row r="36" spans="1:32" ht="13.5" thickBot="1" x14ac:dyDescent="0.25">
      <c r="B36" s="125"/>
      <c r="D36" s="126"/>
      <c r="E36" s="126"/>
      <c r="J36" s="399" t="s">
        <v>41</v>
      </c>
      <c r="K36" s="399"/>
      <c r="L36" s="399"/>
      <c r="M36" s="399"/>
      <c r="N36" s="399"/>
      <c r="O36" s="127"/>
      <c r="P36" s="124"/>
      <c r="Q36" s="128"/>
      <c r="R36" s="129"/>
      <c r="S36" s="129"/>
      <c r="T36" s="129"/>
      <c r="U36" s="129"/>
    </row>
    <row r="37" spans="1:32" x14ac:dyDescent="0.2">
      <c r="B37" s="125"/>
      <c r="J37" s="69"/>
      <c r="K37" s="361">
        <v>37288</v>
      </c>
      <c r="L37" s="361">
        <v>36586</v>
      </c>
      <c r="M37" s="362" t="s">
        <v>109</v>
      </c>
      <c r="N37" s="386" t="s">
        <v>110</v>
      </c>
      <c r="O37" s="127"/>
      <c r="P37" s="124"/>
      <c r="Q37" s="147"/>
      <c r="R37" s="153"/>
      <c r="S37" s="154"/>
      <c r="T37" s="154"/>
      <c r="U37" s="141"/>
      <c r="V37" s="129"/>
      <c r="X37" s="129"/>
      <c r="Y37" s="142"/>
      <c r="Z37" s="142"/>
      <c r="AA37" s="142"/>
      <c r="AB37" s="23"/>
      <c r="AC37" s="142"/>
      <c r="AD37" s="237"/>
      <c r="AE37" s="142"/>
      <c r="AF37" s="145"/>
    </row>
    <row r="38" spans="1:32" x14ac:dyDescent="0.2">
      <c r="B38" s="125"/>
      <c r="J38" s="363" t="s">
        <v>105</v>
      </c>
      <c r="K38" s="376">
        <f>ANRHistorical!O35</f>
        <v>84269000</v>
      </c>
      <c r="L38" s="377">
        <f>VLOOKUP(L37,ANRHistorical!A:O,15,FALSE)</f>
        <v>50176000</v>
      </c>
      <c r="M38" s="377">
        <f>L38-K38</f>
        <v>-34093000</v>
      </c>
      <c r="N38" s="378">
        <f>(M38-M39)/1000000</f>
        <v>-0.27800000000000002</v>
      </c>
      <c r="O38" s="127"/>
      <c r="P38" s="124"/>
      <c r="Q38" s="118"/>
      <c r="R38" s="59" t="s">
        <v>66</v>
      </c>
      <c r="S38" s="60" t="s">
        <v>67</v>
      </c>
      <c r="T38" s="155" t="s">
        <v>68</v>
      </c>
      <c r="U38" s="211" t="s">
        <v>71</v>
      </c>
      <c r="V38" s="129"/>
      <c r="X38" s="143"/>
      <c r="Y38" s="144"/>
      <c r="Z38" s="144"/>
      <c r="AA38" s="138"/>
      <c r="AB38" s="129"/>
      <c r="AC38" s="145"/>
      <c r="AD38" s="145"/>
      <c r="AE38" s="129"/>
      <c r="AF38" s="145"/>
    </row>
    <row r="39" spans="1:32" ht="14.25" x14ac:dyDescent="0.2">
      <c r="B39" s="125"/>
      <c r="J39" s="365" t="s">
        <v>106</v>
      </c>
      <c r="K39" s="379">
        <f>ANRHistorical!M35</f>
        <v>121306000</v>
      </c>
      <c r="L39" s="364">
        <f>VLOOKUP(L$37,ANRHistorical!A:O,13,FALSE)</f>
        <v>87491000</v>
      </c>
      <c r="M39" s="364">
        <f>L39-K39</f>
        <v>-33815000</v>
      </c>
      <c r="N39" s="380">
        <f>(M39-M40)/1000000</f>
        <v>-10.802</v>
      </c>
      <c r="O39" s="127"/>
      <c r="P39" s="124"/>
      <c r="Q39" s="149">
        <v>37231</v>
      </c>
      <c r="R39" s="156">
        <v>-4224603</v>
      </c>
      <c r="S39" s="157">
        <v>-1412560</v>
      </c>
      <c r="T39" s="231">
        <v>0.5</v>
      </c>
      <c r="U39" s="148">
        <v>-22</v>
      </c>
      <c r="V39" s="129"/>
      <c r="X39" s="143"/>
      <c r="Y39" s="144"/>
      <c r="Z39" s="144"/>
      <c r="AA39" s="146"/>
      <c r="AB39" s="129"/>
      <c r="AC39" s="145"/>
      <c r="AD39" s="144"/>
      <c r="AE39" s="146"/>
      <c r="AF39" s="145"/>
    </row>
    <row r="40" spans="1:32" ht="14.25" x14ac:dyDescent="0.2">
      <c r="B40" s="125"/>
      <c r="J40" s="366" t="s">
        <v>107</v>
      </c>
      <c r="K40" s="381">
        <f>ANRHistorical!K35</f>
        <v>140400000</v>
      </c>
      <c r="L40" s="364">
        <f>VLOOKUP(L$37,ANRHistorical!A:O,11,FALSE)</f>
        <v>117387000</v>
      </c>
      <c r="M40" s="367">
        <f>L40-K40</f>
        <v>-23013000</v>
      </c>
      <c r="N40" s="385">
        <f>(M40-M41)/1000000</f>
        <v>-0.09</v>
      </c>
      <c r="O40" s="127"/>
      <c r="P40" s="124"/>
      <c r="Q40" s="149">
        <v>37238</v>
      </c>
      <c r="R40" s="158">
        <v>-3959800</v>
      </c>
      <c r="S40" s="159">
        <v>264803</v>
      </c>
      <c r="T40" s="160">
        <v>-0.06</v>
      </c>
      <c r="U40" s="148">
        <v>-45</v>
      </c>
      <c r="V40" s="129"/>
      <c r="X40" s="143"/>
      <c r="Y40" s="144"/>
      <c r="Z40" s="144"/>
      <c r="AA40" s="138"/>
      <c r="AB40" s="129"/>
      <c r="AC40" s="145"/>
      <c r="AD40" s="145"/>
      <c r="AE40" s="129"/>
      <c r="AF40" s="145"/>
    </row>
    <row r="41" spans="1:32" ht="14.25" x14ac:dyDescent="0.2">
      <c r="B41" s="125"/>
      <c r="J41" s="368" t="s">
        <v>108</v>
      </c>
      <c r="K41" s="382">
        <f>ANRHistorical!H35</f>
        <v>117097000</v>
      </c>
      <c r="L41" s="383">
        <f>VLOOKUP(L$37,ANRHistorical!A:O,8,FALSE)</f>
        <v>94174000</v>
      </c>
      <c r="M41" s="383">
        <f>L41-K41</f>
        <v>-22923000</v>
      </c>
      <c r="N41" s="384"/>
      <c r="O41" s="127"/>
      <c r="P41" s="124"/>
      <c r="Q41" s="149">
        <v>37245</v>
      </c>
      <c r="R41" s="158">
        <v>-2620628</v>
      </c>
      <c r="S41" s="159">
        <v>1339172</v>
      </c>
      <c r="T41" s="160">
        <v>-0.34</v>
      </c>
      <c r="U41" s="148">
        <v>-81</v>
      </c>
      <c r="V41" s="129"/>
      <c r="X41" s="143"/>
      <c r="Y41" s="144"/>
      <c r="Z41" s="144"/>
      <c r="AA41" s="138"/>
      <c r="AB41" s="129"/>
      <c r="AC41" s="145"/>
      <c r="AD41" s="145"/>
      <c r="AE41" s="129"/>
      <c r="AF41" s="145"/>
    </row>
    <row r="42" spans="1:32" ht="14.25" x14ac:dyDescent="0.2">
      <c r="B42" s="125"/>
      <c r="J42" s="53" t="s">
        <v>53</v>
      </c>
      <c r="K42" s="128"/>
      <c r="L42" s="128"/>
      <c r="M42" s="128"/>
      <c r="N42" s="128"/>
      <c r="O42" s="127"/>
      <c r="P42" s="124"/>
      <c r="Q42" s="149">
        <v>37252</v>
      </c>
      <c r="R42" s="158">
        <v>-6036770</v>
      </c>
      <c r="S42" s="159">
        <v>-3416142</v>
      </c>
      <c r="T42" s="160">
        <v>1.3</v>
      </c>
      <c r="U42" s="148">
        <v>-125</v>
      </c>
      <c r="V42" s="129"/>
      <c r="X42" s="143"/>
      <c r="Y42" s="144"/>
      <c r="Z42" s="144"/>
      <c r="AA42" s="138"/>
      <c r="AB42" s="129"/>
      <c r="AC42" s="145"/>
      <c r="AD42" s="145"/>
      <c r="AE42" s="129"/>
      <c r="AF42" s="145"/>
    </row>
    <row r="43" spans="1:32" ht="14.25" x14ac:dyDescent="0.2">
      <c r="B43" s="125"/>
      <c r="J43" s="400" t="s">
        <v>45</v>
      </c>
      <c r="K43" s="400"/>
      <c r="L43" s="130" t="s">
        <v>46</v>
      </c>
      <c r="M43" s="128" t="s">
        <v>49</v>
      </c>
      <c r="N43" s="128"/>
      <c r="O43" s="127"/>
      <c r="P43" s="124"/>
      <c r="Q43" s="149">
        <v>37259</v>
      </c>
      <c r="R43" s="158">
        <v>-10846975</v>
      </c>
      <c r="S43" s="159">
        <v>-4810205</v>
      </c>
      <c r="T43" s="160">
        <v>0.8</v>
      </c>
      <c r="U43" s="230">
        <v>-190</v>
      </c>
      <c r="V43" s="129"/>
      <c r="X43" s="143"/>
      <c r="Y43" s="144"/>
      <c r="Z43" s="144"/>
      <c r="AA43" s="138"/>
      <c r="AB43" s="129"/>
      <c r="AC43" s="145"/>
      <c r="AD43" s="145"/>
      <c r="AE43" s="129"/>
      <c r="AF43" s="145"/>
    </row>
    <row r="44" spans="1:32" ht="14.25" x14ac:dyDescent="0.2">
      <c r="B44" s="125"/>
      <c r="J44" s="128"/>
      <c r="K44" s="128"/>
      <c r="L44" s="130" t="s">
        <v>47</v>
      </c>
      <c r="M44" s="128" t="s">
        <v>50</v>
      </c>
      <c r="N44" s="128"/>
      <c r="O44" s="127"/>
      <c r="P44" s="124"/>
      <c r="Q44" s="149">
        <f t="shared" ref="Q44:Q51" si="8">Q43+7</f>
        <v>37266</v>
      </c>
      <c r="R44" s="158">
        <v>-10532854</v>
      </c>
      <c r="S44" s="159">
        <v>314121</v>
      </c>
      <c r="T44" s="160">
        <v>-0.03</v>
      </c>
      <c r="U44" s="230">
        <v>-137</v>
      </c>
      <c r="V44" s="129"/>
      <c r="X44" s="143"/>
      <c r="Y44" s="144"/>
      <c r="Z44" s="144"/>
      <c r="AA44" s="138"/>
      <c r="AB44" s="129"/>
      <c r="AC44" s="145"/>
      <c r="AD44" s="145"/>
      <c r="AE44" s="129"/>
      <c r="AF44" s="145"/>
    </row>
    <row r="45" spans="1:32" ht="12.75" customHeight="1" x14ac:dyDescent="0.2">
      <c r="B45" s="125"/>
      <c r="J45" s="128"/>
      <c r="K45" s="128"/>
      <c r="L45" s="130" t="s">
        <v>48</v>
      </c>
      <c r="M45" s="128" t="s">
        <v>51</v>
      </c>
      <c r="N45" s="128"/>
      <c r="O45" s="127"/>
      <c r="P45" s="124"/>
      <c r="Q45" s="149">
        <f t="shared" si="8"/>
        <v>37273</v>
      </c>
      <c r="R45" s="158">
        <v>-7213702</v>
      </c>
      <c r="S45" s="159">
        <v>3319152</v>
      </c>
      <c r="T45" s="160">
        <v>-0.32</v>
      </c>
      <c r="U45" s="230">
        <v>-124</v>
      </c>
      <c r="V45" s="188"/>
      <c r="X45" s="143"/>
      <c r="Y45" s="144"/>
      <c r="Z45" s="144"/>
      <c r="AA45" s="138"/>
      <c r="AB45" s="129"/>
      <c r="AC45" s="145"/>
      <c r="AD45" s="145"/>
      <c r="AE45" s="129"/>
      <c r="AF45" s="145"/>
    </row>
    <row r="46" spans="1:32" ht="15" customHeight="1" x14ac:dyDescent="0.2">
      <c r="B46" s="125"/>
      <c r="J46" s="46" t="s">
        <v>86</v>
      </c>
      <c r="K46" s="54" t="s">
        <v>43</v>
      </c>
      <c r="L46" s="55" t="s">
        <v>44</v>
      </c>
      <c r="M46" s="128"/>
      <c r="N46" s="128"/>
      <c r="O46" s="127"/>
      <c r="P46" s="124"/>
      <c r="Q46" s="149">
        <f t="shared" si="8"/>
        <v>37280</v>
      </c>
      <c r="R46" s="158">
        <v>-6317366</v>
      </c>
      <c r="S46" s="159">
        <v>896336</v>
      </c>
      <c r="T46" s="160">
        <v>-0.12</v>
      </c>
      <c r="U46" s="230">
        <v>-111</v>
      </c>
      <c r="V46" s="129"/>
      <c r="X46" s="143"/>
      <c r="Y46" s="144"/>
      <c r="Z46" s="144"/>
      <c r="AA46" s="138"/>
      <c r="AB46" s="129"/>
      <c r="AC46" s="145"/>
      <c r="AD46" s="145"/>
      <c r="AE46" s="129"/>
      <c r="AF46" s="145"/>
    </row>
    <row r="47" spans="1:32" ht="15" x14ac:dyDescent="0.25">
      <c r="B47" s="125"/>
      <c r="J47" s="206"/>
      <c r="K47" s="56">
        <f>SUM(E4:E5)+SUM(ANR!E608:E612)</f>
        <v>-763967</v>
      </c>
      <c r="L47" s="63">
        <f>+K47/7</f>
        <v>-109138.14285714286</v>
      </c>
      <c r="M47" s="44"/>
      <c r="N47" s="128"/>
      <c r="O47" s="127"/>
      <c r="P47" s="124"/>
      <c r="Q47" s="149">
        <f t="shared" si="8"/>
        <v>37287</v>
      </c>
      <c r="R47" s="291">
        <v>-7955702</v>
      </c>
      <c r="S47" s="292">
        <v>-1638336</v>
      </c>
      <c r="T47" s="293">
        <v>0.26</v>
      </c>
      <c r="U47" s="230"/>
      <c r="V47" s="129"/>
      <c r="W47" s="134"/>
      <c r="X47" s="134"/>
      <c r="Y47" s="146"/>
      <c r="Z47" s="144"/>
      <c r="AA47" s="138"/>
      <c r="AB47" s="129"/>
      <c r="AC47" s="145"/>
      <c r="AD47" s="145"/>
      <c r="AE47" s="129"/>
      <c r="AF47" s="145"/>
    </row>
    <row r="48" spans="1:32" ht="14.25" x14ac:dyDescent="0.2">
      <c r="B48" s="125"/>
      <c r="J48" s="207" t="s">
        <v>87</v>
      </c>
      <c r="K48" s="57">
        <f>SUM(E6:E12)</f>
        <v>-9734833</v>
      </c>
      <c r="L48" s="64">
        <f>+K48/7</f>
        <v>-1390690.4285714286</v>
      </c>
      <c r="M48" s="44"/>
      <c r="N48" s="128"/>
      <c r="O48" s="127"/>
      <c r="P48" s="124"/>
      <c r="Q48" s="149">
        <f t="shared" si="8"/>
        <v>37294</v>
      </c>
      <c r="R48" s="158">
        <f ca="1">T10</f>
        <v>-9521196</v>
      </c>
      <c r="S48" s="159">
        <f ca="1">R48-R47</f>
        <v>-1565494</v>
      </c>
      <c r="T48" s="160">
        <f ca="1">S48/R47</f>
        <v>0.19677634984316908</v>
      </c>
      <c r="U48" s="230"/>
      <c r="V48" s="129"/>
      <c r="X48" s="143"/>
      <c r="Y48" s="144"/>
      <c r="Z48" s="144"/>
      <c r="AA48" s="138"/>
      <c r="AB48" s="129"/>
      <c r="AC48" s="145"/>
      <c r="AD48" s="145"/>
      <c r="AE48" s="129"/>
      <c r="AF48" s="145"/>
    </row>
    <row r="49" spans="2:32" ht="13.5" customHeight="1" x14ac:dyDescent="0.2">
      <c r="B49" s="125"/>
      <c r="J49" s="207" t="s">
        <v>88</v>
      </c>
      <c r="K49" s="57">
        <f>SUM(E13:E19)</f>
        <v>-1429600</v>
      </c>
      <c r="L49" s="64">
        <f>+K49/7</f>
        <v>-204228.57142857142</v>
      </c>
      <c r="M49" s="44"/>
      <c r="N49" s="128"/>
      <c r="O49" s="127"/>
      <c r="P49" s="124"/>
      <c r="Q49" s="149">
        <f t="shared" si="8"/>
        <v>37301</v>
      </c>
      <c r="R49" s="158">
        <f ca="1">T17</f>
        <v>-4340874</v>
      </c>
      <c r="S49" s="159"/>
      <c r="T49" s="160"/>
      <c r="U49" s="230"/>
      <c r="V49" s="235"/>
      <c r="X49" s="143"/>
      <c r="Y49" s="144"/>
      <c r="Z49" s="144"/>
      <c r="AA49" s="138"/>
      <c r="AB49" s="129"/>
      <c r="AC49" s="145"/>
      <c r="AD49" s="145"/>
      <c r="AE49" s="129"/>
      <c r="AF49" s="145"/>
    </row>
    <row r="50" spans="2:32" ht="13.5" customHeight="1" x14ac:dyDescent="0.2">
      <c r="B50" s="125"/>
      <c r="J50" s="207" t="s">
        <v>89</v>
      </c>
      <c r="K50" s="57">
        <f>SUM(E20:E26)</f>
        <v>0</v>
      </c>
      <c r="L50" s="64">
        <f>K50/7</f>
        <v>0</v>
      </c>
      <c r="M50" s="44"/>
      <c r="N50" s="128"/>
      <c r="O50" s="127"/>
      <c r="P50" s="124"/>
      <c r="Q50" s="149">
        <f t="shared" si="8"/>
        <v>37308</v>
      </c>
      <c r="R50" s="158"/>
      <c r="S50" s="159"/>
      <c r="T50" s="160"/>
      <c r="U50" s="230"/>
      <c r="V50" s="129"/>
      <c r="X50" s="143"/>
      <c r="Y50" s="144"/>
      <c r="Z50" s="144"/>
      <c r="AA50" s="138"/>
      <c r="AB50" s="129"/>
      <c r="AC50" s="145"/>
      <c r="AD50" s="145"/>
      <c r="AE50" s="129"/>
      <c r="AF50" s="145"/>
    </row>
    <row r="51" spans="2:32" ht="14.25" customHeight="1" x14ac:dyDescent="0.2">
      <c r="B51" s="125"/>
      <c r="J51" s="208" t="s">
        <v>90</v>
      </c>
      <c r="K51" s="58">
        <f>SUM(E27:E33)</f>
        <v>0</v>
      </c>
      <c r="L51" s="65">
        <f>+K51/5</f>
        <v>0</v>
      </c>
      <c r="M51" s="128"/>
      <c r="N51" s="128"/>
      <c r="O51" s="127"/>
      <c r="P51" s="124"/>
      <c r="Q51" s="149">
        <f t="shared" si="8"/>
        <v>37315</v>
      </c>
      <c r="R51" s="158"/>
      <c r="S51" s="159"/>
      <c r="T51" s="160"/>
      <c r="U51" s="148"/>
      <c r="V51" s="129"/>
      <c r="X51" s="143"/>
      <c r="Y51" s="144"/>
      <c r="Z51" s="144"/>
      <c r="AA51" s="138"/>
      <c r="AB51" s="129"/>
      <c r="AC51" s="145"/>
      <c r="AD51" s="145"/>
      <c r="AE51" s="129"/>
      <c r="AF51" s="145"/>
    </row>
    <row r="52" spans="2:32" ht="14.25" x14ac:dyDescent="0.2">
      <c r="J52" s="46"/>
      <c r="K52" s="45"/>
      <c r="L52" s="47"/>
      <c r="M52" s="128"/>
      <c r="N52" s="128"/>
      <c r="O52" s="127"/>
      <c r="P52" s="124"/>
      <c r="Q52" s="149">
        <f>Q51+7</f>
        <v>37322</v>
      </c>
      <c r="R52" s="158"/>
      <c r="S52" s="159"/>
      <c r="T52" s="160"/>
      <c r="U52" s="148"/>
      <c r="V52" s="129"/>
      <c r="X52" s="143"/>
      <c r="Y52" s="144"/>
      <c r="Z52" s="144"/>
      <c r="AA52" s="138"/>
      <c r="AB52" s="129"/>
      <c r="AC52" s="145"/>
      <c r="AD52" s="145"/>
      <c r="AE52" s="129"/>
      <c r="AF52" s="145"/>
    </row>
    <row r="53" spans="2:32" ht="14.25" x14ac:dyDescent="0.2">
      <c r="B53" s="2" t="s">
        <v>1</v>
      </c>
      <c r="C53" s="112"/>
      <c r="D53" s="112"/>
      <c r="E53" s="112"/>
      <c r="F53" s="112"/>
      <c r="G53" s="112"/>
      <c r="H53" s="112"/>
      <c r="I53" s="112"/>
      <c r="J53" s="131"/>
      <c r="K53" s="131"/>
      <c r="L53" s="131"/>
      <c r="M53" s="131"/>
      <c r="N53" s="131"/>
      <c r="O53" s="140"/>
      <c r="P53" s="124"/>
      <c r="Q53" s="149">
        <f>Q52+7</f>
        <v>37329</v>
      </c>
      <c r="R53" s="158"/>
      <c r="S53" s="159"/>
      <c r="T53" s="160"/>
      <c r="U53" s="253"/>
      <c r="V53" s="129"/>
      <c r="X53" s="143"/>
      <c r="Y53" s="144"/>
      <c r="Z53" s="144"/>
      <c r="AA53" s="138"/>
      <c r="AB53" s="129"/>
      <c r="AC53" s="145"/>
      <c r="AD53" s="145"/>
      <c r="AE53" s="129"/>
      <c r="AF53" s="145"/>
    </row>
    <row r="54" spans="2:32" ht="14.25" x14ac:dyDescent="0.2">
      <c r="J54" s="128"/>
      <c r="K54" s="128"/>
      <c r="L54" s="128"/>
      <c r="M54" s="128"/>
      <c r="N54" s="128"/>
      <c r="O54" s="127"/>
      <c r="P54" s="124"/>
      <c r="Q54" s="149">
        <f>Q53+7</f>
        <v>37336</v>
      </c>
      <c r="R54" s="158"/>
      <c r="S54" s="159"/>
      <c r="T54" s="160"/>
      <c r="U54" s="217"/>
      <c r="V54" s="129"/>
      <c r="X54" s="143"/>
      <c r="Y54" s="144"/>
      <c r="Z54" s="144"/>
      <c r="AA54" s="138"/>
      <c r="AB54" s="129"/>
      <c r="AC54" s="145"/>
      <c r="AD54" s="145"/>
      <c r="AE54" s="129"/>
      <c r="AF54" s="145"/>
    </row>
    <row r="55" spans="2:32" ht="14.25" x14ac:dyDescent="0.2">
      <c r="F55" s="3"/>
      <c r="H55" s="3"/>
      <c r="I55" s="3"/>
      <c r="J55" s="129"/>
      <c r="K55" s="25"/>
      <c r="L55" s="25"/>
      <c r="M55" s="129"/>
      <c r="N55" s="25" t="s">
        <v>18</v>
      </c>
      <c r="O55" s="104" t="s">
        <v>20</v>
      </c>
      <c r="P55" s="124"/>
      <c r="Q55" s="149">
        <f>Q54+7</f>
        <v>37343</v>
      </c>
      <c r="R55" s="158"/>
      <c r="S55" s="159"/>
      <c r="T55" s="160"/>
      <c r="U55" s="267"/>
      <c r="X55" s="143"/>
      <c r="Y55" s="144"/>
      <c r="Z55" s="144"/>
      <c r="AA55" s="138"/>
      <c r="AB55" s="129"/>
      <c r="AC55" s="145"/>
      <c r="AD55" s="145"/>
      <c r="AE55" s="129"/>
      <c r="AF55" s="145"/>
    </row>
    <row r="56" spans="2:32" ht="15" x14ac:dyDescent="0.25">
      <c r="F56" s="132"/>
      <c r="G56" s="132"/>
      <c r="H56" s="132"/>
      <c r="I56" s="132"/>
      <c r="J56" s="66"/>
      <c r="K56" s="67"/>
      <c r="L56" s="68"/>
      <c r="M56" s="77">
        <v>37027</v>
      </c>
      <c r="N56" s="78">
        <f>'AGA INPUT'!$E$23</f>
        <v>1064</v>
      </c>
      <c r="O56" s="105">
        <f>+N56-958</f>
        <v>106</v>
      </c>
      <c r="P56" s="124"/>
      <c r="Q56" s="149">
        <f>Q55+7</f>
        <v>37350</v>
      </c>
      <c r="R56" s="268"/>
      <c r="S56" s="269"/>
      <c r="T56" s="270"/>
      <c r="U56" s="267"/>
      <c r="X56" s="129"/>
      <c r="Y56" s="138"/>
      <c r="Z56" s="138"/>
      <c r="AA56" s="138"/>
      <c r="AB56" s="129"/>
      <c r="AC56" s="129"/>
      <c r="AD56" s="145"/>
      <c r="AE56" s="129"/>
      <c r="AF56" s="145"/>
    </row>
    <row r="57" spans="2:32" ht="15" thickBot="1" x14ac:dyDescent="0.25">
      <c r="J57" s="66"/>
      <c r="K57" s="67"/>
      <c r="L57" s="69"/>
      <c r="M57" s="77">
        <v>37034</v>
      </c>
      <c r="N57" s="78">
        <f>'AGA INPUT'!$E$24</f>
        <v>1182</v>
      </c>
      <c r="O57" s="105">
        <f t="shared" ref="O57:O78" si="9">+N57-N56</f>
        <v>118</v>
      </c>
      <c r="P57" s="124"/>
      <c r="Q57" s="150"/>
      <c r="R57" s="161"/>
      <c r="S57" s="161"/>
      <c r="T57" s="161"/>
      <c r="U57" s="139"/>
      <c r="X57" s="129"/>
      <c r="Y57" s="138"/>
      <c r="Z57" s="138"/>
      <c r="AA57" s="138"/>
      <c r="AB57" s="129"/>
      <c r="AC57" s="129"/>
      <c r="AD57" s="145"/>
      <c r="AE57" s="129"/>
      <c r="AF57" s="145"/>
    </row>
    <row r="58" spans="2:32" ht="15.75" thickBot="1" x14ac:dyDescent="0.3">
      <c r="J58" s="66"/>
      <c r="K58" s="67"/>
      <c r="L58" s="69"/>
      <c r="M58" s="77">
        <v>37041</v>
      </c>
      <c r="N58" s="78">
        <f>'AGA INPUT'!$E$25</f>
        <v>1281</v>
      </c>
      <c r="O58" s="105">
        <f t="shared" si="9"/>
        <v>99</v>
      </c>
      <c r="P58" s="124"/>
      <c r="Q58" s="128"/>
      <c r="R58" s="108"/>
      <c r="S58" s="108"/>
      <c r="T58" s="108"/>
      <c r="X58" s="129"/>
      <c r="Y58" s="138"/>
      <c r="Z58" s="138"/>
      <c r="AA58" s="138"/>
      <c r="AB58" s="129"/>
      <c r="AC58" s="129"/>
      <c r="AD58" s="145"/>
      <c r="AE58" s="129"/>
      <c r="AF58" s="145"/>
    </row>
    <row r="59" spans="2:32" ht="14.25" x14ac:dyDescent="0.2">
      <c r="J59" s="66"/>
      <c r="K59" s="67"/>
      <c r="L59" s="69"/>
      <c r="M59" s="77">
        <v>37048</v>
      </c>
      <c r="N59" s="78">
        <f>'AGA INPUT'!$E$26</f>
        <v>1398</v>
      </c>
      <c r="O59" s="105">
        <f t="shared" si="9"/>
        <v>117</v>
      </c>
      <c r="P59" s="124"/>
      <c r="Q59" s="152"/>
      <c r="R59" s="162"/>
      <c r="S59" s="162"/>
      <c r="T59" s="163"/>
      <c r="U59" s="141"/>
    </row>
    <row r="60" spans="2:32" ht="15" x14ac:dyDescent="0.25">
      <c r="J60" s="70"/>
      <c r="K60" s="71"/>
      <c r="L60" s="72"/>
      <c r="M60" s="77">
        <v>37055</v>
      </c>
      <c r="N60" s="78">
        <f>'AGA INPUT'!$E$27</f>
        <v>1503</v>
      </c>
      <c r="O60" s="105">
        <f t="shared" si="9"/>
        <v>105</v>
      </c>
      <c r="P60" s="124"/>
      <c r="Q60" s="118"/>
      <c r="R60" s="109" t="s">
        <v>0</v>
      </c>
      <c r="S60" s="110" t="str">
        <f>S38</f>
        <v>Delta</v>
      </c>
      <c r="T60" s="164" t="s">
        <v>68</v>
      </c>
      <c r="U60" s="211" t="s">
        <v>71</v>
      </c>
    </row>
    <row r="61" spans="2:32" ht="14.25" x14ac:dyDescent="0.2">
      <c r="J61" s="70"/>
      <c r="K61" s="71"/>
      <c r="L61" s="72"/>
      <c r="M61" s="77">
        <v>37062</v>
      </c>
      <c r="N61" s="78">
        <f>'AGA INPUT'!$E$28</f>
        <v>1609</v>
      </c>
      <c r="O61" s="105">
        <f t="shared" si="9"/>
        <v>106</v>
      </c>
      <c r="P61" s="124"/>
      <c r="Q61" s="149">
        <f>Q39</f>
        <v>37231</v>
      </c>
      <c r="R61" s="165">
        <v>-2124000</v>
      </c>
      <c r="S61" s="166">
        <v>-3403000</v>
      </c>
      <c r="T61" s="231">
        <v>-2.66</v>
      </c>
      <c r="U61" s="148">
        <v>-22</v>
      </c>
    </row>
    <row r="62" spans="2:32" ht="14.25" x14ac:dyDescent="0.2">
      <c r="J62" s="70"/>
      <c r="K62" s="71"/>
      <c r="L62" s="72"/>
      <c r="M62" s="77">
        <v>37069</v>
      </c>
      <c r="N62" s="78">
        <f>'AGA INPUT'!$E$29</f>
        <v>1717</v>
      </c>
      <c r="O62" s="105">
        <f t="shared" si="9"/>
        <v>108</v>
      </c>
      <c r="P62" s="124"/>
      <c r="Q62" s="149">
        <f t="shared" ref="Q62:Q78" si="10">Q40</f>
        <v>37238</v>
      </c>
      <c r="R62" s="158">
        <v>-1308000</v>
      </c>
      <c r="S62" s="159">
        <v>816000</v>
      </c>
      <c r="T62" s="160">
        <v>-0.38</v>
      </c>
      <c r="U62" s="148">
        <v>-45</v>
      </c>
    </row>
    <row r="63" spans="2:32" ht="14.25" x14ac:dyDescent="0.2">
      <c r="J63" s="70"/>
      <c r="K63" s="71"/>
      <c r="L63" s="72"/>
      <c r="M63" s="77">
        <v>37077</v>
      </c>
      <c r="N63" s="78">
        <f>'AGA INPUT'!$E$30</f>
        <v>1822</v>
      </c>
      <c r="O63" s="105">
        <f t="shared" si="9"/>
        <v>105</v>
      </c>
      <c r="P63" s="124"/>
      <c r="Q63" s="149">
        <f t="shared" si="10"/>
        <v>37245</v>
      </c>
      <c r="R63" s="158">
        <v>-3408000</v>
      </c>
      <c r="S63" s="159">
        <v>-2100000</v>
      </c>
      <c r="T63" s="160">
        <v>1.61</v>
      </c>
      <c r="U63" s="148">
        <v>-81</v>
      </c>
    </row>
    <row r="64" spans="2:32" ht="14.25" x14ac:dyDescent="0.2">
      <c r="J64" s="70"/>
      <c r="K64" s="71"/>
      <c r="L64" s="72"/>
      <c r="M64" s="77">
        <v>37083</v>
      </c>
      <c r="N64" s="78">
        <f>'AGA INPUT'!$E$31</f>
        <v>1932</v>
      </c>
      <c r="O64" s="105">
        <f t="shared" si="9"/>
        <v>110</v>
      </c>
      <c r="P64" s="124"/>
      <c r="Q64" s="149">
        <f t="shared" si="10"/>
        <v>37252</v>
      </c>
      <c r="R64" s="158">
        <v>-12562000</v>
      </c>
      <c r="S64" s="159">
        <v>-9154000</v>
      </c>
      <c r="T64" s="160">
        <v>2.69</v>
      </c>
      <c r="U64" s="148">
        <v>-125</v>
      </c>
    </row>
    <row r="65" spans="1:22" ht="14.25" x14ac:dyDescent="0.2">
      <c r="J65" s="70"/>
      <c r="K65" s="71"/>
      <c r="L65" s="72"/>
      <c r="M65" s="77">
        <v>37090</v>
      </c>
      <c r="N65" s="78">
        <f>'AGA INPUT'!$E$32</f>
        <v>2042</v>
      </c>
      <c r="O65" s="105">
        <f t="shared" si="9"/>
        <v>110</v>
      </c>
      <c r="P65" s="124"/>
      <c r="Q65" s="149">
        <f t="shared" si="10"/>
        <v>37259</v>
      </c>
      <c r="R65" s="158">
        <v>-13154000</v>
      </c>
      <c r="S65" s="159">
        <v>-592000</v>
      </c>
      <c r="T65" s="160">
        <v>0.05</v>
      </c>
      <c r="U65" s="230">
        <v>-190</v>
      </c>
      <c r="V65" s="134"/>
    </row>
    <row r="66" spans="1:22" ht="14.25" x14ac:dyDescent="0.2">
      <c r="J66" s="70"/>
      <c r="K66" s="71"/>
      <c r="L66" s="72"/>
      <c r="M66" s="77">
        <v>37097</v>
      </c>
      <c r="N66" s="78">
        <f>'AGA INPUT'!$E$33</f>
        <v>2126</v>
      </c>
      <c r="O66" s="105">
        <f t="shared" si="9"/>
        <v>84</v>
      </c>
      <c r="P66" s="124"/>
      <c r="Q66" s="358">
        <f t="shared" si="10"/>
        <v>37266</v>
      </c>
      <c r="R66" s="158">
        <v>-10584000</v>
      </c>
      <c r="S66" s="159">
        <v>2570000</v>
      </c>
      <c r="T66" s="160">
        <v>-0.2</v>
      </c>
      <c r="U66" s="230">
        <v>-137</v>
      </c>
    </row>
    <row r="67" spans="1:22" ht="14.25" x14ac:dyDescent="0.2">
      <c r="J67" s="70"/>
      <c r="K67" s="71"/>
      <c r="L67" s="72"/>
      <c r="M67" s="77">
        <v>37104</v>
      </c>
      <c r="N67" s="78">
        <f>'AGA INPUT'!$E$34</f>
        <v>2203</v>
      </c>
      <c r="O67" s="105">
        <f t="shared" si="9"/>
        <v>77</v>
      </c>
      <c r="P67" s="124"/>
      <c r="Q67" s="149">
        <f t="shared" si="10"/>
        <v>37273</v>
      </c>
      <c r="R67" s="158">
        <v>-5693000</v>
      </c>
      <c r="S67" s="159">
        <v>4891000</v>
      </c>
      <c r="T67" s="160">
        <v>-0.46</v>
      </c>
      <c r="U67" s="230">
        <v>-124</v>
      </c>
      <c r="V67" s="134"/>
    </row>
    <row r="68" spans="1:22" ht="14.25" x14ac:dyDescent="0.2">
      <c r="J68" s="70"/>
      <c r="K68" s="71"/>
      <c r="L68" s="72"/>
      <c r="M68" s="77">
        <v>37111</v>
      </c>
      <c r="N68" s="78">
        <f>'AGA INPUT'!$E$35</f>
        <v>2283</v>
      </c>
      <c r="O68" s="105">
        <f t="shared" si="9"/>
        <v>80</v>
      </c>
      <c r="P68" s="124"/>
      <c r="Q68" s="149">
        <f t="shared" si="10"/>
        <v>37280</v>
      </c>
      <c r="R68" s="158">
        <v>-7307000</v>
      </c>
      <c r="S68" s="159">
        <v>-1614000</v>
      </c>
      <c r="T68" s="160">
        <v>0.28000000000000003</v>
      </c>
      <c r="U68" s="230">
        <v>-111</v>
      </c>
    </row>
    <row r="69" spans="1:22" ht="15" x14ac:dyDescent="0.25">
      <c r="J69" s="70"/>
      <c r="K69" s="71"/>
      <c r="L69" s="72"/>
      <c r="M69" s="77">
        <v>37118</v>
      </c>
      <c r="N69" s="78">
        <f>'AGA INPUT'!$E$36</f>
        <v>2286</v>
      </c>
      <c r="O69" s="105">
        <f t="shared" si="9"/>
        <v>3</v>
      </c>
      <c r="P69" s="124"/>
      <c r="Q69" s="149">
        <f t="shared" si="10"/>
        <v>37287</v>
      </c>
      <c r="R69" s="291">
        <v>-6988000</v>
      </c>
      <c r="S69" s="292">
        <v>319000</v>
      </c>
      <c r="T69" s="293">
        <v>-0.04</v>
      </c>
      <c r="U69" s="148">
        <v>0</v>
      </c>
    </row>
    <row r="70" spans="1:22" ht="14.25" x14ac:dyDescent="0.2">
      <c r="J70" s="70"/>
      <c r="K70" s="71"/>
      <c r="L70" s="72"/>
      <c r="M70" s="77">
        <v>37125</v>
      </c>
      <c r="N70" s="78">
        <f>'AGA INPUT'!$E$37</f>
        <v>2419</v>
      </c>
      <c r="O70" s="105">
        <f t="shared" si="9"/>
        <v>133</v>
      </c>
      <c r="P70" s="124"/>
      <c r="Q70" s="149">
        <f t="shared" si="10"/>
        <v>37294</v>
      </c>
      <c r="R70" s="158">
        <f>F10</f>
        <v>-7938500</v>
      </c>
      <c r="S70" s="159">
        <f>R70-R69</f>
        <v>-950500</v>
      </c>
      <c r="T70" s="160">
        <f>S70/R69</f>
        <v>0.13601888952489982</v>
      </c>
      <c r="U70" s="230">
        <f t="shared" ref="U70:U78" si="11">U48</f>
        <v>0</v>
      </c>
    </row>
    <row r="71" spans="1:22" ht="14.25" x14ac:dyDescent="0.2">
      <c r="J71" s="70"/>
      <c r="K71" s="71"/>
      <c r="L71" s="72"/>
      <c r="M71" s="77">
        <v>37132</v>
      </c>
      <c r="N71" s="78">
        <f>'AGA INPUT'!$E$38</f>
        <v>2495</v>
      </c>
      <c r="O71" s="105">
        <f t="shared" si="9"/>
        <v>76</v>
      </c>
      <c r="P71" s="124"/>
      <c r="Q71" s="149">
        <f t="shared" si="10"/>
        <v>37301</v>
      </c>
      <c r="R71" s="158"/>
      <c r="S71" s="159"/>
      <c r="T71" s="160"/>
      <c r="U71" s="148">
        <f t="shared" si="11"/>
        <v>0</v>
      </c>
    </row>
    <row r="72" spans="1:22" ht="14.25" x14ac:dyDescent="0.2">
      <c r="J72" s="70"/>
      <c r="K72" s="71"/>
      <c r="L72" s="72"/>
      <c r="M72" s="77">
        <f>M71+7</f>
        <v>37139</v>
      </c>
      <c r="N72" s="78">
        <f>'AGA INPUT'!$E$39</f>
        <v>2572</v>
      </c>
      <c r="O72" s="105">
        <f t="shared" si="9"/>
        <v>77</v>
      </c>
      <c r="P72" s="124"/>
      <c r="Q72" s="149">
        <f t="shared" si="10"/>
        <v>37308</v>
      </c>
      <c r="R72" s="167"/>
      <c r="S72" s="159"/>
      <c r="T72" s="160"/>
      <c r="U72" s="148">
        <f t="shared" si="11"/>
        <v>0</v>
      </c>
    </row>
    <row r="73" spans="1:22" ht="14.25" x14ac:dyDescent="0.2">
      <c r="J73" s="70"/>
      <c r="K73" s="71"/>
      <c r="L73" s="72"/>
      <c r="M73" s="77">
        <f>M72+7</f>
        <v>37146</v>
      </c>
      <c r="N73" s="78">
        <f>'AGA INPUT'!$E$40</f>
        <v>2667</v>
      </c>
      <c r="O73" s="105">
        <f t="shared" si="9"/>
        <v>95</v>
      </c>
      <c r="P73" s="124"/>
      <c r="Q73" s="149">
        <f t="shared" si="10"/>
        <v>37315</v>
      </c>
      <c r="R73" s="167"/>
      <c r="S73" s="159"/>
      <c r="T73" s="160"/>
      <c r="U73" s="230">
        <f t="shared" si="11"/>
        <v>0</v>
      </c>
    </row>
    <row r="74" spans="1:22" ht="14.25" x14ac:dyDescent="0.2">
      <c r="J74" s="70"/>
      <c r="K74" s="71"/>
      <c r="L74" s="72"/>
      <c r="M74" s="77">
        <v>37153</v>
      </c>
      <c r="N74" s="78">
        <f>'AGA INPUT'!$E$41</f>
        <v>2757</v>
      </c>
      <c r="O74" s="105">
        <f t="shared" si="9"/>
        <v>90</v>
      </c>
      <c r="P74" s="124"/>
      <c r="Q74" s="149">
        <f t="shared" si="10"/>
        <v>37322</v>
      </c>
      <c r="R74" s="167"/>
      <c r="S74" s="159"/>
      <c r="T74" s="160"/>
      <c r="U74" s="148">
        <f t="shared" si="11"/>
        <v>0</v>
      </c>
    </row>
    <row r="75" spans="1:22" ht="14.25" x14ac:dyDescent="0.2">
      <c r="B75" s="1" t="s">
        <v>19</v>
      </c>
      <c r="J75" s="70"/>
      <c r="K75" s="71"/>
      <c r="L75" s="72"/>
      <c r="M75" s="77">
        <f>M74+7</f>
        <v>37160</v>
      </c>
      <c r="N75" s="78">
        <f>2848</f>
        <v>2848</v>
      </c>
      <c r="O75" s="105">
        <f t="shared" si="9"/>
        <v>91</v>
      </c>
      <c r="P75" s="124"/>
      <c r="Q75" s="149">
        <f t="shared" si="10"/>
        <v>37329</v>
      </c>
      <c r="R75" s="167"/>
      <c r="S75" s="159"/>
      <c r="T75" s="160"/>
      <c r="U75" s="230">
        <f t="shared" si="11"/>
        <v>0</v>
      </c>
    </row>
    <row r="76" spans="1:22" ht="14.25" x14ac:dyDescent="0.2">
      <c r="C76" s="59" t="s">
        <v>15</v>
      </c>
      <c r="D76" s="60" t="s">
        <v>16</v>
      </c>
      <c r="E76" s="60" t="s">
        <v>17</v>
      </c>
      <c r="F76" s="61" t="s">
        <v>18</v>
      </c>
      <c r="H76" s="76" t="s">
        <v>62</v>
      </c>
      <c r="J76" s="387" t="s">
        <v>111</v>
      </c>
      <c r="K76" s="388"/>
      <c r="L76" s="389"/>
      <c r="M76" s="77">
        <f>M75+7</f>
        <v>37167</v>
      </c>
      <c r="N76" s="78">
        <f>'AGA INPUT'!$E$43</f>
        <v>2914</v>
      </c>
      <c r="O76" s="105">
        <f t="shared" si="9"/>
        <v>66</v>
      </c>
      <c r="P76" s="124"/>
      <c r="Q76" s="149">
        <f t="shared" si="10"/>
        <v>37336</v>
      </c>
      <c r="R76" s="167"/>
      <c r="S76" s="159"/>
      <c r="T76" s="160"/>
      <c r="U76" s="148">
        <f t="shared" si="11"/>
        <v>0</v>
      </c>
    </row>
    <row r="77" spans="1:22" ht="14.25" x14ac:dyDescent="0.2">
      <c r="A77" s="133"/>
      <c r="B77" s="62">
        <v>36914</v>
      </c>
      <c r="C77" s="80">
        <v>684</v>
      </c>
      <c r="D77" s="79">
        <v>1250</v>
      </c>
      <c r="E77" s="79">
        <v>360</v>
      </c>
      <c r="F77" s="80">
        <f t="shared" ref="F77:F82" si="12">C77+D77+E77</f>
        <v>2294</v>
      </c>
      <c r="G77" s="134"/>
      <c r="H77" s="135">
        <f t="shared" ref="H77:H82" si="13">F77/$A$89</f>
        <v>0.67990515708358035</v>
      </c>
      <c r="J77" s="390" t="s">
        <v>112</v>
      </c>
      <c r="K77" s="391"/>
      <c r="L77" s="392"/>
      <c r="M77" s="77">
        <v>37174</v>
      </c>
      <c r="N77" s="78">
        <f>'AGA INPUT'!$E$44</f>
        <v>2979</v>
      </c>
      <c r="O77" s="105">
        <f t="shared" si="9"/>
        <v>65</v>
      </c>
      <c r="P77" s="124"/>
      <c r="Q77" s="149">
        <f t="shared" si="10"/>
        <v>37343</v>
      </c>
      <c r="R77" s="167"/>
      <c r="S77" s="159"/>
      <c r="T77" s="160"/>
      <c r="U77" s="267">
        <f t="shared" si="11"/>
        <v>0</v>
      </c>
    </row>
    <row r="78" spans="1:22" ht="15" x14ac:dyDescent="0.25">
      <c r="A78" s="114"/>
      <c r="B78" s="240">
        <v>2001</v>
      </c>
      <c r="C78" s="80">
        <v>296</v>
      </c>
      <c r="D78" s="80">
        <v>723</v>
      </c>
      <c r="E78" s="79">
        <v>222</v>
      </c>
      <c r="F78" s="80">
        <f t="shared" si="12"/>
        <v>1241</v>
      </c>
      <c r="G78" s="134"/>
      <c r="H78" s="135">
        <f t="shared" si="13"/>
        <v>0.36781268524007116</v>
      </c>
      <c r="J78" s="396">
        <f>$F$77-F78</f>
        <v>1053</v>
      </c>
      <c r="K78" s="393"/>
      <c r="L78" s="389"/>
      <c r="M78" s="77">
        <v>37181</v>
      </c>
      <c r="N78" s="72">
        <f>'AGA INPUT'!$E$45</f>
        <v>3042</v>
      </c>
      <c r="O78" s="105">
        <f t="shared" si="9"/>
        <v>63</v>
      </c>
      <c r="P78" s="124"/>
      <c r="Q78" s="149">
        <f t="shared" si="10"/>
        <v>37350</v>
      </c>
      <c r="R78" s="271"/>
      <c r="S78" s="269"/>
      <c r="T78" s="270"/>
      <c r="U78" s="267">
        <f t="shared" si="11"/>
        <v>0</v>
      </c>
    </row>
    <row r="79" spans="1:22" ht="13.5" thickBot="1" x14ac:dyDescent="0.25">
      <c r="A79" s="114"/>
      <c r="B79" s="240">
        <v>2000</v>
      </c>
      <c r="C79" s="80">
        <v>548</v>
      </c>
      <c r="D79" s="80">
        <v>906</v>
      </c>
      <c r="E79" s="80">
        <v>321</v>
      </c>
      <c r="F79" s="80">
        <f t="shared" si="12"/>
        <v>1775</v>
      </c>
      <c r="G79" s="192"/>
      <c r="H79" s="135">
        <f t="shared" si="13"/>
        <v>0.52608180201541199</v>
      </c>
      <c r="J79" s="397">
        <f>$F$77-F79</f>
        <v>519</v>
      </c>
      <c r="K79" s="394"/>
      <c r="L79" s="395"/>
      <c r="M79" s="77">
        <f>M78+7</f>
        <v>37188</v>
      </c>
      <c r="N79" s="72">
        <f>'AGA INPUT'!$E$46</f>
        <v>3067</v>
      </c>
      <c r="O79" s="105">
        <f t="shared" ref="O79:O84" si="14">N79-N78</f>
        <v>25</v>
      </c>
      <c r="P79" s="124"/>
      <c r="Q79" s="150"/>
      <c r="R79" s="151"/>
      <c r="S79" s="151"/>
      <c r="T79" s="151"/>
      <c r="U79" s="139"/>
    </row>
    <row r="80" spans="1:22" x14ac:dyDescent="0.2">
      <c r="B80" s="240">
        <v>1999</v>
      </c>
      <c r="C80" s="81">
        <v>638</v>
      </c>
      <c r="D80" s="80">
        <v>1069</v>
      </c>
      <c r="E80" s="80">
        <v>332</v>
      </c>
      <c r="F80" s="80">
        <f t="shared" si="12"/>
        <v>2039</v>
      </c>
      <c r="G80" s="192"/>
      <c r="H80" s="135">
        <f t="shared" si="13"/>
        <v>0.60432720806164786</v>
      </c>
      <c r="J80" s="397">
        <f>$F$77-F80</f>
        <v>255</v>
      </c>
      <c r="K80" s="394"/>
      <c r="L80" s="395"/>
      <c r="M80" s="77">
        <v>37195</v>
      </c>
      <c r="N80" s="72">
        <v>3090</v>
      </c>
      <c r="O80" s="105">
        <f t="shared" si="14"/>
        <v>23</v>
      </c>
      <c r="P80" s="124"/>
      <c r="Q80" s="128"/>
    </row>
    <row r="81" spans="1:17" x14ac:dyDescent="0.2">
      <c r="B81" s="241">
        <v>1998</v>
      </c>
      <c r="C81" s="82">
        <v>399</v>
      </c>
      <c r="D81" s="80">
        <v>985</v>
      </c>
      <c r="E81" s="80">
        <v>215</v>
      </c>
      <c r="F81" s="80">
        <f t="shared" si="12"/>
        <v>1599</v>
      </c>
      <c r="G81" s="192"/>
      <c r="H81" s="135">
        <f t="shared" si="13"/>
        <v>0.47391819798458801</v>
      </c>
      <c r="J81" s="397">
        <f>$F$77-F81</f>
        <v>695</v>
      </c>
      <c r="K81" s="394"/>
      <c r="L81" s="395"/>
      <c r="M81" s="77">
        <v>37202</v>
      </c>
      <c r="N81" s="72">
        <v>3100</v>
      </c>
      <c r="O81" s="105">
        <f t="shared" si="14"/>
        <v>10</v>
      </c>
      <c r="P81" s="124"/>
      <c r="Q81" s="128"/>
    </row>
    <row r="82" spans="1:17" x14ac:dyDescent="0.2">
      <c r="B82" s="242">
        <v>1997</v>
      </c>
      <c r="C82" s="82">
        <v>298</v>
      </c>
      <c r="D82" s="80">
        <v>838</v>
      </c>
      <c r="E82" s="80">
        <v>213</v>
      </c>
      <c r="F82" s="80">
        <f t="shared" si="12"/>
        <v>1349</v>
      </c>
      <c r="G82" s="192"/>
      <c r="H82" s="136">
        <f t="shared" si="13"/>
        <v>0.39982216953171312</v>
      </c>
      <c r="J82" s="398">
        <f>$F$77-F82</f>
        <v>945</v>
      </c>
      <c r="K82" s="391"/>
      <c r="L82" s="392"/>
      <c r="M82" s="77">
        <v>37209</v>
      </c>
      <c r="N82" s="72">
        <v>3107</v>
      </c>
      <c r="O82" s="105">
        <f t="shared" si="14"/>
        <v>7</v>
      </c>
      <c r="P82" s="124"/>
      <c r="Q82" s="128"/>
    </row>
    <row r="83" spans="1:17" x14ac:dyDescent="0.2">
      <c r="B83" s="73"/>
      <c r="C83" s="42"/>
      <c r="D83" s="42"/>
      <c r="E83" s="80"/>
      <c r="F83" s="42"/>
      <c r="J83" s="70"/>
      <c r="K83" s="72"/>
      <c r="L83" s="72"/>
      <c r="M83" s="77">
        <f>M82+7</f>
        <v>37216</v>
      </c>
      <c r="N83" s="72">
        <f>3132</f>
        <v>3132</v>
      </c>
      <c r="O83" s="105">
        <f t="shared" si="14"/>
        <v>25</v>
      </c>
      <c r="P83" s="124"/>
      <c r="Q83" s="128"/>
    </row>
    <row r="84" spans="1:17" x14ac:dyDescent="0.2">
      <c r="B84" s="43"/>
      <c r="C84" s="42"/>
      <c r="D84" s="42"/>
      <c r="E84" s="42"/>
      <c r="F84" s="42"/>
      <c r="J84" s="77"/>
      <c r="K84" s="78"/>
      <c r="L84" s="78"/>
      <c r="M84" s="77">
        <v>37224</v>
      </c>
      <c r="N84" s="236">
        <v>3144</v>
      </c>
      <c r="O84" s="218">
        <f t="shared" si="14"/>
        <v>12</v>
      </c>
      <c r="P84" s="232"/>
      <c r="Q84" s="128"/>
    </row>
    <row r="85" spans="1:17" x14ac:dyDescent="0.2">
      <c r="P85" s="128"/>
    </row>
    <row r="86" spans="1:17" x14ac:dyDescent="0.2">
      <c r="P86" s="128"/>
    </row>
    <row r="87" spans="1:17" x14ac:dyDescent="0.2">
      <c r="O87" s="128"/>
      <c r="P87" s="128"/>
    </row>
    <row r="88" spans="1:17" x14ac:dyDescent="0.2">
      <c r="O88" s="128"/>
      <c r="P88" s="128"/>
    </row>
    <row r="89" spans="1:17" x14ac:dyDescent="0.2">
      <c r="A89" s="113">
        <f>3374</f>
        <v>3374</v>
      </c>
      <c r="O89" s="128"/>
      <c r="P89" s="128"/>
    </row>
    <row r="90" spans="1:17" x14ac:dyDescent="0.2">
      <c r="O90" s="128"/>
      <c r="P90" s="128"/>
    </row>
    <row r="91" spans="1:17" x14ac:dyDescent="0.2">
      <c r="O91" s="128"/>
      <c r="P91" s="128"/>
    </row>
    <row r="92" spans="1:17" x14ac:dyDescent="0.2">
      <c r="O92" s="128"/>
      <c r="P92" s="128"/>
    </row>
    <row r="93" spans="1:17" x14ac:dyDescent="0.2">
      <c r="O93" s="128"/>
      <c r="P93" s="128"/>
    </row>
    <row r="94" spans="1:17" x14ac:dyDescent="0.2">
      <c r="O94" s="128"/>
      <c r="P94" s="128"/>
    </row>
    <row r="95" spans="1:17" x14ac:dyDescent="0.2">
      <c r="O95" s="128"/>
      <c r="P95" s="128"/>
    </row>
    <row r="96" spans="1:17" x14ac:dyDescent="0.2">
      <c r="O96" s="128"/>
      <c r="P96" s="128"/>
    </row>
    <row r="97" spans="15:16" x14ac:dyDescent="0.2">
      <c r="O97" s="128"/>
      <c r="P97" s="128"/>
    </row>
    <row r="98" spans="15:16" x14ac:dyDescent="0.2">
      <c r="O98" s="128"/>
      <c r="P98" s="128"/>
    </row>
    <row r="99" spans="15:16" x14ac:dyDescent="0.2">
      <c r="O99" s="128"/>
      <c r="P99" s="128"/>
    </row>
    <row r="100" spans="15:16" x14ac:dyDescent="0.2">
      <c r="O100" s="128"/>
      <c r="P100" s="128"/>
    </row>
    <row r="101" spans="15:16" x14ac:dyDescent="0.2">
      <c r="O101" s="128"/>
      <c r="P101" s="128"/>
    </row>
    <row r="102" spans="15:16" x14ac:dyDescent="0.2">
      <c r="O102" s="128"/>
      <c r="P102" s="128"/>
    </row>
    <row r="103" spans="15:16" x14ac:dyDescent="0.2">
      <c r="O103" s="128"/>
      <c r="P103" s="128"/>
    </row>
    <row r="104" spans="15:16" x14ac:dyDescent="0.2">
      <c r="O104" s="128"/>
      <c r="P104" s="128"/>
    </row>
    <row r="105" spans="15:16" x14ac:dyDescent="0.2">
      <c r="O105" s="128"/>
      <c r="P105" s="128"/>
    </row>
    <row r="106" spans="15:16" x14ac:dyDescent="0.2">
      <c r="O106" s="128"/>
      <c r="P106" s="128"/>
    </row>
    <row r="107" spans="15:16" x14ac:dyDescent="0.2">
      <c r="O107" s="128"/>
      <c r="P107" s="128"/>
    </row>
    <row r="108" spans="15:16" x14ac:dyDescent="0.2">
      <c r="O108" s="128"/>
      <c r="P108" s="128"/>
    </row>
    <row r="109" spans="15:16" x14ac:dyDescent="0.2">
      <c r="O109" s="128"/>
      <c r="P109" s="128"/>
    </row>
    <row r="110" spans="15:16" x14ac:dyDescent="0.2">
      <c r="O110" s="128"/>
      <c r="P110" s="128"/>
    </row>
    <row r="111" spans="15:16" x14ac:dyDescent="0.2">
      <c r="O111" s="128"/>
      <c r="P111" s="128"/>
    </row>
    <row r="112" spans="15:16" x14ac:dyDescent="0.2">
      <c r="O112" s="128"/>
      <c r="P112" s="128"/>
    </row>
    <row r="113" spans="15:16" x14ac:dyDescent="0.2">
      <c r="O113" s="128"/>
      <c r="P113" s="128"/>
    </row>
    <row r="114" spans="15:16" x14ac:dyDescent="0.2">
      <c r="O114" s="128"/>
      <c r="P114" s="128"/>
    </row>
    <row r="115" spans="15:16" x14ac:dyDescent="0.2">
      <c r="O115" s="128"/>
      <c r="P115" s="128"/>
    </row>
    <row r="116" spans="15:16" x14ac:dyDescent="0.2">
      <c r="O116" s="128"/>
      <c r="P116" s="128"/>
    </row>
    <row r="117" spans="15:16" x14ac:dyDescent="0.2">
      <c r="O117" s="128"/>
      <c r="P117" s="128"/>
    </row>
    <row r="118" spans="15:16" x14ac:dyDescent="0.2">
      <c r="O118" s="128"/>
      <c r="P118" s="128"/>
    </row>
    <row r="119" spans="15:16" x14ac:dyDescent="0.2">
      <c r="O119" s="128"/>
      <c r="P119" s="128"/>
    </row>
    <row r="120" spans="15:16" x14ac:dyDescent="0.2">
      <c r="O120" s="128"/>
      <c r="P120" s="128"/>
    </row>
    <row r="121" spans="15:16" x14ac:dyDescent="0.2">
      <c r="O121" s="128"/>
      <c r="P121" s="128"/>
    </row>
    <row r="122" spans="15:16" x14ac:dyDescent="0.2">
      <c r="P122" s="128"/>
    </row>
    <row r="123" spans="15:16" x14ac:dyDescent="0.2">
      <c r="P123" s="128"/>
    </row>
    <row r="124" spans="15:16" x14ac:dyDescent="0.2">
      <c r="P124" s="128"/>
    </row>
    <row r="125" spans="15:16" x14ac:dyDescent="0.2">
      <c r="P125" s="128"/>
    </row>
    <row r="126" spans="15:16" x14ac:dyDescent="0.2">
      <c r="P126" s="128"/>
    </row>
    <row r="127" spans="15:16" x14ac:dyDescent="0.2">
      <c r="P127" s="128"/>
    </row>
    <row r="128" spans="15:16" x14ac:dyDescent="0.2">
      <c r="P128" s="128"/>
    </row>
    <row r="129" spans="16:16" x14ac:dyDescent="0.2">
      <c r="P129" s="128"/>
    </row>
    <row r="130" spans="16:16" x14ac:dyDescent="0.2">
      <c r="P130" s="128"/>
    </row>
    <row r="131" spans="16:16" x14ac:dyDescent="0.2">
      <c r="P131" s="128"/>
    </row>
    <row r="132" spans="16:16" x14ac:dyDescent="0.2">
      <c r="P132" s="128"/>
    </row>
    <row r="133" spans="16:16" x14ac:dyDescent="0.2">
      <c r="P133" s="128"/>
    </row>
    <row r="134" spans="16:16" x14ac:dyDescent="0.2">
      <c r="P134" s="128"/>
    </row>
    <row r="135" spans="16:16" x14ac:dyDescent="0.2">
      <c r="P135" s="128"/>
    </row>
    <row r="136" spans="16:16" x14ac:dyDescent="0.2">
      <c r="P136" s="128"/>
    </row>
    <row r="137" spans="16:16" x14ac:dyDescent="0.2">
      <c r="P137" s="128"/>
    </row>
    <row r="138" spans="16:16" x14ac:dyDescent="0.2">
      <c r="P138" s="128"/>
    </row>
    <row r="139" spans="16:16" x14ac:dyDescent="0.2">
      <c r="P139" s="128"/>
    </row>
    <row r="140" spans="16:16" x14ac:dyDescent="0.2">
      <c r="P140" s="128"/>
    </row>
    <row r="141" spans="16:16" x14ac:dyDescent="0.2">
      <c r="P141" s="128"/>
    </row>
    <row r="142" spans="16:16" x14ac:dyDescent="0.2">
      <c r="P142" s="128"/>
    </row>
    <row r="143" spans="16:16" x14ac:dyDescent="0.2">
      <c r="P143" s="128"/>
    </row>
    <row r="144" spans="16:16" x14ac:dyDescent="0.2">
      <c r="P144" s="128"/>
    </row>
    <row r="145" spans="16:16" x14ac:dyDescent="0.2">
      <c r="P145" s="128"/>
    </row>
    <row r="146" spans="16:16" x14ac:dyDescent="0.2">
      <c r="P146" s="128"/>
    </row>
    <row r="147" spans="16:16" x14ac:dyDescent="0.2">
      <c r="P147" s="128"/>
    </row>
    <row r="148" spans="16:16" x14ac:dyDescent="0.2">
      <c r="P148" s="128"/>
    </row>
    <row r="149" spans="16:16" x14ac:dyDescent="0.2">
      <c r="P149" s="128"/>
    </row>
    <row r="150" spans="16:16" x14ac:dyDescent="0.2">
      <c r="P150" s="128"/>
    </row>
    <row r="151" spans="16:16" x14ac:dyDescent="0.2">
      <c r="P151" s="128"/>
    </row>
    <row r="152" spans="16:16" x14ac:dyDescent="0.2">
      <c r="P152" s="128"/>
    </row>
    <row r="153" spans="16:16" x14ac:dyDescent="0.2">
      <c r="P153" s="128"/>
    </row>
    <row r="154" spans="16:16" x14ac:dyDescent="0.2">
      <c r="P154" s="128"/>
    </row>
    <row r="155" spans="16:16" x14ac:dyDescent="0.2">
      <c r="P155" s="128"/>
    </row>
    <row r="156" spans="16:16" x14ac:dyDescent="0.2">
      <c r="P156" s="128"/>
    </row>
    <row r="157" spans="16:16" x14ac:dyDescent="0.2">
      <c r="P157" s="128"/>
    </row>
    <row r="158" spans="16:16" x14ac:dyDescent="0.2">
      <c r="P158" s="128"/>
    </row>
    <row r="159" spans="16:16" x14ac:dyDescent="0.2">
      <c r="P159" s="128"/>
    </row>
    <row r="160" spans="16:16" x14ac:dyDescent="0.2">
      <c r="P160" s="128"/>
    </row>
    <row r="161" spans="16:16" x14ac:dyDescent="0.2">
      <c r="P161" s="128"/>
    </row>
    <row r="162" spans="16:16" x14ac:dyDescent="0.2">
      <c r="P162" s="128"/>
    </row>
    <row r="163" spans="16:16" x14ac:dyDescent="0.2">
      <c r="P163" s="128"/>
    </row>
    <row r="164" spans="16:16" x14ac:dyDescent="0.2">
      <c r="P164" s="128"/>
    </row>
    <row r="165" spans="16:16" x14ac:dyDescent="0.2">
      <c r="P165" s="128"/>
    </row>
    <row r="166" spans="16:16" x14ac:dyDescent="0.2">
      <c r="P166" s="128"/>
    </row>
    <row r="167" spans="16:16" x14ac:dyDescent="0.2">
      <c r="P167" s="128"/>
    </row>
    <row r="168" spans="16:16" x14ac:dyDescent="0.2">
      <c r="P168" s="128"/>
    </row>
    <row r="169" spans="16:16" x14ac:dyDescent="0.2">
      <c r="P169" s="128"/>
    </row>
    <row r="170" spans="16:16" x14ac:dyDescent="0.2">
      <c r="P170" s="128"/>
    </row>
    <row r="171" spans="16:16" x14ac:dyDescent="0.2">
      <c r="P171" s="128"/>
    </row>
    <row r="172" spans="16:16" x14ac:dyDescent="0.2">
      <c r="P172" s="128"/>
    </row>
    <row r="173" spans="16:16" x14ac:dyDescent="0.2">
      <c r="P173" s="128"/>
    </row>
    <row r="174" spans="16:16" x14ac:dyDescent="0.2">
      <c r="P174" s="128"/>
    </row>
    <row r="175" spans="16:16" x14ac:dyDescent="0.2">
      <c r="P175" s="128"/>
    </row>
    <row r="176" spans="16:16" x14ac:dyDescent="0.2">
      <c r="P176" s="128"/>
    </row>
    <row r="177" spans="16:16" x14ac:dyDescent="0.2">
      <c r="P177" s="128"/>
    </row>
    <row r="178" spans="16:16" x14ac:dyDescent="0.2">
      <c r="P178" s="128"/>
    </row>
    <row r="179" spans="16:16" x14ac:dyDescent="0.2">
      <c r="P179" s="128"/>
    </row>
    <row r="180" spans="16:16" x14ac:dyDescent="0.2">
      <c r="P180" s="128"/>
    </row>
    <row r="181" spans="16:16" x14ac:dyDescent="0.2">
      <c r="P181" s="128"/>
    </row>
    <row r="182" spans="16:16" x14ac:dyDescent="0.2">
      <c r="P182" s="128"/>
    </row>
    <row r="183" spans="16:16" x14ac:dyDescent="0.2">
      <c r="P183" s="128"/>
    </row>
    <row r="184" spans="16:16" x14ac:dyDescent="0.2">
      <c r="P184" s="128"/>
    </row>
    <row r="185" spans="16:16" x14ac:dyDescent="0.2">
      <c r="P185" s="128"/>
    </row>
    <row r="186" spans="16:16" x14ac:dyDescent="0.2">
      <c r="P186" s="128"/>
    </row>
    <row r="187" spans="16:16" x14ac:dyDescent="0.2">
      <c r="P187" s="128"/>
    </row>
    <row r="188" spans="16:16" x14ac:dyDescent="0.2">
      <c r="P188" s="128"/>
    </row>
  </sheetData>
  <sheetCalcPr fullCalcOnLoad="1"/>
  <mergeCells count="2">
    <mergeCell ref="J36:N36"/>
    <mergeCell ref="J43:K43"/>
  </mergeCells>
  <phoneticPr fontId="0" type="noConversion"/>
  <printOptions horizontalCentered="1"/>
  <pageMargins left="0.2" right="0.39" top="0.71" bottom="0.57999999999999996" header="0.5" footer="0.32"/>
  <pageSetup scale="45" orientation="landscape" r:id="rId1"/>
  <headerFooter alignWithMargins="0">
    <oddHeader>&amp;L&amp;"Arial,Bold"&amp;11&amp;D&amp;C&amp;"Arial,Bold"&amp;12Central Region Storage Activity</oddHead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0"/>
  <sheetViews>
    <sheetView workbookViewId="0">
      <selection activeCell="E34" sqref="E34"/>
    </sheetView>
  </sheetViews>
  <sheetFormatPr defaultRowHeight="12" x14ac:dyDescent="0.2"/>
  <cols>
    <col min="1" max="1" width="9.140625" style="219"/>
    <col min="2" max="2" width="11.5703125" style="219" bestFit="1" customWidth="1"/>
    <col min="3" max="3" width="12.28515625" style="219" bestFit="1" customWidth="1"/>
    <col min="4" max="4" width="10.85546875" style="219" bestFit="1" customWidth="1"/>
    <col min="5" max="5" width="5" style="219" bestFit="1" customWidth="1"/>
    <col min="6" max="6" width="9.140625" style="219"/>
    <col min="7" max="7" width="11.5703125" style="219" bestFit="1" customWidth="1"/>
    <col min="8" max="8" width="12.28515625" style="219" bestFit="1" customWidth="1"/>
    <col min="9" max="9" width="10.85546875" style="219" bestFit="1" customWidth="1"/>
    <col min="10" max="10" width="5" style="219" bestFit="1" customWidth="1"/>
    <col min="11" max="16384" width="9.140625" style="219"/>
  </cols>
  <sheetData>
    <row r="1" spans="1:10" s="221" customFormat="1" x14ac:dyDescent="0.2">
      <c r="B1" s="222" t="s">
        <v>66</v>
      </c>
      <c r="C1" s="222" t="s">
        <v>67</v>
      </c>
      <c r="D1" s="223" t="s">
        <v>68</v>
      </c>
      <c r="E1" s="224" t="s">
        <v>71</v>
      </c>
      <c r="G1" s="222" t="s">
        <v>0</v>
      </c>
      <c r="H1" s="222" t="s">
        <v>67</v>
      </c>
      <c r="I1" s="223" t="s">
        <v>68</v>
      </c>
      <c r="J1" s="224" t="s">
        <v>71</v>
      </c>
    </row>
    <row r="2" spans="1:10" s="221" customFormat="1" x14ac:dyDescent="0.2">
      <c r="A2" s="225">
        <v>37008</v>
      </c>
      <c r="B2" s="220">
        <v>3988614</v>
      </c>
      <c r="C2" s="220"/>
      <c r="D2" s="226"/>
      <c r="E2" s="227">
        <v>102</v>
      </c>
      <c r="G2" s="220">
        <v>4950000</v>
      </c>
      <c r="H2" s="220">
        <v>0</v>
      </c>
      <c r="I2" s="226"/>
      <c r="J2" s="227">
        <v>102</v>
      </c>
    </row>
    <row r="3" spans="1:10" s="221" customFormat="1" x14ac:dyDescent="0.2">
      <c r="A3" s="225">
        <v>37014</v>
      </c>
      <c r="B3" s="220">
        <v>5440122</v>
      </c>
      <c r="C3" s="220">
        <v>1451508</v>
      </c>
      <c r="D3" s="228">
        <v>0.36391287800724764</v>
      </c>
      <c r="E3" s="227">
        <v>108</v>
      </c>
      <c r="G3" s="220">
        <v>5748000</v>
      </c>
      <c r="H3" s="220">
        <v>798000</v>
      </c>
      <c r="I3" s="228">
        <v>0.16121212121212122</v>
      </c>
      <c r="J3" s="227">
        <v>108</v>
      </c>
    </row>
    <row r="4" spans="1:10" s="221" customFormat="1" x14ac:dyDescent="0.2">
      <c r="A4" s="225">
        <v>37021</v>
      </c>
      <c r="B4" s="220">
        <v>7079454</v>
      </c>
      <c r="C4" s="220">
        <v>1639332</v>
      </c>
      <c r="D4" s="228">
        <v>0.30134103610176388</v>
      </c>
      <c r="E4" s="227">
        <v>106</v>
      </c>
      <c r="G4" s="220">
        <v>5827000</v>
      </c>
      <c r="H4" s="220">
        <v>79000</v>
      </c>
      <c r="I4" s="228">
        <v>1.3743910925539319E-2</v>
      </c>
      <c r="J4" s="227">
        <v>106</v>
      </c>
    </row>
    <row r="5" spans="1:10" s="221" customFormat="1" x14ac:dyDescent="0.2">
      <c r="A5" s="225">
        <v>37028</v>
      </c>
      <c r="B5" s="220">
        <v>6341183</v>
      </c>
      <c r="C5" s="220">
        <v>-738271</v>
      </c>
      <c r="D5" s="228">
        <v>-0.10428360718213579</v>
      </c>
      <c r="E5" s="227">
        <v>118</v>
      </c>
      <c r="G5" s="220">
        <v>4233000</v>
      </c>
      <c r="H5" s="220">
        <v>-1594000</v>
      </c>
      <c r="I5" s="228">
        <v>-0.27355414449974258</v>
      </c>
      <c r="J5" s="227">
        <v>118</v>
      </c>
    </row>
    <row r="6" spans="1:10" s="221" customFormat="1" x14ac:dyDescent="0.2">
      <c r="A6" s="225">
        <v>37035</v>
      </c>
      <c r="B6" s="220">
        <v>6119478</v>
      </c>
      <c r="C6" s="220">
        <v>-221705</v>
      </c>
      <c r="D6" s="228">
        <v>-3.4962719101467345E-2</v>
      </c>
      <c r="E6" s="227">
        <v>99</v>
      </c>
      <c r="G6" s="220">
        <v>6444000</v>
      </c>
      <c r="H6" s="220">
        <v>2211000</v>
      </c>
      <c r="I6" s="228">
        <v>0.52232459248759744</v>
      </c>
      <c r="J6" s="227">
        <v>99</v>
      </c>
    </row>
    <row r="7" spans="1:10" s="221" customFormat="1" x14ac:dyDescent="0.2">
      <c r="A7" s="225">
        <v>37042</v>
      </c>
      <c r="B7" s="220">
        <v>7126152</v>
      </c>
      <c r="C7" s="220">
        <v>1006674</v>
      </c>
      <c r="D7" s="228">
        <v>0.16450324684556428</v>
      </c>
      <c r="E7" s="227">
        <v>117</v>
      </c>
      <c r="G7" s="220">
        <v>6148000</v>
      </c>
      <c r="H7" s="220">
        <v>-296000</v>
      </c>
      <c r="I7" s="228">
        <v>-4.5934202358783364E-2</v>
      </c>
      <c r="J7" s="227">
        <v>117</v>
      </c>
    </row>
    <row r="8" spans="1:10" s="221" customFormat="1" x14ac:dyDescent="0.2">
      <c r="A8" s="225">
        <v>37049</v>
      </c>
      <c r="B8" s="220">
        <v>6447422</v>
      </c>
      <c r="C8" s="220">
        <v>-678730</v>
      </c>
      <c r="D8" s="228">
        <v>-9.5244951272439884E-2</v>
      </c>
      <c r="E8" s="227">
        <v>105</v>
      </c>
      <c r="G8" s="220">
        <v>4929000</v>
      </c>
      <c r="H8" s="220">
        <v>-1219000</v>
      </c>
      <c r="I8" s="228">
        <v>-0.19827586206896552</v>
      </c>
      <c r="J8" s="227">
        <v>105</v>
      </c>
    </row>
    <row r="9" spans="1:10" s="221" customFormat="1" x14ac:dyDescent="0.2">
      <c r="A9" s="225">
        <v>37056</v>
      </c>
      <c r="B9" s="220">
        <v>7074483</v>
      </c>
      <c r="C9" s="220">
        <v>627061</v>
      </c>
      <c r="D9" s="228">
        <v>9.7257632585551243E-2</v>
      </c>
      <c r="E9" s="227">
        <v>106</v>
      </c>
      <c r="G9" s="220">
        <v>5733000</v>
      </c>
      <c r="H9" s="220">
        <v>804000</v>
      </c>
      <c r="I9" s="228">
        <v>0.16311625076080341</v>
      </c>
      <c r="J9" s="227">
        <v>106</v>
      </c>
    </row>
    <row r="10" spans="1:10" s="221" customFormat="1" x14ac:dyDescent="0.2">
      <c r="A10" s="225">
        <v>37063</v>
      </c>
      <c r="B10" s="220">
        <v>6540359</v>
      </c>
      <c r="C10" s="220">
        <v>-534124</v>
      </c>
      <c r="D10" s="228">
        <v>-7.5500075411871093E-2</v>
      </c>
      <c r="E10" s="227">
        <v>108</v>
      </c>
      <c r="G10" s="220">
        <v>5926000</v>
      </c>
      <c r="H10" s="220">
        <v>193000</v>
      </c>
      <c r="I10" s="228">
        <v>3.3664747950462239E-2</v>
      </c>
      <c r="J10" s="227">
        <v>108</v>
      </c>
    </row>
    <row r="11" spans="1:10" s="221" customFormat="1" x14ac:dyDescent="0.2">
      <c r="A11" s="225">
        <v>37070</v>
      </c>
      <c r="B11" s="220">
        <v>5979541</v>
      </c>
      <c r="C11" s="220">
        <v>-560818</v>
      </c>
      <c r="D11" s="228">
        <v>-8.5747280844981136E-2</v>
      </c>
      <c r="E11" s="227">
        <v>105</v>
      </c>
      <c r="G11" s="220">
        <v>6311000</v>
      </c>
      <c r="H11" s="220">
        <v>385000</v>
      </c>
      <c r="I11" s="228">
        <v>6.4967937900776235E-2</v>
      </c>
      <c r="J11" s="227">
        <v>105</v>
      </c>
    </row>
    <row r="12" spans="1:10" s="221" customFormat="1" x14ac:dyDescent="0.2">
      <c r="A12" s="225">
        <v>37077</v>
      </c>
      <c r="B12" s="220">
        <v>6580203</v>
      </c>
      <c r="C12" s="220">
        <v>600662</v>
      </c>
      <c r="D12" s="228">
        <v>0.10045286084667703</v>
      </c>
      <c r="E12" s="227">
        <v>110</v>
      </c>
      <c r="G12" s="220">
        <v>5227500</v>
      </c>
      <c r="H12" s="220">
        <v>-1083500</v>
      </c>
      <c r="I12" s="228">
        <v>-0.17168436064015211</v>
      </c>
      <c r="J12" s="227">
        <v>110</v>
      </c>
    </row>
    <row r="13" spans="1:10" s="221" customFormat="1" x14ac:dyDescent="0.2">
      <c r="A13" s="225">
        <v>37084</v>
      </c>
      <c r="B13" s="220">
        <v>5824560</v>
      </c>
      <c r="C13" s="220">
        <v>-755643</v>
      </c>
      <c r="D13" s="228">
        <v>-0.11483581889494898</v>
      </c>
      <c r="E13" s="227">
        <v>110</v>
      </c>
      <c r="G13" s="220">
        <v>6179500</v>
      </c>
      <c r="H13" s="220">
        <v>952000</v>
      </c>
      <c r="I13" s="228">
        <v>0.1821138211382114</v>
      </c>
      <c r="J13" s="227">
        <v>110</v>
      </c>
    </row>
    <row r="14" spans="1:10" s="221" customFormat="1" x14ac:dyDescent="0.2">
      <c r="A14" s="225">
        <v>37091</v>
      </c>
      <c r="B14" s="220">
        <v>5200345</v>
      </c>
      <c r="C14" s="220">
        <v>-624215</v>
      </c>
      <c r="D14" s="228">
        <v>-0.10716946859505268</v>
      </c>
      <c r="E14" s="227">
        <v>84</v>
      </c>
      <c r="G14" s="220">
        <v>7700000</v>
      </c>
      <c r="H14" s="220">
        <v>1520500</v>
      </c>
      <c r="I14" s="228">
        <v>0.2460555061089085</v>
      </c>
      <c r="J14" s="227">
        <v>84</v>
      </c>
    </row>
    <row r="15" spans="1:10" s="221" customFormat="1" x14ac:dyDescent="0.2">
      <c r="A15" s="225">
        <v>37098</v>
      </c>
      <c r="B15" s="220">
        <v>4175279</v>
      </c>
      <c r="C15" s="220">
        <v>-1025066</v>
      </c>
      <c r="D15" s="228">
        <v>-0.19711499910102118</v>
      </c>
      <c r="E15" s="227">
        <v>77</v>
      </c>
      <c r="G15" s="220">
        <v>3800000</v>
      </c>
      <c r="H15" s="220">
        <v>-3900000</v>
      </c>
      <c r="I15" s="228">
        <v>-0.50649350649350644</v>
      </c>
      <c r="J15" s="227">
        <v>77</v>
      </c>
    </row>
    <row r="16" spans="1:10" s="221" customFormat="1" x14ac:dyDescent="0.2">
      <c r="A16" s="225">
        <v>37105</v>
      </c>
      <c r="B16" s="220">
        <v>5008740</v>
      </c>
      <c r="C16" s="220">
        <v>833461</v>
      </c>
      <c r="D16" s="228">
        <v>0.19961803750120652</v>
      </c>
      <c r="E16" s="229">
        <v>80</v>
      </c>
      <c r="G16" s="220">
        <v>6508000</v>
      </c>
      <c r="H16" s="220">
        <v>2708000</v>
      </c>
      <c r="I16" s="228">
        <v>0.71263157894736839</v>
      </c>
      <c r="J16" s="229">
        <v>80</v>
      </c>
    </row>
    <row r="17" spans="1:10" s="221" customFormat="1" x14ac:dyDescent="0.2">
      <c r="A17" s="225">
        <v>37112</v>
      </c>
      <c r="B17" s="220">
        <v>4657530</v>
      </c>
      <c r="C17" s="220">
        <v>-351210</v>
      </c>
      <c r="D17" s="228">
        <v>-7.0119431234202612E-2</v>
      </c>
      <c r="E17" s="229">
        <v>3</v>
      </c>
      <c r="G17" s="220">
        <v>4992000</v>
      </c>
      <c r="H17" s="220">
        <v>-1516000</v>
      </c>
      <c r="I17" s="228">
        <v>-0.23294406883835281</v>
      </c>
      <c r="J17" s="229">
        <v>3</v>
      </c>
    </row>
    <row r="18" spans="1:10" s="221" customFormat="1" x14ac:dyDescent="0.2">
      <c r="A18" s="225">
        <v>37119</v>
      </c>
      <c r="B18" s="220">
        <v>6563814</v>
      </c>
      <c r="C18" s="220">
        <v>1906284</v>
      </c>
      <c r="D18" s="228">
        <v>0.40929076141216481</v>
      </c>
      <c r="G18" s="220">
        <v>6030000</v>
      </c>
      <c r="H18" s="220">
        <v>1038000</v>
      </c>
      <c r="I18" s="228">
        <v>0.20793269230769232</v>
      </c>
    </row>
    <row r="19" spans="1:10" s="221" customFormat="1" x14ac:dyDescent="0.2">
      <c r="A19" s="225">
        <v>37126</v>
      </c>
      <c r="B19" s="220">
        <v>6614684</v>
      </c>
      <c r="C19" s="220">
        <v>50870</v>
      </c>
      <c r="D19" s="228">
        <v>7.7500672627225575E-3</v>
      </c>
      <c r="G19" s="220">
        <v>7299000</v>
      </c>
      <c r="H19" s="220">
        <v>1269000</v>
      </c>
      <c r="I19" s="228">
        <v>0.21044776119402986</v>
      </c>
    </row>
    <row r="20" spans="1:10" s="221" customFormat="1" x14ac:dyDescent="0.2"/>
  </sheetData>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776"/>
  <sheetViews>
    <sheetView zoomScale="75" workbookViewId="0">
      <pane xSplit="1" ySplit="3" topLeftCell="E40" activePane="bottomRight" state="frozen"/>
      <selection pane="topRight" activeCell="B1" sqref="B1"/>
      <selection pane="bottomLeft" activeCell="A4" sqref="A4"/>
      <selection pane="bottomRight" activeCell="M64" sqref="M64"/>
    </sheetView>
  </sheetViews>
  <sheetFormatPr defaultRowHeight="12.75" x14ac:dyDescent="0.2"/>
  <cols>
    <col min="1" max="1" width="14.85546875" style="5" bestFit="1" customWidth="1"/>
    <col min="2" max="2" width="13.7109375" customWidth="1"/>
    <col min="3" max="3" width="13.140625" customWidth="1"/>
    <col min="5" max="5" width="13.140625" customWidth="1"/>
    <col min="6" max="6" width="14.42578125" customWidth="1"/>
    <col min="7" max="7" width="11.42578125" style="375" customWidth="1"/>
    <col min="8" max="8" width="14.7109375" style="198" customWidth="1"/>
    <col min="9" max="9" width="13.7109375" customWidth="1"/>
    <col min="11" max="11" width="15.28515625" style="198" customWidth="1"/>
    <col min="12" max="12" width="13.85546875" customWidth="1"/>
    <col min="13" max="13" width="15.42578125" style="198" customWidth="1"/>
    <col min="14" max="14" width="16.42578125" customWidth="1"/>
    <col min="15" max="15" width="14.7109375" style="201" customWidth="1"/>
    <col min="16" max="16" width="15" style="74" customWidth="1"/>
    <col min="17" max="17" width="14.7109375" style="201" customWidth="1"/>
    <col min="18" max="18" width="14.42578125" style="74" bestFit="1" customWidth="1"/>
    <col min="19" max="19" width="10.85546875" bestFit="1" customWidth="1"/>
    <col min="25" max="25" width="14.85546875" style="5" bestFit="1" customWidth="1"/>
    <col min="26" max="26" width="15.28515625" customWidth="1"/>
    <col min="27" max="27" width="14.28515625" style="5" bestFit="1" customWidth="1"/>
  </cols>
  <sheetData>
    <row r="1" spans="1:27" s="16" customFormat="1" x14ac:dyDescent="0.2">
      <c r="A1" s="38">
        <v>202300000</v>
      </c>
      <c r="B1" s="15"/>
      <c r="C1" s="15"/>
      <c r="D1" s="15"/>
      <c r="E1" s="36" t="s">
        <v>26</v>
      </c>
      <c r="F1" s="15"/>
      <c r="G1" s="369"/>
      <c r="H1" s="190"/>
      <c r="I1" s="15"/>
      <c r="J1" s="15"/>
      <c r="K1" s="190"/>
      <c r="L1" s="36"/>
      <c r="M1" s="200"/>
      <c r="N1" s="37"/>
      <c r="O1" s="201"/>
      <c r="P1" s="75" t="s">
        <v>61</v>
      </c>
      <c r="Q1" s="201"/>
      <c r="R1" s="75" t="s">
        <v>61</v>
      </c>
      <c r="Y1" s="38">
        <v>260000000</v>
      </c>
      <c r="Z1" s="15"/>
      <c r="AA1" s="15"/>
    </row>
    <row r="2" spans="1:27" x14ac:dyDescent="0.2">
      <c r="A2" s="39"/>
      <c r="B2" s="4"/>
      <c r="C2" s="4"/>
      <c r="D2" s="4"/>
      <c r="E2" s="4"/>
      <c r="F2" s="4"/>
      <c r="G2" s="370"/>
      <c r="H2" s="200">
        <f>H91-H32</f>
        <v>-47708000</v>
      </c>
      <c r="I2" s="4"/>
      <c r="J2" s="5"/>
      <c r="K2" s="202">
        <f>K91-K32</f>
        <v>-48912000</v>
      </c>
      <c r="L2" s="4"/>
      <c r="M2" s="202">
        <f>M91-M32</f>
        <v>-53593000</v>
      </c>
      <c r="N2" s="1"/>
      <c r="O2" s="359">
        <f>O91-O32</f>
        <v>-53539000</v>
      </c>
      <c r="Y2" s="23"/>
      <c r="Z2" s="4"/>
    </row>
    <row r="3" spans="1:27" x14ac:dyDescent="0.2">
      <c r="B3" s="9">
        <v>1996</v>
      </c>
      <c r="C3" s="9" t="s">
        <v>27</v>
      </c>
      <c r="D3" s="9"/>
      <c r="E3" s="9">
        <v>1997</v>
      </c>
      <c r="F3" s="9" t="s">
        <v>27</v>
      </c>
      <c r="G3" s="371"/>
      <c r="H3" s="195">
        <v>1998</v>
      </c>
      <c r="I3" s="9" t="s">
        <v>27</v>
      </c>
      <c r="J3" s="10"/>
      <c r="K3" s="195">
        <v>1999</v>
      </c>
      <c r="L3" s="9" t="s">
        <v>27</v>
      </c>
      <c r="M3" s="194">
        <v>2000</v>
      </c>
      <c r="N3" s="11" t="s">
        <v>27</v>
      </c>
      <c r="O3" s="360">
        <v>2001</v>
      </c>
      <c r="P3" s="288" t="s">
        <v>27</v>
      </c>
      <c r="Q3" s="289">
        <v>2002</v>
      </c>
      <c r="R3" s="288" t="s">
        <v>27</v>
      </c>
      <c r="Z3" s="9">
        <v>1999</v>
      </c>
      <c r="AA3" s="9" t="s">
        <v>27</v>
      </c>
    </row>
    <row r="4" spans="1:27" x14ac:dyDescent="0.2">
      <c r="A4" s="18">
        <v>36526</v>
      </c>
      <c r="B4" s="5"/>
      <c r="C4" s="5"/>
      <c r="D4" s="5"/>
      <c r="E4" s="5"/>
      <c r="F4" s="5"/>
      <c r="G4" s="370">
        <v>35796.583333333336</v>
      </c>
      <c r="H4" s="196">
        <f t="shared" ref="H4:H67" si="0">$A$1-I4</f>
        <v>155776000</v>
      </c>
      <c r="I4" s="15">
        <v>46524000</v>
      </c>
      <c r="J4" s="13">
        <v>36161.708333333336</v>
      </c>
      <c r="K4" s="196">
        <f t="shared" ref="K4:K67" si="1">$A$1-L4</f>
        <v>182985000</v>
      </c>
      <c r="L4" s="15">
        <v>19315000</v>
      </c>
      <c r="M4" s="196">
        <f>$A$1-N4</f>
        <v>161310000</v>
      </c>
      <c r="N4" s="16">
        <v>40990000</v>
      </c>
      <c r="O4" s="201">
        <f>$A$1-P4</f>
        <v>114315500</v>
      </c>
      <c r="P4" s="74">
        <v>87984500</v>
      </c>
      <c r="Q4" s="201">
        <f>$A$1-R4</f>
        <v>178535000</v>
      </c>
      <c r="R4" s="74">
        <f>ANR!B674</f>
        <v>23765000</v>
      </c>
      <c r="Y4" s="24">
        <v>36161</v>
      </c>
      <c r="Z4" s="14">
        <f t="shared" ref="Z4:Z67" si="2">$A$1-AA4</f>
        <v>182985000</v>
      </c>
      <c r="AA4" s="14">
        <f>L4</f>
        <v>19315000</v>
      </c>
    </row>
    <row r="5" spans="1:27" x14ac:dyDescent="0.2">
      <c r="A5" s="18">
        <v>36527</v>
      </c>
      <c r="B5" s="5"/>
      <c r="C5" s="5"/>
      <c r="D5" s="5"/>
      <c r="E5" s="5"/>
      <c r="F5" s="5"/>
      <c r="G5" s="370">
        <v>35797.583333333336</v>
      </c>
      <c r="H5" s="196">
        <f t="shared" si="0"/>
        <v>153021000</v>
      </c>
      <c r="I5" s="15">
        <v>49279000</v>
      </c>
      <c r="J5" s="13">
        <v>36162.708333333336</v>
      </c>
      <c r="K5" s="196">
        <f t="shared" si="1"/>
        <v>182985000</v>
      </c>
      <c r="L5" s="15">
        <v>19315000</v>
      </c>
      <c r="M5" s="196">
        <f t="shared" ref="M5:M68" si="3">$A$1-N5</f>
        <v>160863000</v>
      </c>
      <c r="N5" s="16">
        <v>41437000</v>
      </c>
      <c r="O5" s="201">
        <f>$A$1-P5</f>
        <v>113284000</v>
      </c>
      <c r="P5" s="74">
        <v>89016000</v>
      </c>
      <c r="Q5" s="201">
        <f>$A$1-R5</f>
        <v>176000000</v>
      </c>
      <c r="R5" s="74">
        <f>ANR!B675</f>
        <v>26300000</v>
      </c>
      <c r="Y5" s="24">
        <v>36162</v>
      </c>
      <c r="Z5" s="14">
        <f t="shared" si="2"/>
        <v>182985000</v>
      </c>
      <c r="AA5" s="14">
        <f t="shared" ref="AA5:AA68" si="4">L5</f>
        <v>19315000</v>
      </c>
    </row>
    <row r="6" spans="1:27" x14ac:dyDescent="0.2">
      <c r="A6" s="18">
        <v>36528</v>
      </c>
      <c r="B6" s="5"/>
      <c r="C6" s="5"/>
      <c r="D6" s="5"/>
      <c r="E6" s="5"/>
      <c r="F6" s="5"/>
      <c r="G6" s="370">
        <v>35798.583333333336</v>
      </c>
      <c r="H6" s="196">
        <f t="shared" si="0"/>
        <v>153021000</v>
      </c>
      <c r="I6" s="15">
        <v>49279000</v>
      </c>
      <c r="J6" s="13">
        <v>36163.708333333336</v>
      </c>
      <c r="K6" s="196">
        <f t="shared" si="1"/>
        <v>182985000</v>
      </c>
      <c r="L6" s="15">
        <v>19315000</v>
      </c>
      <c r="M6" s="196">
        <f t="shared" si="3"/>
        <v>159900000</v>
      </c>
      <c r="N6" s="16">
        <v>42400000</v>
      </c>
      <c r="O6" s="201">
        <f t="shared" ref="O6:O62" si="5">$A$1-P6</f>
        <v>112965000</v>
      </c>
      <c r="P6" s="74">
        <v>89335000</v>
      </c>
      <c r="Q6" s="201">
        <f t="shared" ref="Q6:Q62" si="6">$A$1-R6</f>
        <v>176584000</v>
      </c>
      <c r="R6" s="74">
        <f>ANR!B676</f>
        <v>25716000</v>
      </c>
      <c r="Y6" s="24">
        <v>36163</v>
      </c>
      <c r="Z6" s="14">
        <f t="shared" si="2"/>
        <v>182985000</v>
      </c>
      <c r="AA6" s="14">
        <f t="shared" si="4"/>
        <v>19315000</v>
      </c>
    </row>
    <row r="7" spans="1:27" x14ac:dyDescent="0.2">
      <c r="A7" s="18">
        <v>36529</v>
      </c>
      <c r="B7" s="5"/>
      <c r="C7" s="5"/>
      <c r="D7" s="5"/>
      <c r="E7" s="5"/>
      <c r="F7" s="5"/>
      <c r="G7" s="370">
        <v>35799.583333333336</v>
      </c>
      <c r="H7" s="196">
        <f t="shared" si="0"/>
        <v>153021000</v>
      </c>
      <c r="I7" s="15">
        <v>49279000</v>
      </c>
      <c r="J7" s="13">
        <v>36164.708333333336</v>
      </c>
      <c r="K7" s="196">
        <f t="shared" si="1"/>
        <v>178300000</v>
      </c>
      <c r="L7" s="15">
        <v>24000000</v>
      </c>
      <c r="M7" s="196">
        <f t="shared" si="3"/>
        <v>158700000</v>
      </c>
      <c r="N7" s="16">
        <v>43600000</v>
      </c>
      <c r="O7" s="201">
        <f t="shared" si="5"/>
        <v>111495000</v>
      </c>
      <c r="P7" s="74">
        <v>90805000</v>
      </c>
      <c r="Q7" s="201">
        <f t="shared" si="6"/>
        <v>173087000</v>
      </c>
      <c r="R7" s="74">
        <f>ANR!B677</f>
        <v>29213000</v>
      </c>
      <c r="Y7" s="24">
        <v>36164</v>
      </c>
      <c r="Z7" s="14">
        <f t="shared" si="2"/>
        <v>178300000</v>
      </c>
      <c r="AA7" s="14">
        <f t="shared" si="4"/>
        <v>24000000</v>
      </c>
    </row>
    <row r="8" spans="1:27" x14ac:dyDescent="0.2">
      <c r="A8" s="18">
        <v>36530</v>
      </c>
      <c r="B8" s="5"/>
      <c r="C8" s="5"/>
      <c r="D8" s="5"/>
      <c r="E8" s="5"/>
      <c r="F8" s="5"/>
      <c r="G8" s="370">
        <v>35800.583333333336</v>
      </c>
      <c r="H8" s="196">
        <f t="shared" si="0"/>
        <v>153021000</v>
      </c>
      <c r="I8" s="15">
        <v>49279000</v>
      </c>
      <c r="J8" s="13">
        <v>36165.708333333336</v>
      </c>
      <c r="K8" s="196">
        <f t="shared" si="1"/>
        <v>179736000</v>
      </c>
      <c r="L8" s="15">
        <v>22564000</v>
      </c>
      <c r="M8" s="196">
        <f t="shared" si="3"/>
        <v>160023000</v>
      </c>
      <c r="N8" s="16">
        <v>42277000</v>
      </c>
      <c r="O8" s="201">
        <f t="shared" si="5"/>
        <v>110142000</v>
      </c>
      <c r="P8" s="74">
        <v>92158000</v>
      </c>
      <c r="Q8" s="201">
        <f t="shared" si="6"/>
        <v>172119500</v>
      </c>
      <c r="R8" s="74">
        <f>ANR!B678</f>
        <v>30180500</v>
      </c>
      <c r="Y8" s="24">
        <v>36165</v>
      </c>
      <c r="Z8" s="14">
        <f t="shared" si="2"/>
        <v>179736000</v>
      </c>
      <c r="AA8" s="14">
        <f t="shared" si="4"/>
        <v>22564000</v>
      </c>
    </row>
    <row r="9" spans="1:27" x14ac:dyDescent="0.2">
      <c r="A9" s="18">
        <v>36531</v>
      </c>
      <c r="B9" s="5"/>
      <c r="C9" s="5"/>
      <c r="D9" s="5"/>
      <c r="E9" s="5"/>
      <c r="F9" s="5"/>
      <c r="G9" s="370">
        <v>35801.583333333336</v>
      </c>
      <c r="H9" s="196">
        <f t="shared" si="0"/>
        <v>153300000</v>
      </c>
      <c r="I9" s="15">
        <v>49000000</v>
      </c>
      <c r="J9" s="13">
        <v>36166.708333333336</v>
      </c>
      <c r="K9" s="196">
        <f t="shared" si="1"/>
        <v>178300000</v>
      </c>
      <c r="L9" s="15">
        <v>24000000</v>
      </c>
      <c r="M9" s="196">
        <f t="shared" si="3"/>
        <v>158918000</v>
      </c>
      <c r="N9" s="16">
        <v>43382000</v>
      </c>
      <c r="O9" s="201">
        <f t="shared" si="5"/>
        <v>109181000</v>
      </c>
      <c r="P9" s="74">
        <v>93119000</v>
      </c>
      <c r="Q9" s="201">
        <f t="shared" si="6"/>
        <v>171152000</v>
      </c>
      <c r="R9" s="74">
        <f>ANR!B679</f>
        <v>31148000</v>
      </c>
      <c r="Y9" s="24">
        <v>36166</v>
      </c>
      <c r="Z9" s="14">
        <f t="shared" si="2"/>
        <v>178300000</v>
      </c>
      <c r="AA9" s="14">
        <f t="shared" si="4"/>
        <v>24000000</v>
      </c>
    </row>
    <row r="10" spans="1:27" x14ac:dyDescent="0.2">
      <c r="A10" s="18">
        <v>36532</v>
      </c>
      <c r="B10" s="5"/>
      <c r="C10" s="5"/>
      <c r="D10" s="5"/>
      <c r="E10" s="5"/>
      <c r="F10" s="5"/>
      <c r="G10" s="370">
        <v>35802.583333333336</v>
      </c>
      <c r="H10" s="196">
        <f t="shared" si="0"/>
        <v>148886000</v>
      </c>
      <c r="I10" s="15">
        <v>53414000</v>
      </c>
      <c r="J10" s="13">
        <v>36167.708333333336</v>
      </c>
      <c r="K10" s="196">
        <f t="shared" si="1"/>
        <v>169293000</v>
      </c>
      <c r="L10" s="15">
        <v>33007000</v>
      </c>
      <c r="M10" s="196">
        <f t="shared" si="3"/>
        <v>157421000</v>
      </c>
      <c r="N10" s="16">
        <v>44879000</v>
      </c>
      <c r="O10" s="201">
        <f t="shared" si="5"/>
        <v>108172600</v>
      </c>
      <c r="P10" s="74">
        <v>94127400</v>
      </c>
      <c r="Q10" s="201">
        <f t="shared" si="6"/>
        <v>170000000</v>
      </c>
      <c r="R10" s="74">
        <f>ANR!B680</f>
        <v>32300000</v>
      </c>
      <c r="Y10" s="24">
        <v>36167</v>
      </c>
      <c r="Z10" s="14">
        <f t="shared" si="2"/>
        <v>169293000</v>
      </c>
      <c r="AA10" s="14">
        <f t="shared" si="4"/>
        <v>33007000</v>
      </c>
    </row>
    <row r="11" spans="1:27" x14ac:dyDescent="0.2">
      <c r="A11" s="18">
        <v>36533</v>
      </c>
      <c r="B11" s="5"/>
      <c r="C11" s="5"/>
      <c r="D11" s="5"/>
      <c r="E11" s="5"/>
      <c r="F11" s="5"/>
      <c r="G11" s="370">
        <v>35803.583333333336</v>
      </c>
      <c r="H11" s="196">
        <f t="shared" si="0"/>
        <v>148300000</v>
      </c>
      <c r="I11" s="15">
        <v>54000000</v>
      </c>
      <c r="J11" s="13">
        <v>36168.708333333336</v>
      </c>
      <c r="K11" s="196">
        <f t="shared" si="1"/>
        <v>166874000</v>
      </c>
      <c r="L11" s="15">
        <v>35426000</v>
      </c>
      <c r="M11" s="196">
        <f t="shared" si="3"/>
        <v>156137000</v>
      </c>
      <c r="N11" s="16">
        <v>46163000</v>
      </c>
      <c r="O11" s="201">
        <f t="shared" si="5"/>
        <v>106883000</v>
      </c>
      <c r="P11" s="74">
        <v>95417000</v>
      </c>
      <c r="Q11" s="201">
        <f t="shared" si="6"/>
        <v>168095000</v>
      </c>
      <c r="R11" s="74">
        <f>ANR!B681</f>
        <v>34205000</v>
      </c>
      <c r="Y11" s="24">
        <v>36168</v>
      </c>
      <c r="Z11" s="14">
        <f t="shared" si="2"/>
        <v>166874000</v>
      </c>
      <c r="AA11" s="14">
        <f t="shared" si="4"/>
        <v>35426000</v>
      </c>
    </row>
    <row r="12" spans="1:27" x14ac:dyDescent="0.2">
      <c r="A12" s="18">
        <v>36534</v>
      </c>
      <c r="B12" s="5"/>
      <c r="C12" s="5"/>
      <c r="D12" s="5"/>
      <c r="E12" s="5"/>
      <c r="F12" s="5"/>
      <c r="G12" s="370">
        <v>35804.583333333336</v>
      </c>
      <c r="H12" s="196">
        <f t="shared" si="0"/>
        <v>147687000</v>
      </c>
      <c r="I12" s="15">
        <v>54613000</v>
      </c>
      <c r="J12" s="13">
        <v>36169.708333333336</v>
      </c>
      <c r="K12" s="196">
        <f t="shared" si="1"/>
        <v>166874000</v>
      </c>
      <c r="L12" s="15">
        <v>35426000</v>
      </c>
      <c r="M12" s="196">
        <f t="shared" si="3"/>
        <v>155437000</v>
      </c>
      <c r="N12" s="16">
        <v>46863000</v>
      </c>
      <c r="O12" s="201">
        <f t="shared" si="5"/>
        <v>107006000</v>
      </c>
      <c r="P12" s="74">
        <v>95294000</v>
      </c>
      <c r="Q12" s="201">
        <f t="shared" si="6"/>
        <v>166673000</v>
      </c>
      <c r="R12" s="74">
        <f>ANR!B682</f>
        <v>35627000</v>
      </c>
      <c r="Y12" s="24">
        <v>36169</v>
      </c>
      <c r="Z12" s="14">
        <f t="shared" si="2"/>
        <v>166874000</v>
      </c>
      <c r="AA12" s="14">
        <f t="shared" si="4"/>
        <v>35426000</v>
      </c>
    </row>
    <row r="13" spans="1:27" x14ac:dyDescent="0.2">
      <c r="A13" s="18">
        <v>36535</v>
      </c>
      <c r="B13" s="5"/>
      <c r="C13" s="5"/>
      <c r="D13" s="5"/>
      <c r="E13" s="5"/>
      <c r="F13" s="5"/>
      <c r="G13" s="370">
        <v>35805.583333333336</v>
      </c>
      <c r="H13" s="196">
        <f t="shared" si="0"/>
        <v>146710000</v>
      </c>
      <c r="I13" s="15">
        <v>55590000</v>
      </c>
      <c r="J13" s="13">
        <v>36170.708333333336</v>
      </c>
      <c r="K13" s="196">
        <f t="shared" si="1"/>
        <v>166874000</v>
      </c>
      <c r="L13" s="15">
        <v>35426000</v>
      </c>
      <c r="M13" s="196">
        <f t="shared" si="3"/>
        <v>154300000</v>
      </c>
      <c r="N13" s="16">
        <v>48000000</v>
      </c>
      <c r="O13" s="201">
        <f t="shared" si="5"/>
        <v>105931000</v>
      </c>
      <c r="P13" s="74">
        <v>96369000</v>
      </c>
      <c r="Q13" s="201">
        <f t="shared" si="6"/>
        <v>166000000</v>
      </c>
      <c r="R13" s="74">
        <f>ANR!B683</f>
        <v>36300000</v>
      </c>
      <c r="Y13" s="24">
        <v>36170</v>
      </c>
      <c r="Z13" s="14">
        <f t="shared" si="2"/>
        <v>166874000</v>
      </c>
      <c r="AA13" s="14">
        <f t="shared" si="4"/>
        <v>35426000</v>
      </c>
    </row>
    <row r="14" spans="1:27" x14ac:dyDescent="0.2">
      <c r="A14" s="18">
        <v>36536</v>
      </c>
      <c r="B14" s="5"/>
      <c r="C14" s="5"/>
      <c r="D14" s="5"/>
      <c r="E14" s="5"/>
      <c r="F14" s="5"/>
      <c r="G14" s="370">
        <v>35806.583333333336</v>
      </c>
      <c r="H14" s="196">
        <f t="shared" si="0"/>
        <v>146710000</v>
      </c>
      <c r="I14" s="15">
        <v>55590000</v>
      </c>
      <c r="J14" s="13">
        <v>36171.708333333336</v>
      </c>
      <c r="K14" s="196">
        <f t="shared" si="1"/>
        <v>164277000</v>
      </c>
      <c r="L14" s="15">
        <v>38023000</v>
      </c>
      <c r="M14" s="196">
        <f t="shared" si="3"/>
        <v>153625000</v>
      </c>
      <c r="N14" s="16">
        <v>48675000</v>
      </c>
      <c r="O14" s="201">
        <f t="shared" si="5"/>
        <v>104528000</v>
      </c>
      <c r="P14" s="74">
        <v>97772000</v>
      </c>
      <c r="Q14" s="201">
        <f t="shared" si="6"/>
        <v>165335000</v>
      </c>
      <c r="R14" s="74">
        <f>ANR!B684</f>
        <v>36965000</v>
      </c>
      <c r="Y14" s="24">
        <v>36171</v>
      </c>
      <c r="Z14" s="14">
        <f t="shared" si="2"/>
        <v>164277000</v>
      </c>
      <c r="AA14" s="14">
        <f t="shared" si="4"/>
        <v>38023000</v>
      </c>
    </row>
    <row r="15" spans="1:27" x14ac:dyDescent="0.2">
      <c r="A15" s="18">
        <v>36537</v>
      </c>
      <c r="B15" s="5"/>
      <c r="C15" s="5"/>
      <c r="D15" s="5"/>
      <c r="E15" s="5"/>
      <c r="F15" s="5"/>
      <c r="G15" s="370">
        <v>35807.583333333336</v>
      </c>
      <c r="H15" s="196">
        <f t="shared" si="0"/>
        <v>146710000</v>
      </c>
      <c r="I15" s="15">
        <v>55590000</v>
      </c>
      <c r="J15" s="13">
        <v>36172.708333333336</v>
      </c>
      <c r="K15" s="196">
        <f t="shared" si="1"/>
        <v>158043000</v>
      </c>
      <c r="L15" s="15">
        <v>44257000</v>
      </c>
      <c r="M15" s="196">
        <f t="shared" si="3"/>
        <v>152910000</v>
      </c>
      <c r="N15" s="16">
        <v>49390000</v>
      </c>
      <c r="O15" s="201">
        <f t="shared" si="5"/>
        <v>103834000</v>
      </c>
      <c r="P15" s="74">
        <v>98466000</v>
      </c>
      <c r="Q15" s="201">
        <f t="shared" si="6"/>
        <v>164702000</v>
      </c>
      <c r="R15" s="74">
        <f>ANR!B685</f>
        <v>37598000</v>
      </c>
      <c r="Y15" s="24">
        <v>36172</v>
      </c>
      <c r="Z15" s="14">
        <f t="shared" si="2"/>
        <v>158043000</v>
      </c>
      <c r="AA15" s="14">
        <f t="shared" si="4"/>
        <v>44257000</v>
      </c>
    </row>
    <row r="16" spans="1:27" x14ac:dyDescent="0.2">
      <c r="A16" s="18">
        <v>36538</v>
      </c>
      <c r="B16" s="5"/>
      <c r="C16" s="5"/>
      <c r="D16" s="5"/>
      <c r="E16" s="5"/>
      <c r="F16" s="5"/>
      <c r="G16" s="370">
        <v>35808.583333333336</v>
      </c>
      <c r="H16" s="196">
        <f t="shared" si="0"/>
        <v>141195000</v>
      </c>
      <c r="I16" s="15">
        <v>61105000</v>
      </c>
      <c r="J16" s="13">
        <v>36173.708333333336</v>
      </c>
      <c r="K16" s="196">
        <f t="shared" si="1"/>
        <v>155235000</v>
      </c>
      <c r="L16" s="15">
        <v>47065000</v>
      </c>
      <c r="M16" s="196">
        <f t="shared" si="3"/>
        <v>152191000</v>
      </c>
      <c r="N16" s="16">
        <v>50109000</v>
      </c>
      <c r="O16" s="201">
        <f t="shared" si="5"/>
        <v>103472000</v>
      </c>
      <c r="P16" s="74">
        <v>98828000</v>
      </c>
      <c r="Q16" s="201">
        <f t="shared" si="6"/>
        <v>164702000</v>
      </c>
      <c r="R16" s="74">
        <f>ANR!B686</f>
        <v>37598000</v>
      </c>
      <c r="Y16" s="24">
        <v>36173</v>
      </c>
      <c r="Z16" s="14">
        <f t="shared" si="2"/>
        <v>155235000</v>
      </c>
      <c r="AA16" s="14">
        <f t="shared" si="4"/>
        <v>47065000</v>
      </c>
    </row>
    <row r="17" spans="1:27" x14ac:dyDescent="0.2">
      <c r="A17" s="18">
        <v>36539</v>
      </c>
      <c r="B17" s="5"/>
      <c r="C17" s="5"/>
      <c r="D17" s="5"/>
      <c r="E17" s="5"/>
      <c r="F17" s="5"/>
      <c r="G17" s="370">
        <v>35809.583333333336</v>
      </c>
      <c r="H17" s="196">
        <f t="shared" si="0"/>
        <v>139152000</v>
      </c>
      <c r="I17" s="15">
        <v>63148000</v>
      </c>
      <c r="J17" s="13">
        <v>36174.708333333336</v>
      </c>
      <c r="K17" s="196">
        <f>$A$1-L17</f>
        <v>153664000</v>
      </c>
      <c r="L17" s="15">
        <v>48636000</v>
      </c>
      <c r="M17" s="196">
        <f t="shared" si="3"/>
        <v>150700000</v>
      </c>
      <c r="N17" s="16">
        <v>51600000</v>
      </c>
      <c r="O17" s="201">
        <f t="shared" si="5"/>
        <v>102673400</v>
      </c>
      <c r="P17" s="74">
        <v>99626600</v>
      </c>
      <c r="Q17" s="201">
        <f t="shared" si="6"/>
        <v>164702000</v>
      </c>
      <c r="R17" s="74">
        <f>ANR!B687</f>
        <v>37598000</v>
      </c>
      <c r="Y17" s="24">
        <v>36174</v>
      </c>
      <c r="Z17" s="14">
        <f>$A$1-AA17</f>
        <v>153664000</v>
      </c>
      <c r="AA17" s="14">
        <f t="shared" si="4"/>
        <v>48636000</v>
      </c>
    </row>
    <row r="18" spans="1:27" x14ac:dyDescent="0.2">
      <c r="A18" s="18">
        <v>36540</v>
      </c>
      <c r="B18" s="5"/>
      <c r="C18" s="5"/>
      <c r="D18" s="5"/>
      <c r="E18" s="5"/>
      <c r="F18" s="5"/>
      <c r="G18" s="370">
        <v>35810.583333333336</v>
      </c>
      <c r="H18" s="196">
        <f t="shared" si="0"/>
        <v>136813000</v>
      </c>
      <c r="I18" s="15">
        <v>65487000</v>
      </c>
      <c r="J18" s="13">
        <v>36175.708333333336</v>
      </c>
      <c r="K18" s="196">
        <f t="shared" si="1"/>
        <v>151710000</v>
      </c>
      <c r="L18" s="15">
        <v>50590000</v>
      </c>
      <c r="M18" s="196">
        <f t="shared" si="3"/>
        <v>149143000</v>
      </c>
      <c r="N18" s="16">
        <v>53157000</v>
      </c>
      <c r="O18" s="201">
        <f t="shared" si="5"/>
        <v>102667000</v>
      </c>
      <c r="P18" s="74">
        <v>99633000</v>
      </c>
      <c r="Q18" s="201">
        <f t="shared" si="6"/>
        <v>162455000</v>
      </c>
      <c r="R18" s="74">
        <f>ANR!B688</f>
        <v>39845000</v>
      </c>
      <c r="Y18" s="24">
        <v>36175</v>
      </c>
      <c r="Z18" s="14">
        <f t="shared" si="2"/>
        <v>151710000</v>
      </c>
      <c r="AA18" s="14">
        <f t="shared" si="4"/>
        <v>50590000</v>
      </c>
    </row>
    <row r="19" spans="1:27" x14ac:dyDescent="0.2">
      <c r="A19" s="18">
        <v>36541</v>
      </c>
      <c r="B19" s="5"/>
      <c r="C19" s="5"/>
      <c r="D19" s="5"/>
      <c r="E19" s="5"/>
      <c r="F19" s="5"/>
      <c r="G19" s="370">
        <v>35811.583333333336</v>
      </c>
      <c r="H19" s="196">
        <f t="shared" si="0"/>
        <v>134630000</v>
      </c>
      <c r="I19" s="15">
        <v>67670000</v>
      </c>
      <c r="J19" s="13">
        <v>36176.708333333336</v>
      </c>
      <c r="K19" s="196">
        <f t="shared" si="1"/>
        <v>151710000</v>
      </c>
      <c r="L19" s="15">
        <v>50590000</v>
      </c>
      <c r="M19" s="196">
        <f t="shared" si="3"/>
        <v>147097000</v>
      </c>
      <c r="N19" s="16">
        <v>55203000</v>
      </c>
      <c r="O19" s="201">
        <f t="shared" si="5"/>
        <v>102237000</v>
      </c>
      <c r="P19" s="74">
        <v>100063000</v>
      </c>
      <c r="Q19" s="201">
        <f t="shared" si="6"/>
        <v>162445000</v>
      </c>
      <c r="R19" s="74">
        <f>ANR!B689</f>
        <v>39855000</v>
      </c>
      <c r="Y19" s="24">
        <v>36176</v>
      </c>
      <c r="Z19" s="14">
        <f t="shared" si="2"/>
        <v>151710000</v>
      </c>
      <c r="AA19" s="14">
        <f t="shared" si="4"/>
        <v>50590000</v>
      </c>
    </row>
    <row r="20" spans="1:27" x14ac:dyDescent="0.2">
      <c r="A20" s="18">
        <v>36542</v>
      </c>
      <c r="B20" s="5"/>
      <c r="C20" s="5"/>
      <c r="D20" s="13">
        <v>35447.5</v>
      </c>
      <c r="E20" s="14">
        <f>$A$1-F20</f>
        <v>125000000</v>
      </c>
      <c r="F20" s="15">
        <v>77300000</v>
      </c>
      <c r="G20" s="370">
        <v>35812.583333333336</v>
      </c>
      <c r="H20" s="196">
        <f t="shared" si="0"/>
        <v>133217000</v>
      </c>
      <c r="I20" s="15">
        <v>69083000</v>
      </c>
      <c r="J20" s="13">
        <v>36177.708333333336</v>
      </c>
      <c r="K20" s="196">
        <f t="shared" si="1"/>
        <v>151710000</v>
      </c>
      <c r="L20" s="15">
        <v>50590000</v>
      </c>
      <c r="M20" s="196">
        <f t="shared" si="3"/>
        <v>147144000</v>
      </c>
      <c r="N20" s="16">
        <v>55156000</v>
      </c>
      <c r="O20" s="201">
        <f t="shared" si="5"/>
        <v>101797000</v>
      </c>
      <c r="P20" s="74">
        <v>100503000</v>
      </c>
      <c r="Q20" s="201">
        <f t="shared" si="6"/>
        <v>160307000</v>
      </c>
      <c r="R20" s="74">
        <f>ANR!B690</f>
        <v>41993000</v>
      </c>
      <c r="Y20" s="24">
        <v>36177</v>
      </c>
      <c r="Z20" s="14">
        <f t="shared" si="2"/>
        <v>151710000</v>
      </c>
      <c r="AA20" s="14">
        <f t="shared" si="4"/>
        <v>50590000</v>
      </c>
    </row>
    <row r="21" spans="1:27" x14ac:dyDescent="0.2">
      <c r="A21" s="18">
        <v>36543</v>
      </c>
      <c r="B21" s="5"/>
      <c r="C21" s="5"/>
      <c r="D21" s="5"/>
      <c r="E21" s="5"/>
      <c r="F21" s="5"/>
      <c r="G21" s="370">
        <v>35813.583333333336</v>
      </c>
      <c r="H21" s="196">
        <f t="shared" si="0"/>
        <v>133217000</v>
      </c>
      <c r="I21" s="15">
        <v>69083000</v>
      </c>
      <c r="J21" s="13">
        <v>36178.708333333336</v>
      </c>
      <c r="K21" s="196">
        <f t="shared" si="1"/>
        <v>148300000</v>
      </c>
      <c r="L21" s="15">
        <v>54000000</v>
      </c>
      <c r="M21" s="196">
        <f t="shared" si="3"/>
        <v>145460000</v>
      </c>
      <c r="N21" s="16">
        <v>56840000</v>
      </c>
      <c r="O21" s="201">
        <f t="shared" si="5"/>
        <v>100936000</v>
      </c>
      <c r="P21" s="74">
        <v>101364000</v>
      </c>
      <c r="Q21" s="201">
        <f t="shared" si="6"/>
        <v>159159000</v>
      </c>
      <c r="R21" s="74">
        <f>ANR!B691</f>
        <v>43141000</v>
      </c>
      <c r="Y21" s="24">
        <v>36178</v>
      </c>
      <c r="Z21" s="14">
        <f t="shared" si="2"/>
        <v>148300000</v>
      </c>
      <c r="AA21" s="14">
        <f t="shared" si="4"/>
        <v>54000000</v>
      </c>
    </row>
    <row r="22" spans="1:27" x14ac:dyDescent="0.2">
      <c r="A22" s="18">
        <v>36544</v>
      </c>
      <c r="B22" s="5"/>
      <c r="C22" s="5"/>
      <c r="D22" s="5"/>
      <c r="E22" s="5"/>
      <c r="F22" s="5"/>
      <c r="G22" s="370">
        <v>35814.583333333336</v>
      </c>
      <c r="H22" s="196">
        <f t="shared" si="0"/>
        <v>133217000</v>
      </c>
      <c r="I22" s="15">
        <v>69083000</v>
      </c>
      <c r="J22" s="13">
        <v>36179.708333333336</v>
      </c>
      <c r="K22" s="196">
        <f t="shared" si="1"/>
        <v>147614000</v>
      </c>
      <c r="L22" s="15">
        <v>54686000</v>
      </c>
      <c r="M22" s="196">
        <f t="shared" si="3"/>
        <v>143766000</v>
      </c>
      <c r="N22" s="16">
        <v>58534000</v>
      </c>
      <c r="O22" s="201">
        <f t="shared" si="5"/>
        <v>99133000</v>
      </c>
      <c r="P22" s="74">
        <v>103167000</v>
      </c>
      <c r="Q22" s="201">
        <f t="shared" si="6"/>
        <v>159159000</v>
      </c>
      <c r="R22" s="74">
        <f>ANR!B692</f>
        <v>43141000</v>
      </c>
      <c r="Y22" s="24">
        <v>36179</v>
      </c>
      <c r="Z22" s="14">
        <f t="shared" si="2"/>
        <v>147614000</v>
      </c>
      <c r="AA22" s="14">
        <f t="shared" si="4"/>
        <v>54686000</v>
      </c>
    </row>
    <row r="23" spans="1:27" x14ac:dyDescent="0.2">
      <c r="A23" s="18">
        <v>36545</v>
      </c>
      <c r="B23" s="5"/>
      <c r="C23" s="5"/>
      <c r="D23" s="5"/>
      <c r="E23" s="5"/>
      <c r="F23" s="5"/>
      <c r="G23" s="370">
        <v>35815.583333333336</v>
      </c>
      <c r="H23" s="196">
        <f t="shared" si="0"/>
        <v>128803000</v>
      </c>
      <c r="I23" s="15">
        <v>73497000</v>
      </c>
      <c r="J23" s="13">
        <v>36180.708333333336</v>
      </c>
      <c r="K23" s="196">
        <f t="shared" si="1"/>
        <v>147300000</v>
      </c>
      <c r="L23" s="15">
        <v>55000000</v>
      </c>
      <c r="M23" s="196">
        <f t="shared" si="3"/>
        <v>142348000</v>
      </c>
      <c r="N23" s="16">
        <v>59952000</v>
      </c>
      <c r="O23" s="201">
        <f t="shared" si="5"/>
        <v>98054000</v>
      </c>
      <c r="P23" s="74">
        <v>104246000</v>
      </c>
      <c r="Q23" s="201">
        <f t="shared" si="6"/>
        <v>159159000</v>
      </c>
      <c r="R23" s="74">
        <f>ANR!B693</f>
        <v>43141000</v>
      </c>
      <c r="Y23" s="24">
        <v>36180</v>
      </c>
      <c r="Z23" s="14">
        <f t="shared" si="2"/>
        <v>147300000</v>
      </c>
      <c r="AA23" s="14">
        <f t="shared" si="4"/>
        <v>55000000</v>
      </c>
    </row>
    <row r="24" spans="1:27" x14ac:dyDescent="0.2">
      <c r="A24" s="349">
        <v>36546</v>
      </c>
      <c r="B24" s="5"/>
      <c r="C24" s="5"/>
      <c r="D24" s="5"/>
      <c r="E24" s="5"/>
      <c r="F24" s="5"/>
      <c r="G24" s="370">
        <v>35816.583333333336</v>
      </c>
      <c r="H24" s="196">
        <f t="shared" si="0"/>
        <v>127529000</v>
      </c>
      <c r="I24" s="15">
        <v>74771000</v>
      </c>
      <c r="J24" s="13">
        <v>36181.708333333336</v>
      </c>
      <c r="K24" s="196">
        <f t="shared" si="1"/>
        <v>146343000</v>
      </c>
      <c r="L24" s="15">
        <v>55957000</v>
      </c>
      <c r="M24" s="196">
        <f t="shared" si="3"/>
        <v>140726000</v>
      </c>
      <c r="N24" s="16">
        <v>61574000</v>
      </c>
      <c r="O24" s="201">
        <f t="shared" si="5"/>
        <v>96624300</v>
      </c>
      <c r="P24" s="74">
        <v>105675700</v>
      </c>
      <c r="Q24" s="201">
        <f t="shared" si="6"/>
        <v>159159000</v>
      </c>
      <c r="R24" s="74">
        <f>ANR!B694</f>
        <v>43141000</v>
      </c>
      <c r="Y24" s="24">
        <v>36181</v>
      </c>
      <c r="Z24" s="14">
        <f t="shared" si="2"/>
        <v>146343000</v>
      </c>
      <c r="AA24" s="14">
        <f t="shared" si="4"/>
        <v>55957000</v>
      </c>
    </row>
    <row r="25" spans="1:27" x14ac:dyDescent="0.2">
      <c r="A25" s="18">
        <v>36547</v>
      </c>
      <c r="B25" s="5"/>
      <c r="C25" s="5"/>
      <c r="D25" s="5"/>
      <c r="E25" s="5"/>
      <c r="F25" s="5"/>
      <c r="G25" s="370">
        <v>35817.583333333336</v>
      </c>
      <c r="H25" s="196">
        <f t="shared" si="0"/>
        <v>127529000</v>
      </c>
      <c r="I25" s="15">
        <v>74771000</v>
      </c>
      <c r="J25" s="13">
        <v>36182.708333333336</v>
      </c>
      <c r="K25" s="196">
        <f t="shared" si="1"/>
        <v>145483000</v>
      </c>
      <c r="L25" s="15">
        <v>56817000</v>
      </c>
      <c r="M25" s="196">
        <f t="shared" si="3"/>
        <v>138773000</v>
      </c>
      <c r="N25" s="16">
        <v>63527000</v>
      </c>
      <c r="O25" s="201">
        <f t="shared" si="5"/>
        <v>95229000</v>
      </c>
      <c r="P25" s="74">
        <v>107071000</v>
      </c>
      <c r="Q25" s="201">
        <f t="shared" si="6"/>
        <v>159159000</v>
      </c>
      <c r="R25" s="74">
        <f>ANR!B695</f>
        <v>43141000</v>
      </c>
      <c r="Y25" s="24">
        <v>36182</v>
      </c>
      <c r="Z25" s="14">
        <f t="shared" si="2"/>
        <v>145483000</v>
      </c>
      <c r="AA25" s="14">
        <f t="shared" si="4"/>
        <v>56817000</v>
      </c>
    </row>
    <row r="26" spans="1:27" x14ac:dyDescent="0.2">
      <c r="A26" s="18">
        <v>36548</v>
      </c>
      <c r="B26" s="5"/>
      <c r="C26" s="5"/>
      <c r="D26" s="5"/>
      <c r="E26" s="5"/>
      <c r="F26" s="5"/>
      <c r="G26" s="370">
        <v>35818.583333333336</v>
      </c>
      <c r="H26" s="196">
        <f t="shared" si="0"/>
        <v>124612000</v>
      </c>
      <c r="I26" s="15">
        <v>77688000</v>
      </c>
      <c r="J26" s="13">
        <v>36183.708333333336</v>
      </c>
      <c r="K26" s="196">
        <f t="shared" si="1"/>
        <v>145483000</v>
      </c>
      <c r="L26" s="15">
        <v>56817000</v>
      </c>
      <c r="M26" s="196">
        <f t="shared" si="3"/>
        <v>136620000</v>
      </c>
      <c r="N26" s="16">
        <v>65680000</v>
      </c>
      <c r="O26" s="201">
        <f t="shared" si="5"/>
        <v>94823000</v>
      </c>
      <c r="P26" s="74">
        <v>107477000</v>
      </c>
      <c r="Q26" s="201">
        <f t="shared" si="6"/>
        <v>158357000</v>
      </c>
      <c r="R26" s="74">
        <f>ANR!B696</f>
        <v>43943000</v>
      </c>
      <c r="Y26" s="24">
        <v>36183</v>
      </c>
      <c r="Z26" s="14">
        <f t="shared" si="2"/>
        <v>145483000</v>
      </c>
      <c r="AA26" s="14">
        <f t="shared" si="4"/>
        <v>56817000</v>
      </c>
    </row>
    <row r="27" spans="1:27" x14ac:dyDescent="0.2">
      <c r="A27" s="18">
        <v>36549</v>
      </c>
      <c r="B27" s="5"/>
      <c r="C27" s="5"/>
      <c r="D27" s="5"/>
      <c r="E27" s="5"/>
      <c r="F27" s="5"/>
      <c r="G27" s="370">
        <v>35819.583333333336</v>
      </c>
      <c r="H27" s="196">
        <f t="shared" si="0"/>
        <v>124612000</v>
      </c>
      <c r="I27" s="15">
        <v>77688000</v>
      </c>
      <c r="J27" s="13">
        <v>36184.708333333336</v>
      </c>
      <c r="K27" s="196">
        <f t="shared" si="1"/>
        <v>145483000</v>
      </c>
      <c r="L27" s="15">
        <v>56817000</v>
      </c>
      <c r="M27" s="196">
        <f t="shared" si="3"/>
        <v>135308000</v>
      </c>
      <c r="N27" s="16">
        <v>66992000</v>
      </c>
      <c r="O27" s="201">
        <f t="shared" si="5"/>
        <v>93536000</v>
      </c>
      <c r="P27" s="74">
        <v>108764000</v>
      </c>
      <c r="Q27" s="201">
        <f t="shared" si="6"/>
        <v>153000000</v>
      </c>
      <c r="R27" s="74">
        <f>ANR!B697</f>
        <v>49300000</v>
      </c>
      <c r="Y27" s="24">
        <v>36184</v>
      </c>
      <c r="Z27" s="14">
        <f t="shared" si="2"/>
        <v>145483000</v>
      </c>
      <c r="AA27" s="14">
        <f t="shared" si="4"/>
        <v>56817000</v>
      </c>
    </row>
    <row r="28" spans="1:27" x14ac:dyDescent="0.2">
      <c r="A28" s="18">
        <v>36550</v>
      </c>
      <c r="B28" s="5"/>
      <c r="C28" s="5"/>
      <c r="D28" s="5"/>
      <c r="E28" s="5"/>
      <c r="F28" s="5"/>
      <c r="G28" s="370">
        <v>35820.583333333336</v>
      </c>
      <c r="H28" s="196">
        <f t="shared" si="0"/>
        <v>124612000</v>
      </c>
      <c r="I28" s="15">
        <v>77688000</v>
      </c>
      <c r="J28" s="13">
        <v>36185.708333333336</v>
      </c>
      <c r="K28" s="196">
        <f t="shared" si="1"/>
        <v>146141000</v>
      </c>
      <c r="L28" s="15">
        <v>56159000</v>
      </c>
      <c r="M28" s="196">
        <f t="shared" si="3"/>
        <v>133298000</v>
      </c>
      <c r="N28" s="16">
        <v>69002000</v>
      </c>
      <c r="O28" s="201">
        <f t="shared" si="5"/>
        <v>92537000</v>
      </c>
      <c r="P28" s="74">
        <v>109763000</v>
      </c>
      <c r="Q28" s="201">
        <f t="shared" si="6"/>
        <v>153000000</v>
      </c>
      <c r="R28" s="74">
        <f>ANR!B698</f>
        <v>49300000</v>
      </c>
      <c r="Y28" s="24">
        <v>36185</v>
      </c>
      <c r="Z28" s="14">
        <f t="shared" si="2"/>
        <v>146141000</v>
      </c>
      <c r="AA28" s="14">
        <f t="shared" si="4"/>
        <v>56159000</v>
      </c>
    </row>
    <row r="29" spans="1:27" x14ac:dyDescent="0.2">
      <c r="A29" s="18">
        <v>36551</v>
      </c>
      <c r="B29" s="5"/>
      <c r="C29" s="5"/>
      <c r="D29" s="5"/>
      <c r="E29" s="5"/>
      <c r="F29" s="5"/>
      <c r="G29" s="370">
        <v>35821.583333333336</v>
      </c>
      <c r="H29" s="196">
        <f t="shared" si="0"/>
        <v>123099000</v>
      </c>
      <c r="I29" s="15">
        <v>79201000</v>
      </c>
      <c r="J29" s="13">
        <v>36186.708333333336</v>
      </c>
      <c r="K29" s="196">
        <f t="shared" si="1"/>
        <v>143796000</v>
      </c>
      <c r="L29" s="15">
        <v>58504000</v>
      </c>
      <c r="M29" s="196">
        <f t="shared" si="3"/>
        <v>131359000</v>
      </c>
      <c r="N29" s="16">
        <v>70941000</v>
      </c>
      <c r="O29" s="201">
        <f t="shared" si="5"/>
        <v>91062000</v>
      </c>
      <c r="P29" s="74">
        <v>111238000</v>
      </c>
      <c r="Q29" s="201">
        <f t="shared" si="6"/>
        <v>149770000</v>
      </c>
      <c r="R29" s="74">
        <f>ANR!B699</f>
        <v>52530000</v>
      </c>
      <c r="Y29" s="24">
        <v>36186</v>
      </c>
      <c r="Z29" s="14">
        <f t="shared" si="2"/>
        <v>143796000</v>
      </c>
      <c r="AA29" s="14">
        <f t="shared" si="4"/>
        <v>58504000</v>
      </c>
    </row>
    <row r="30" spans="1:27" x14ac:dyDescent="0.2">
      <c r="A30" s="18">
        <v>36552</v>
      </c>
      <c r="B30" s="5"/>
      <c r="C30" s="5"/>
      <c r="D30" s="5"/>
      <c r="E30" s="5"/>
      <c r="F30" s="5"/>
      <c r="G30" s="370">
        <v>35822.583333333336</v>
      </c>
      <c r="H30" s="196">
        <f t="shared" si="0"/>
        <v>119726000</v>
      </c>
      <c r="I30" s="15">
        <v>82574000</v>
      </c>
      <c r="J30" s="13">
        <v>36187.708333333336</v>
      </c>
      <c r="K30" s="196">
        <f t="shared" si="1"/>
        <v>143050000</v>
      </c>
      <c r="L30" s="15">
        <v>59250000</v>
      </c>
      <c r="M30" s="196">
        <f t="shared" si="3"/>
        <v>129728000</v>
      </c>
      <c r="N30" s="16">
        <v>72572000</v>
      </c>
      <c r="O30" s="201">
        <f t="shared" si="5"/>
        <v>89801000</v>
      </c>
      <c r="P30" s="74">
        <v>112499000</v>
      </c>
      <c r="Q30" s="201">
        <f t="shared" si="6"/>
        <v>149770000</v>
      </c>
      <c r="R30" s="74">
        <f>ANR!B700</f>
        <v>52530000</v>
      </c>
      <c r="Y30" s="24">
        <v>36187</v>
      </c>
      <c r="Z30" s="14">
        <f t="shared" si="2"/>
        <v>143050000</v>
      </c>
      <c r="AA30" s="14">
        <f t="shared" si="4"/>
        <v>59250000</v>
      </c>
    </row>
    <row r="31" spans="1:27" x14ac:dyDescent="0.2">
      <c r="A31" s="349">
        <v>36553</v>
      </c>
      <c r="B31" s="5"/>
      <c r="C31" s="5"/>
      <c r="D31" s="5"/>
      <c r="E31" s="5"/>
      <c r="F31" s="5"/>
      <c r="G31" s="370">
        <v>35823.583333333336</v>
      </c>
      <c r="H31" s="196">
        <f t="shared" si="0"/>
        <v>118742000</v>
      </c>
      <c r="I31" s="15">
        <v>83558000</v>
      </c>
      <c r="J31" s="13">
        <v>36188.708333333336</v>
      </c>
      <c r="K31" s="196">
        <f t="shared" si="1"/>
        <v>142081000</v>
      </c>
      <c r="L31" s="15">
        <v>60219000</v>
      </c>
      <c r="M31" s="196">
        <f t="shared" si="3"/>
        <v>127752000</v>
      </c>
      <c r="N31" s="16">
        <v>74548000</v>
      </c>
      <c r="O31" s="201">
        <f t="shared" si="5"/>
        <v>88375300</v>
      </c>
      <c r="P31" s="74">
        <v>113924700</v>
      </c>
      <c r="Q31" s="201">
        <f t="shared" si="6"/>
        <v>147000000</v>
      </c>
      <c r="R31" s="74">
        <f>ANR!B701</f>
        <v>55300000</v>
      </c>
      <c r="Y31" s="24">
        <v>36188</v>
      </c>
      <c r="Z31" s="14">
        <f t="shared" si="2"/>
        <v>142081000</v>
      </c>
      <c r="AA31" s="14">
        <f t="shared" si="4"/>
        <v>60219000</v>
      </c>
    </row>
    <row r="32" spans="1:27" s="351" customFormat="1" x14ac:dyDescent="0.2">
      <c r="A32" s="350">
        <v>36554</v>
      </c>
      <c r="G32" s="372">
        <v>35824.583333333336</v>
      </c>
      <c r="H32" s="353">
        <f t="shared" si="0"/>
        <v>117868000</v>
      </c>
      <c r="I32" s="354">
        <v>84432000</v>
      </c>
      <c r="J32" s="352">
        <v>36189.708333333336</v>
      </c>
      <c r="K32" s="353">
        <f t="shared" si="1"/>
        <v>141623000</v>
      </c>
      <c r="L32" s="354">
        <v>60677000</v>
      </c>
      <c r="M32" s="353">
        <f t="shared" si="3"/>
        <v>125823000</v>
      </c>
      <c r="N32" s="354">
        <v>76477000</v>
      </c>
      <c r="O32" s="355">
        <f t="shared" si="5"/>
        <v>87103000</v>
      </c>
      <c r="P32" s="356">
        <v>115197000</v>
      </c>
      <c r="Q32" s="355">
        <f t="shared" si="6"/>
        <v>147406000</v>
      </c>
      <c r="R32" s="356">
        <f>ANR!B702</f>
        <v>54894000</v>
      </c>
      <c r="Y32" s="357">
        <v>36189</v>
      </c>
      <c r="Z32" s="353">
        <f t="shared" si="2"/>
        <v>141623000</v>
      </c>
      <c r="AA32" s="353">
        <f t="shared" si="4"/>
        <v>60677000</v>
      </c>
    </row>
    <row r="33" spans="1:27" s="1" customFormat="1" x14ac:dyDescent="0.2">
      <c r="A33" s="18">
        <v>36555</v>
      </c>
      <c r="B33" s="4"/>
      <c r="C33" s="4"/>
      <c r="D33" s="4"/>
      <c r="E33" s="4"/>
      <c r="F33" s="4"/>
      <c r="G33" s="373">
        <v>35825.583333333336</v>
      </c>
      <c r="H33" s="202">
        <f t="shared" si="0"/>
        <v>117097000</v>
      </c>
      <c r="I33" s="36">
        <v>85203000</v>
      </c>
      <c r="J33" s="24">
        <v>36190.708333333336</v>
      </c>
      <c r="K33" s="202">
        <f t="shared" si="1"/>
        <v>141623000</v>
      </c>
      <c r="L33" s="36">
        <v>60677000</v>
      </c>
      <c r="M33" s="202">
        <f t="shared" si="3"/>
        <v>124084300</v>
      </c>
      <c r="N33" s="37">
        <v>78215700</v>
      </c>
      <c r="O33" s="289">
        <f t="shared" si="5"/>
        <v>85837000</v>
      </c>
      <c r="P33" s="347">
        <v>116463000</v>
      </c>
      <c r="Q33" s="289">
        <f t="shared" si="6"/>
        <v>147406000</v>
      </c>
      <c r="R33" s="347">
        <f>ANR!B703</f>
        <v>54894000</v>
      </c>
      <c r="Y33" s="24">
        <v>36190</v>
      </c>
      <c r="Z33" s="348">
        <f t="shared" si="2"/>
        <v>141623000</v>
      </c>
      <c r="AA33" s="348">
        <f t="shared" si="4"/>
        <v>60677000</v>
      </c>
    </row>
    <row r="34" spans="1:27" s="186" customFormat="1" ht="13.5" thickBot="1" x14ac:dyDescent="0.25">
      <c r="A34" s="180">
        <v>36556</v>
      </c>
      <c r="B34" s="214"/>
      <c r="C34" s="214"/>
      <c r="D34" s="214"/>
      <c r="E34" s="214"/>
      <c r="F34" s="214"/>
      <c r="G34" s="374">
        <v>35826.583333333336</v>
      </c>
      <c r="H34" s="197">
        <f t="shared" si="0"/>
        <v>117097000</v>
      </c>
      <c r="I34" s="183">
        <v>85203000</v>
      </c>
      <c r="J34" s="181">
        <v>36191.708333333336</v>
      </c>
      <c r="K34" s="197">
        <f t="shared" si="1"/>
        <v>141623000</v>
      </c>
      <c r="L34" s="183">
        <v>60677000</v>
      </c>
      <c r="M34" s="197">
        <f t="shared" si="3"/>
        <v>124085000</v>
      </c>
      <c r="N34" s="184">
        <v>78215000</v>
      </c>
      <c r="O34" s="290">
        <f t="shared" si="5"/>
        <v>84881000</v>
      </c>
      <c r="P34" s="185">
        <v>117419000</v>
      </c>
      <c r="Q34" s="290">
        <f t="shared" si="6"/>
        <v>146012000</v>
      </c>
      <c r="R34" s="185">
        <f>ANR!B704</f>
        <v>56288000</v>
      </c>
      <c r="Y34" s="187">
        <v>36191</v>
      </c>
      <c r="Z34" s="182">
        <f t="shared" si="2"/>
        <v>141623000</v>
      </c>
      <c r="AA34" s="182">
        <f t="shared" si="4"/>
        <v>60677000</v>
      </c>
    </row>
    <row r="35" spans="1:27" x14ac:dyDescent="0.2">
      <c r="A35" s="18">
        <v>36557</v>
      </c>
      <c r="B35" s="5"/>
      <c r="C35" s="5"/>
      <c r="D35" s="5"/>
      <c r="E35" s="5"/>
      <c r="F35" s="5"/>
      <c r="G35" s="370">
        <v>35827.583333333336</v>
      </c>
      <c r="H35" s="196">
        <f t="shared" si="0"/>
        <v>117097000</v>
      </c>
      <c r="I35" s="15">
        <v>85203000</v>
      </c>
      <c r="J35" s="13">
        <v>36192.708333333336</v>
      </c>
      <c r="K35" s="196">
        <f t="shared" si="1"/>
        <v>140400000</v>
      </c>
      <c r="L35" s="15">
        <v>61900000</v>
      </c>
      <c r="M35" s="196">
        <f t="shared" si="3"/>
        <v>121306000</v>
      </c>
      <c r="N35" s="16">
        <v>80994000</v>
      </c>
      <c r="O35" s="201">
        <f t="shared" si="5"/>
        <v>84269000</v>
      </c>
      <c r="P35" s="74">
        <v>118031000</v>
      </c>
      <c r="Q35" s="201">
        <f t="shared" si="6"/>
        <v>145209000</v>
      </c>
      <c r="R35" s="74">
        <f>ANR!B705</f>
        <v>57091000</v>
      </c>
      <c r="Y35" s="24">
        <v>36192</v>
      </c>
      <c r="Z35" s="14">
        <f t="shared" si="2"/>
        <v>140400000</v>
      </c>
      <c r="AA35" s="14">
        <f t="shared" si="4"/>
        <v>61900000</v>
      </c>
    </row>
    <row r="36" spans="1:27" x14ac:dyDescent="0.2">
      <c r="A36" s="18">
        <v>36558</v>
      </c>
      <c r="B36" s="5"/>
      <c r="C36" s="5"/>
      <c r="D36" s="5"/>
      <c r="E36" s="5"/>
      <c r="F36" s="5"/>
      <c r="G36" s="370">
        <v>35828.583333333336</v>
      </c>
      <c r="H36" s="196">
        <f t="shared" si="0"/>
        <v>116806000</v>
      </c>
      <c r="I36" s="15">
        <v>85494000</v>
      </c>
      <c r="J36" s="13">
        <v>36193.708333333336</v>
      </c>
      <c r="K36" s="196">
        <f t="shared" si="1"/>
        <v>139766000</v>
      </c>
      <c r="L36" s="15">
        <v>62534000</v>
      </c>
      <c r="M36" s="196">
        <f t="shared" si="3"/>
        <v>119647000</v>
      </c>
      <c r="N36" s="16">
        <v>82653000</v>
      </c>
      <c r="O36" s="201">
        <f t="shared" si="5"/>
        <v>82997000</v>
      </c>
      <c r="P36" s="74">
        <v>119303000</v>
      </c>
      <c r="Q36" s="201">
        <f t="shared" si="6"/>
        <v>144908333</v>
      </c>
      <c r="R36" s="74">
        <f>ANR!B706</f>
        <v>57391667</v>
      </c>
      <c r="Y36" s="24">
        <v>36193</v>
      </c>
      <c r="Z36" s="14">
        <f t="shared" si="2"/>
        <v>139766000</v>
      </c>
      <c r="AA36" s="14">
        <f t="shared" si="4"/>
        <v>62534000</v>
      </c>
    </row>
    <row r="37" spans="1:27" x14ac:dyDescent="0.2">
      <c r="A37" s="18">
        <v>36559</v>
      </c>
      <c r="B37" s="5"/>
      <c r="C37" s="5"/>
      <c r="D37" s="5"/>
      <c r="E37" s="5"/>
      <c r="F37" s="5"/>
      <c r="G37" s="370">
        <v>35829.583333333336</v>
      </c>
      <c r="H37" s="196">
        <f t="shared" si="0"/>
        <v>114361000</v>
      </c>
      <c r="I37" s="15">
        <v>87939000</v>
      </c>
      <c r="J37" s="13">
        <v>36194.708333333336</v>
      </c>
      <c r="K37" s="196">
        <f t="shared" si="1"/>
        <v>139766000</v>
      </c>
      <c r="L37" s="15">
        <v>62534000</v>
      </c>
      <c r="M37" s="196">
        <f t="shared" si="3"/>
        <v>117820000</v>
      </c>
      <c r="N37" s="16">
        <v>84480000</v>
      </c>
      <c r="O37" s="201">
        <f t="shared" si="5"/>
        <v>81303000</v>
      </c>
      <c r="P37" s="74">
        <v>120997000</v>
      </c>
      <c r="Q37" s="201">
        <f t="shared" si="6"/>
        <v>144607666</v>
      </c>
      <c r="R37" s="74">
        <f>ANR!B707</f>
        <v>57692334</v>
      </c>
      <c r="Y37" s="24">
        <v>36194</v>
      </c>
      <c r="Z37" s="14">
        <f t="shared" si="2"/>
        <v>139766000</v>
      </c>
      <c r="AA37" s="14">
        <f t="shared" si="4"/>
        <v>62534000</v>
      </c>
    </row>
    <row r="38" spans="1:27" x14ac:dyDescent="0.2">
      <c r="A38" s="349">
        <v>36560</v>
      </c>
      <c r="B38" s="5"/>
      <c r="C38" s="5"/>
      <c r="D38" s="5"/>
      <c r="E38" s="5"/>
      <c r="F38" s="5"/>
      <c r="G38" s="370">
        <v>35830.583333333336</v>
      </c>
      <c r="H38" s="196">
        <f t="shared" si="0"/>
        <v>114361000</v>
      </c>
      <c r="I38" s="15">
        <v>87939000</v>
      </c>
      <c r="J38" s="13">
        <v>36195.708333333336</v>
      </c>
      <c r="K38" s="196">
        <f t="shared" si="1"/>
        <v>139766000</v>
      </c>
      <c r="L38" s="15">
        <v>62534000</v>
      </c>
      <c r="M38" s="196">
        <f t="shared" si="3"/>
        <v>116020000</v>
      </c>
      <c r="N38" s="16">
        <v>86280000</v>
      </c>
      <c r="O38" s="201">
        <f t="shared" si="5"/>
        <v>79857200</v>
      </c>
      <c r="P38" s="74">
        <v>122442800</v>
      </c>
      <c r="Q38" s="201">
        <f t="shared" si="6"/>
        <v>144307000</v>
      </c>
      <c r="R38" s="74">
        <f>ANR!B708</f>
        <v>57993000</v>
      </c>
      <c r="Y38" s="24">
        <v>36195</v>
      </c>
      <c r="Z38" s="14">
        <f t="shared" si="2"/>
        <v>139766000</v>
      </c>
      <c r="AA38" s="14">
        <f t="shared" si="4"/>
        <v>62534000</v>
      </c>
    </row>
    <row r="39" spans="1:27" x14ac:dyDescent="0.2">
      <c r="A39" s="18">
        <v>36561</v>
      </c>
      <c r="B39" s="5"/>
      <c r="C39" s="5"/>
      <c r="D39" s="5"/>
      <c r="E39" s="5"/>
      <c r="F39" s="5"/>
      <c r="G39" s="370">
        <v>35831.583333333336</v>
      </c>
      <c r="H39" s="196">
        <f t="shared" si="0"/>
        <v>114361000</v>
      </c>
      <c r="I39" s="15">
        <v>87939000</v>
      </c>
      <c r="J39" s="13">
        <v>36196.708333333336</v>
      </c>
      <c r="K39" s="196">
        <f t="shared" si="1"/>
        <v>139766000</v>
      </c>
      <c r="L39" s="15">
        <v>62534000</v>
      </c>
      <c r="M39" s="196">
        <f t="shared" si="3"/>
        <v>114644000</v>
      </c>
      <c r="N39" s="16">
        <v>87656000</v>
      </c>
      <c r="O39" s="201">
        <f t="shared" si="5"/>
        <v>80434000</v>
      </c>
      <c r="P39" s="74">
        <v>121866000</v>
      </c>
      <c r="Q39" s="201">
        <f t="shared" si="6"/>
        <v>143158400</v>
      </c>
      <c r="R39" s="74">
        <f>ANR!B709</f>
        <v>59141600</v>
      </c>
      <c r="Y39" s="24">
        <v>36196</v>
      </c>
      <c r="Z39" s="14">
        <f t="shared" si="2"/>
        <v>139766000</v>
      </c>
      <c r="AA39" s="14">
        <f t="shared" si="4"/>
        <v>62534000</v>
      </c>
    </row>
    <row r="40" spans="1:27" x14ac:dyDescent="0.2">
      <c r="A40" s="18">
        <v>36562</v>
      </c>
      <c r="B40" s="5"/>
      <c r="C40" s="5"/>
      <c r="D40" s="5"/>
      <c r="E40" s="5"/>
      <c r="F40" s="5"/>
      <c r="G40" s="370">
        <v>35832.583333333336</v>
      </c>
      <c r="H40" s="196">
        <f t="shared" si="0"/>
        <v>110728000</v>
      </c>
      <c r="I40" s="15">
        <v>91572000</v>
      </c>
      <c r="J40" s="13">
        <v>36197.708333333336</v>
      </c>
      <c r="K40" s="196">
        <f t="shared" si="1"/>
        <v>138492000</v>
      </c>
      <c r="L40" s="15">
        <v>63808000</v>
      </c>
      <c r="M40" s="196">
        <f t="shared" si="3"/>
        <v>112918000</v>
      </c>
      <c r="N40" s="16">
        <v>89382000</v>
      </c>
      <c r="O40" s="201">
        <f t="shared" si="5"/>
        <v>77645000</v>
      </c>
      <c r="P40" s="74">
        <v>124655000</v>
      </c>
      <c r="Q40" s="201">
        <f t="shared" si="6"/>
        <v>140886000</v>
      </c>
      <c r="R40" s="74">
        <f>ANR!B710</f>
        <v>61414000</v>
      </c>
      <c r="Y40" s="24">
        <v>36197</v>
      </c>
      <c r="Z40" s="14">
        <f t="shared" si="2"/>
        <v>138492000</v>
      </c>
      <c r="AA40" s="14">
        <f t="shared" si="4"/>
        <v>63808000</v>
      </c>
    </row>
    <row r="41" spans="1:27" x14ac:dyDescent="0.2">
      <c r="A41" s="18">
        <v>36563</v>
      </c>
      <c r="B41" s="5"/>
      <c r="C41" s="5"/>
      <c r="D41" s="5"/>
      <c r="E41" s="5"/>
      <c r="F41" s="5"/>
      <c r="G41" s="370">
        <v>35833.583333333336</v>
      </c>
      <c r="H41" s="196">
        <f t="shared" si="0"/>
        <v>110728000</v>
      </c>
      <c r="I41" s="15">
        <v>91572000</v>
      </c>
      <c r="J41" s="13">
        <v>36198.708333333336</v>
      </c>
      <c r="K41" s="196">
        <f t="shared" si="1"/>
        <v>138492000</v>
      </c>
      <c r="L41" s="15">
        <v>63808000</v>
      </c>
      <c r="M41" s="196">
        <f t="shared" si="3"/>
        <v>111319000</v>
      </c>
      <c r="N41" s="16">
        <v>90981000</v>
      </c>
      <c r="O41" s="201">
        <f t="shared" si="5"/>
        <v>76728000</v>
      </c>
      <c r="P41" s="74">
        <v>125572000</v>
      </c>
      <c r="Q41" s="201">
        <f t="shared" si="6"/>
        <v>138073500</v>
      </c>
      <c r="R41" s="74">
        <f>ANR!B711</f>
        <v>64226500</v>
      </c>
      <c r="Y41" s="24">
        <v>36198</v>
      </c>
      <c r="Z41" s="14">
        <f t="shared" si="2"/>
        <v>138492000</v>
      </c>
      <c r="AA41" s="14">
        <f t="shared" si="4"/>
        <v>63808000</v>
      </c>
    </row>
    <row r="42" spans="1:27" x14ac:dyDescent="0.2">
      <c r="A42" s="18">
        <v>36564</v>
      </c>
      <c r="B42" s="5"/>
      <c r="C42" s="5"/>
      <c r="D42" s="5"/>
      <c r="E42" s="5"/>
      <c r="F42" s="5"/>
      <c r="G42" s="370">
        <v>35834.583333333336</v>
      </c>
      <c r="H42" s="196">
        <f t="shared" si="0"/>
        <v>110728000</v>
      </c>
      <c r="I42" s="15">
        <v>91572000</v>
      </c>
      <c r="J42" s="13">
        <v>36199.708333333336</v>
      </c>
      <c r="K42" s="196">
        <f t="shared" si="1"/>
        <v>136600000</v>
      </c>
      <c r="L42" s="15">
        <v>65700000</v>
      </c>
      <c r="M42" s="196">
        <f t="shared" si="3"/>
        <v>110017000</v>
      </c>
      <c r="N42" s="16">
        <v>92283000</v>
      </c>
      <c r="O42" s="201">
        <f t="shared" si="5"/>
        <v>75656000</v>
      </c>
      <c r="P42" s="74">
        <v>126644000</v>
      </c>
      <c r="Q42" s="201">
        <f t="shared" si="6"/>
        <v>135625000</v>
      </c>
      <c r="R42" s="74">
        <f>ANR!B712</f>
        <v>66675000</v>
      </c>
      <c r="Y42" s="24">
        <v>36199</v>
      </c>
      <c r="Z42" s="14">
        <f t="shared" si="2"/>
        <v>136600000</v>
      </c>
      <c r="AA42" s="14">
        <f t="shared" si="4"/>
        <v>65700000</v>
      </c>
    </row>
    <row r="43" spans="1:27" x14ac:dyDescent="0.2">
      <c r="A43" s="18">
        <v>36565</v>
      </c>
      <c r="B43" s="5"/>
      <c r="C43" s="5"/>
      <c r="D43" s="5"/>
      <c r="E43" s="5"/>
      <c r="F43" s="5"/>
      <c r="G43" s="370">
        <v>35835.583333333336</v>
      </c>
      <c r="H43" s="196">
        <f t="shared" si="0"/>
        <v>109407000</v>
      </c>
      <c r="I43" s="15">
        <v>92893000</v>
      </c>
      <c r="J43" s="13">
        <v>36200.875</v>
      </c>
      <c r="K43" s="196">
        <f t="shared" si="1"/>
        <v>135814000</v>
      </c>
      <c r="L43" s="15">
        <v>66486000</v>
      </c>
      <c r="M43" s="196">
        <f t="shared" si="3"/>
        <v>108284000</v>
      </c>
      <c r="N43" s="16">
        <v>94016000</v>
      </c>
      <c r="O43" s="201">
        <f t="shared" si="5"/>
        <v>74693000</v>
      </c>
      <c r="P43" s="74">
        <v>127607000</v>
      </c>
      <c r="Q43" s="201">
        <f t="shared" si="6"/>
        <v>135173500</v>
      </c>
      <c r="R43" s="74">
        <f>ANR!B713</f>
        <v>67126500</v>
      </c>
      <c r="Y43" s="24">
        <v>36200</v>
      </c>
      <c r="Z43" s="14">
        <f t="shared" si="2"/>
        <v>135814000</v>
      </c>
      <c r="AA43" s="14">
        <f t="shared" si="4"/>
        <v>66486000</v>
      </c>
    </row>
    <row r="44" spans="1:27" x14ac:dyDescent="0.2">
      <c r="A44" s="18">
        <v>36566</v>
      </c>
      <c r="B44" s="5"/>
      <c r="C44" s="5"/>
      <c r="D44" s="5"/>
      <c r="E44" s="5"/>
      <c r="F44" s="5"/>
      <c r="G44" s="370">
        <v>35836.583333333336</v>
      </c>
      <c r="H44" s="196">
        <f t="shared" si="0"/>
        <v>106642000</v>
      </c>
      <c r="I44" s="15">
        <v>95658000</v>
      </c>
      <c r="J44" s="13">
        <v>36201.875</v>
      </c>
      <c r="K44" s="196">
        <f t="shared" si="1"/>
        <v>135071000</v>
      </c>
      <c r="L44" s="15">
        <v>67229000</v>
      </c>
      <c r="M44" s="196">
        <f t="shared" si="3"/>
        <v>106566000</v>
      </c>
      <c r="N44" s="16">
        <v>95734000</v>
      </c>
      <c r="O44" s="201">
        <f t="shared" si="5"/>
        <v>73864000</v>
      </c>
      <c r="P44" s="74">
        <v>128436000</v>
      </c>
      <c r="Q44" s="201">
        <f t="shared" si="6"/>
        <v>134722000</v>
      </c>
      <c r="R44" s="74">
        <f>ANR!B714</f>
        <v>67578000</v>
      </c>
      <c r="Y44" s="24">
        <v>36201</v>
      </c>
      <c r="Z44" s="14">
        <f t="shared" si="2"/>
        <v>135071000</v>
      </c>
      <c r="AA44" s="14">
        <f t="shared" si="4"/>
        <v>67229000</v>
      </c>
    </row>
    <row r="45" spans="1:27" x14ac:dyDescent="0.2">
      <c r="A45" s="349">
        <v>36567</v>
      </c>
      <c r="B45" s="5"/>
      <c r="C45" s="5"/>
      <c r="D45" s="5"/>
      <c r="E45" s="5"/>
      <c r="F45" s="5"/>
      <c r="G45" s="370">
        <v>35837.583333333336</v>
      </c>
      <c r="H45" s="196">
        <f t="shared" si="0"/>
        <v>105637000</v>
      </c>
      <c r="I45" s="15">
        <v>96663000</v>
      </c>
      <c r="J45" s="13">
        <v>36202.875</v>
      </c>
      <c r="K45" s="196">
        <f t="shared" si="1"/>
        <v>134761000</v>
      </c>
      <c r="L45" s="15">
        <v>67539000</v>
      </c>
      <c r="M45" s="196">
        <f t="shared" si="3"/>
        <v>105523000</v>
      </c>
      <c r="N45" s="16">
        <v>96777000</v>
      </c>
      <c r="O45" s="201">
        <f t="shared" si="5"/>
        <v>72647900</v>
      </c>
      <c r="P45" s="74">
        <v>129652100</v>
      </c>
      <c r="Q45" s="201">
        <f t="shared" si="6"/>
        <v>133743900</v>
      </c>
      <c r="R45" s="74">
        <f>ANR!B715</f>
        <v>68556100</v>
      </c>
      <c r="Y45" s="24">
        <v>36202</v>
      </c>
      <c r="Z45" s="14">
        <f t="shared" si="2"/>
        <v>134761000</v>
      </c>
      <c r="AA45" s="14">
        <f t="shared" si="4"/>
        <v>67539000</v>
      </c>
    </row>
    <row r="46" spans="1:27" x14ac:dyDescent="0.2">
      <c r="A46" s="18">
        <v>36568</v>
      </c>
      <c r="B46" s="5"/>
      <c r="C46" s="5"/>
      <c r="D46" s="5"/>
      <c r="E46" s="5"/>
      <c r="F46" s="5"/>
      <c r="G46" s="370">
        <v>35838.583333333336</v>
      </c>
      <c r="H46" s="196">
        <f t="shared" si="0"/>
        <v>104754000</v>
      </c>
      <c r="I46" s="15">
        <v>97546000</v>
      </c>
      <c r="J46" s="13">
        <v>36203.875</v>
      </c>
      <c r="K46" s="196">
        <f t="shared" si="1"/>
        <v>134359000</v>
      </c>
      <c r="L46" s="15">
        <v>67941000</v>
      </c>
      <c r="M46" s="196">
        <f t="shared" si="3"/>
        <v>104388000</v>
      </c>
      <c r="N46" s="16">
        <v>97912000</v>
      </c>
      <c r="O46" s="201">
        <f t="shared" si="5"/>
        <v>73531000</v>
      </c>
      <c r="P46" s="74">
        <v>128769000</v>
      </c>
      <c r="Q46" s="201">
        <f t="shared" si="6"/>
        <v>202300000</v>
      </c>
      <c r="R46" s="74">
        <f>ANR!B716</f>
        <v>0</v>
      </c>
      <c r="Y46" s="24">
        <v>36203</v>
      </c>
      <c r="Z46" s="14">
        <f t="shared" si="2"/>
        <v>134359000</v>
      </c>
      <c r="AA46" s="14">
        <f t="shared" si="4"/>
        <v>67941000</v>
      </c>
    </row>
    <row r="47" spans="1:27" x14ac:dyDescent="0.2">
      <c r="A47" s="18">
        <v>36569</v>
      </c>
      <c r="B47" s="5"/>
      <c r="C47" s="5"/>
      <c r="D47" s="5"/>
      <c r="E47" s="5"/>
      <c r="F47" s="5"/>
      <c r="G47" s="370">
        <v>35839.583333333336</v>
      </c>
      <c r="H47" s="196">
        <f t="shared" si="0"/>
        <v>104052000</v>
      </c>
      <c r="I47" s="15">
        <v>98248000</v>
      </c>
      <c r="J47" s="13">
        <v>36204.875</v>
      </c>
      <c r="K47" s="196">
        <f t="shared" si="1"/>
        <v>134359000</v>
      </c>
      <c r="L47" s="15">
        <v>67941000</v>
      </c>
      <c r="M47" s="196">
        <f t="shared" si="3"/>
        <v>102543000</v>
      </c>
      <c r="N47" s="16">
        <v>99757000</v>
      </c>
      <c r="O47" s="201">
        <f t="shared" si="5"/>
        <v>69882000</v>
      </c>
      <c r="P47" s="74">
        <v>132418000</v>
      </c>
      <c r="Q47" s="201">
        <f t="shared" si="6"/>
        <v>202300000</v>
      </c>
      <c r="R47" s="74">
        <f>ANR!B717</f>
        <v>0</v>
      </c>
      <c r="Y47" s="24">
        <v>36204</v>
      </c>
      <c r="Z47" s="14">
        <f t="shared" si="2"/>
        <v>134359000</v>
      </c>
      <c r="AA47" s="14">
        <f t="shared" si="4"/>
        <v>67941000</v>
      </c>
    </row>
    <row r="48" spans="1:27" x14ac:dyDescent="0.2">
      <c r="A48" s="18">
        <v>36570</v>
      </c>
      <c r="B48" s="5"/>
      <c r="C48" s="5"/>
      <c r="D48" s="5"/>
      <c r="E48" s="5"/>
      <c r="F48" s="5"/>
      <c r="G48" s="370">
        <v>35840.583333333336</v>
      </c>
      <c r="H48" s="196">
        <f t="shared" si="0"/>
        <v>104052000</v>
      </c>
      <c r="I48" s="15">
        <v>98248000</v>
      </c>
      <c r="J48" s="13">
        <v>36205.875</v>
      </c>
      <c r="K48" s="196">
        <f t="shared" si="1"/>
        <v>134359000</v>
      </c>
      <c r="L48" s="15">
        <v>67941000</v>
      </c>
      <c r="M48" s="196">
        <f t="shared" si="3"/>
        <v>101012000</v>
      </c>
      <c r="N48" s="16">
        <v>101288000</v>
      </c>
      <c r="O48" s="201">
        <f t="shared" si="5"/>
        <v>68763000</v>
      </c>
      <c r="P48" s="74">
        <v>133537000</v>
      </c>
      <c r="Q48" s="201">
        <f t="shared" si="6"/>
        <v>202300000</v>
      </c>
      <c r="R48" s="74">
        <f>ANR!B718</f>
        <v>0</v>
      </c>
      <c r="Y48" s="24">
        <v>36205</v>
      </c>
      <c r="Z48" s="14">
        <f t="shared" si="2"/>
        <v>134359000</v>
      </c>
      <c r="AA48" s="14">
        <f t="shared" si="4"/>
        <v>67941000</v>
      </c>
    </row>
    <row r="49" spans="1:27" x14ac:dyDescent="0.2">
      <c r="A49" s="18">
        <v>36571</v>
      </c>
      <c r="B49" s="5"/>
      <c r="C49" s="5"/>
      <c r="D49" s="5"/>
      <c r="E49" s="5"/>
      <c r="F49" s="5"/>
      <c r="G49" s="370">
        <v>35841.583333333336</v>
      </c>
      <c r="H49" s="196">
        <f t="shared" si="0"/>
        <v>104052000</v>
      </c>
      <c r="I49" s="15">
        <v>98248000</v>
      </c>
      <c r="J49" s="13">
        <v>36206.875</v>
      </c>
      <c r="K49" s="196">
        <f t="shared" si="1"/>
        <v>133200000</v>
      </c>
      <c r="L49" s="15">
        <v>69100000</v>
      </c>
      <c r="M49" s="196">
        <f t="shared" si="3"/>
        <v>99859000</v>
      </c>
      <c r="N49" s="16">
        <v>102441000</v>
      </c>
      <c r="O49" s="201">
        <f t="shared" si="5"/>
        <v>67897000</v>
      </c>
      <c r="P49" s="74">
        <v>134403000</v>
      </c>
      <c r="Q49" s="201">
        <f t="shared" si="6"/>
        <v>202300000</v>
      </c>
      <c r="R49" s="74">
        <f>ANR!B719</f>
        <v>0</v>
      </c>
      <c r="Y49" s="24">
        <v>36206</v>
      </c>
      <c r="Z49" s="14">
        <f t="shared" si="2"/>
        <v>133200000</v>
      </c>
      <c r="AA49" s="14">
        <f t="shared" si="4"/>
        <v>69100000</v>
      </c>
    </row>
    <row r="50" spans="1:27" x14ac:dyDescent="0.2">
      <c r="A50" s="18">
        <v>36572</v>
      </c>
      <c r="B50" s="5"/>
      <c r="C50" s="5"/>
      <c r="D50" s="5"/>
      <c r="E50" s="5"/>
      <c r="F50" s="5"/>
      <c r="G50" s="370">
        <v>35842.583333333336</v>
      </c>
      <c r="H50" s="196">
        <f t="shared" si="0"/>
        <v>104300000</v>
      </c>
      <c r="I50" s="15">
        <v>98000000</v>
      </c>
      <c r="J50" s="13">
        <v>36207.875</v>
      </c>
      <c r="K50" s="196">
        <f t="shared" si="1"/>
        <v>130502000</v>
      </c>
      <c r="L50" s="15">
        <v>71798000</v>
      </c>
      <c r="M50" s="196">
        <f t="shared" si="3"/>
        <v>98257000</v>
      </c>
      <c r="N50" s="16">
        <v>104043000</v>
      </c>
      <c r="O50" s="201">
        <f t="shared" si="5"/>
        <v>66817000</v>
      </c>
      <c r="P50" s="74">
        <v>135483000</v>
      </c>
      <c r="Q50" s="201">
        <f t="shared" si="6"/>
        <v>202300000</v>
      </c>
      <c r="R50" s="74">
        <f>ANR!B720</f>
        <v>0</v>
      </c>
      <c r="Y50" s="24">
        <v>36207</v>
      </c>
      <c r="Z50" s="14">
        <f t="shared" si="2"/>
        <v>130502000</v>
      </c>
      <c r="AA50" s="14">
        <f t="shared" si="4"/>
        <v>71798000</v>
      </c>
    </row>
    <row r="51" spans="1:27" x14ac:dyDescent="0.2">
      <c r="A51" s="18">
        <v>36573</v>
      </c>
      <c r="B51" s="5"/>
      <c r="C51" s="5"/>
      <c r="D51" s="5"/>
      <c r="E51" s="5"/>
      <c r="F51" s="5"/>
      <c r="G51" s="370">
        <v>35843.583333333336</v>
      </c>
      <c r="H51" s="196">
        <f t="shared" si="0"/>
        <v>101607000</v>
      </c>
      <c r="I51" s="15">
        <v>100693000</v>
      </c>
      <c r="J51" s="13">
        <v>36208.875</v>
      </c>
      <c r="K51" s="196">
        <f t="shared" si="1"/>
        <v>130141000</v>
      </c>
      <c r="L51" s="15">
        <v>72159000</v>
      </c>
      <c r="M51" s="196">
        <f t="shared" si="3"/>
        <v>96489000</v>
      </c>
      <c r="N51" s="16">
        <v>105811000</v>
      </c>
      <c r="O51" s="201">
        <f t="shared" si="5"/>
        <v>65590000</v>
      </c>
      <c r="P51" s="74">
        <v>136710000</v>
      </c>
      <c r="Q51" s="201">
        <f t="shared" si="6"/>
        <v>202300000</v>
      </c>
      <c r="R51" s="74">
        <f>ANR!B721</f>
        <v>0</v>
      </c>
      <c r="Y51" s="24">
        <v>36208</v>
      </c>
      <c r="Z51" s="14">
        <f t="shared" si="2"/>
        <v>130141000</v>
      </c>
      <c r="AA51" s="14">
        <f t="shared" si="4"/>
        <v>72159000</v>
      </c>
    </row>
    <row r="52" spans="1:27" x14ac:dyDescent="0.2">
      <c r="A52" s="349">
        <v>36574</v>
      </c>
      <c r="B52" s="5"/>
      <c r="C52" s="5"/>
      <c r="D52" s="13">
        <v>35479.5</v>
      </c>
      <c r="E52" s="14">
        <f>$A$1-F52</f>
        <v>72000000</v>
      </c>
      <c r="F52" s="15">
        <v>130300000</v>
      </c>
      <c r="G52" s="370">
        <v>35844.583333333336</v>
      </c>
      <c r="H52" s="196">
        <f t="shared" si="0"/>
        <v>101300000</v>
      </c>
      <c r="I52" s="15">
        <v>101000000</v>
      </c>
      <c r="J52" s="13">
        <v>36209.875</v>
      </c>
      <c r="K52" s="196">
        <f t="shared" si="1"/>
        <v>129457000</v>
      </c>
      <c r="L52" s="15">
        <v>72843000</v>
      </c>
      <c r="M52" s="196">
        <f t="shared" si="3"/>
        <v>95011000</v>
      </c>
      <c r="N52" s="16">
        <v>107289000</v>
      </c>
      <c r="O52" s="201">
        <f t="shared" si="5"/>
        <v>64178600</v>
      </c>
      <c r="P52" s="74">
        <v>138121400</v>
      </c>
      <c r="Q52" s="201">
        <f t="shared" si="6"/>
        <v>202300000</v>
      </c>
      <c r="R52" s="74">
        <f>ANR!B722</f>
        <v>0</v>
      </c>
      <c r="Y52" s="24">
        <v>36209</v>
      </c>
      <c r="Z52" s="14">
        <f t="shared" si="2"/>
        <v>129457000</v>
      </c>
      <c r="AA52" s="14">
        <f t="shared" si="4"/>
        <v>72843000</v>
      </c>
    </row>
    <row r="53" spans="1:27" x14ac:dyDescent="0.2">
      <c r="A53" s="18">
        <v>36575</v>
      </c>
      <c r="B53" s="5"/>
      <c r="C53" s="5"/>
      <c r="D53" s="5"/>
      <c r="E53" s="5"/>
      <c r="F53" s="5"/>
      <c r="G53" s="370">
        <v>35845.583333333336</v>
      </c>
      <c r="H53" s="196">
        <f t="shared" si="0"/>
        <v>100129000</v>
      </c>
      <c r="I53" s="15">
        <v>102171000</v>
      </c>
      <c r="J53" s="13">
        <v>36210.875</v>
      </c>
      <c r="K53" s="196">
        <f t="shared" si="1"/>
        <v>128066000</v>
      </c>
      <c r="L53" s="15">
        <v>74234000</v>
      </c>
      <c r="M53" s="196">
        <f t="shared" si="3"/>
        <v>93347000</v>
      </c>
      <c r="N53" s="16">
        <v>108953000</v>
      </c>
      <c r="O53" s="201">
        <f t="shared" si="5"/>
        <v>62440500</v>
      </c>
      <c r="P53" s="74">
        <v>139859500</v>
      </c>
      <c r="Q53" s="201">
        <f t="shared" si="6"/>
        <v>202300000</v>
      </c>
      <c r="R53" s="74">
        <f>ANR!B723</f>
        <v>0</v>
      </c>
      <c r="Y53" s="24">
        <v>36210</v>
      </c>
      <c r="Z53" s="14">
        <f t="shared" si="2"/>
        <v>128066000</v>
      </c>
      <c r="AA53" s="14">
        <f t="shared" si="4"/>
        <v>74234000</v>
      </c>
    </row>
    <row r="54" spans="1:27" x14ac:dyDescent="0.2">
      <c r="A54" s="18">
        <v>36576</v>
      </c>
      <c r="B54" s="5"/>
      <c r="C54" s="5"/>
      <c r="D54" s="5"/>
      <c r="E54" s="5"/>
      <c r="F54" s="5"/>
      <c r="G54" s="370">
        <v>35846.583333333336</v>
      </c>
      <c r="H54" s="196">
        <f t="shared" si="0"/>
        <v>99222000</v>
      </c>
      <c r="I54" s="15">
        <v>103078000</v>
      </c>
      <c r="J54" s="13">
        <v>36211.875</v>
      </c>
      <c r="K54" s="196">
        <f t="shared" si="1"/>
        <v>128066000</v>
      </c>
      <c r="L54" s="15">
        <v>74234000</v>
      </c>
      <c r="M54" s="196">
        <f t="shared" si="3"/>
        <v>92058000</v>
      </c>
      <c r="N54" s="16">
        <v>110242000</v>
      </c>
      <c r="O54" s="201">
        <f t="shared" si="5"/>
        <v>61243000</v>
      </c>
      <c r="P54" s="74">
        <v>141057000</v>
      </c>
      <c r="Q54" s="201">
        <f t="shared" si="6"/>
        <v>202300000</v>
      </c>
      <c r="R54" s="74">
        <f>ANR!B724</f>
        <v>0</v>
      </c>
      <c r="Y54" s="24">
        <v>36211</v>
      </c>
      <c r="Z54" s="14">
        <f t="shared" si="2"/>
        <v>128066000</v>
      </c>
      <c r="AA54" s="14">
        <f t="shared" si="4"/>
        <v>74234000</v>
      </c>
    </row>
    <row r="55" spans="1:27" x14ac:dyDescent="0.2">
      <c r="A55" s="18">
        <v>36577</v>
      </c>
      <c r="B55" s="5"/>
      <c r="C55" s="5"/>
      <c r="D55" s="13">
        <v>35482.5</v>
      </c>
      <c r="E55" s="14">
        <f>$A$1-F55</f>
        <v>70717000</v>
      </c>
      <c r="F55" s="15">
        <v>131583000</v>
      </c>
      <c r="G55" s="370">
        <v>35847.583333333336</v>
      </c>
      <c r="H55" s="196">
        <f t="shared" si="0"/>
        <v>99222000</v>
      </c>
      <c r="I55" s="15">
        <v>103078000</v>
      </c>
      <c r="J55" s="13">
        <v>36212.875</v>
      </c>
      <c r="K55" s="196">
        <f t="shared" si="1"/>
        <v>128066000</v>
      </c>
      <c r="L55" s="15">
        <v>74234000</v>
      </c>
      <c r="M55" s="196">
        <f t="shared" si="3"/>
        <v>90710000</v>
      </c>
      <c r="N55" s="16">
        <v>111590000</v>
      </c>
      <c r="O55" s="201">
        <f t="shared" si="5"/>
        <v>59568000</v>
      </c>
      <c r="P55" s="74">
        <v>142732000</v>
      </c>
      <c r="Q55" s="201">
        <f t="shared" si="6"/>
        <v>202300000</v>
      </c>
      <c r="R55" s="74">
        <f>ANR!B725</f>
        <v>0</v>
      </c>
      <c r="Y55" s="24">
        <v>36212</v>
      </c>
      <c r="Z55" s="14">
        <f t="shared" si="2"/>
        <v>128066000</v>
      </c>
      <c r="AA55" s="14">
        <f t="shared" si="4"/>
        <v>74234000</v>
      </c>
    </row>
    <row r="56" spans="1:27" x14ac:dyDescent="0.2">
      <c r="A56" s="18">
        <v>36578</v>
      </c>
      <c r="B56" s="5"/>
      <c r="C56" s="5"/>
      <c r="D56" s="5"/>
      <c r="E56" s="5"/>
      <c r="F56" s="5"/>
      <c r="G56" s="370">
        <v>35848.583333333336</v>
      </c>
      <c r="H56" s="196">
        <f t="shared" si="0"/>
        <v>99222000</v>
      </c>
      <c r="I56" s="15">
        <v>103078000</v>
      </c>
      <c r="J56" s="13">
        <v>36213.875</v>
      </c>
      <c r="K56" s="196">
        <f t="shared" si="1"/>
        <v>125880000</v>
      </c>
      <c r="L56" s="15">
        <v>76420000</v>
      </c>
      <c r="M56" s="196">
        <f t="shared" si="3"/>
        <v>89465000</v>
      </c>
      <c r="N56" s="16">
        <v>112835000</v>
      </c>
      <c r="O56" s="201">
        <f t="shared" si="5"/>
        <v>58200000</v>
      </c>
      <c r="P56" s="74">
        <v>144100000</v>
      </c>
      <c r="Q56" s="201">
        <f t="shared" si="6"/>
        <v>202300000</v>
      </c>
      <c r="R56" s="74">
        <f>ANR!B726</f>
        <v>0</v>
      </c>
      <c r="Y56" s="24">
        <v>36213</v>
      </c>
      <c r="Z56" s="14">
        <f t="shared" si="2"/>
        <v>125880000</v>
      </c>
      <c r="AA56" s="14">
        <f t="shared" si="4"/>
        <v>76420000</v>
      </c>
    </row>
    <row r="57" spans="1:27" x14ac:dyDescent="0.2">
      <c r="A57" s="18">
        <v>36579</v>
      </c>
      <c r="B57" s="5"/>
      <c r="C57" s="5"/>
      <c r="D57" s="5"/>
      <c r="E57" s="5"/>
      <c r="F57" s="5"/>
      <c r="G57" s="370">
        <v>35849.583333333336</v>
      </c>
      <c r="H57" s="196">
        <f t="shared" si="0"/>
        <v>98427000</v>
      </c>
      <c r="I57" s="15">
        <v>103873000</v>
      </c>
      <c r="J57" s="13">
        <v>36214.875</v>
      </c>
      <c r="K57" s="196">
        <f t="shared" si="1"/>
        <v>124221000</v>
      </c>
      <c r="L57" s="15">
        <v>78079000</v>
      </c>
      <c r="M57" s="196">
        <f t="shared" si="3"/>
        <v>88524000</v>
      </c>
      <c r="N57" s="16">
        <v>113776000</v>
      </c>
      <c r="O57" s="201">
        <f t="shared" si="5"/>
        <v>56361000</v>
      </c>
      <c r="P57" s="74">
        <v>145939000</v>
      </c>
      <c r="Q57" s="201">
        <f t="shared" si="6"/>
        <v>202300000</v>
      </c>
      <c r="R57" s="74">
        <f>ANR!B727</f>
        <v>0</v>
      </c>
      <c r="Y57" s="24">
        <v>36214</v>
      </c>
      <c r="Z57" s="14">
        <f t="shared" si="2"/>
        <v>124221000</v>
      </c>
      <c r="AA57" s="14">
        <f t="shared" si="4"/>
        <v>78079000</v>
      </c>
    </row>
    <row r="58" spans="1:27" x14ac:dyDescent="0.2">
      <c r="A58" s="18">
        <v>36580</v>
      </c>
      <c r="B58" s="5"/>
      <c r="C58" s="5"/>
      <c r="D58" s="5"/>
      <c r="E58" s="5"/>
      <c r="F58" s="5"/>
      <c r="G58" s="370">
        <v>35850.583333333336</v>
      </c>
      <c r="H58" s="196">
        <f t="shared" si="0"/>
        <v>96672000</v>
      </c>
      <c r="I58" s="15">
        <v>105628000</v>
      </c>
      <c r="J58" s="13">
        <v>36215.875</v>
      </c>
      <c r="K58" s="196">
        <f t="shared" si="1"/>
        <v>122915000</v>
      </c>
      <c r="L58" s="15">
        <v>79385000</v>
      </c>
      <c r="M58" s="196">
        <f t="shared" si="3"/>
        <v>88324000</v>
      </c>
      <c r="N58" s="16">
        <v>113976000</v>
      </c>
      <c r="O58" s="201">
        <f t="shared" si="5"/>
        <v>56361000</v>
      </c>
      <c r="P58" s="74">
        <v>145939000</v>
      </c>
      <c r="Q58" s="201">
        <f t="shared" si="6"/>
        <v>202300000</v>
      </c>
      <c r="R58" s="74">
        <f>ANR!B728</f>
        <v>0</v>
      </c>
      <c r="Y58" s="24">
        <v>36215</v>
      </c>
      <c r="Z58" s="14">
        <f t="shared" si="2"/>
        <v>122915000</v>
      </c>
      <c r="AA58" s="14">
        <f t="shared" si="4"/>
        <v>79385000</v>
      </c>
    </row>
    <row r="59" spans="1:27" x14ac:dyDescent="0.2">
      <c r="A59" s="349">
        <v>36581</v>
      </c>
      <c r="B59" s="5"/>
      <c r="C59" s="5"/>
      <c r="D59" s="5"/>
      <c r="E59" s="5"/>
      <c r="F59" s="5"/>
      <c r="G59" s="370">
        <v>35851.583333333336</v>
      </c>
      <c r="H59" s="196">
        <f t="shared" si="0"/>
        <v>96066000</v>
      </c>
      <c r="I59" s="15">
        <v>106234000</v>
      </c>
      <c r="J59" s="13">
        <v>36216.875</v>
      </c>
      <c r="K59" s="196">
        <f t="shared" si="1"/>
        <v>121580000</v>
      </c>
      <c r="L59" s="15">
        <v>80720000</v>
      </c>
      <c r="M59" s="196">
        <f t="shared" si="3"/>
        <v>88218000</v>
      </c>
      <c r="N59" s="16">
        <v>114082000</v>
      </c>
      <c r="O59" s="201">
        <f t="shared" si="5"/>
        <v>53621000</v>
      </c>
      <c r="P59" s="74">
        <v>148679000</v>
      </c>
      <c r="Q59" s="201">
        <f t="shared" si="6"/>
        <v>202300000</v>
      </c>
      <c r="R59" s="74">
        <f>ANR!B729</f>
        <v>0</v>
      </c>
      <c r="Y59" s="24">
        <v>36216</v>
      </c>
      <c r="Z59" s="14">
        <f t="shared" si="2"/>
        <v>121580000</v>
      </c>
      <c r="AA59" s="14">
        <f t="shared" si="4"/>
        <v>80720000</v>
      </c>
    </row>
    <row r="60" spans="1:27" x14ac:dyDescent="0.2">
      <c r="A60" s="18">
        <v>36582</v>
      </c>
      <c r="B60" s="5"/>
      <c r="C60" s="5"/>
      <c r="D60" s="13">
        <v>35487.5</v>
      </c>
      <c r="E60" s="14">
        <f>$A$1-F60</f>
        <v>66800000</v>
      </c>
      <c r="F60" s="15">
        <v>135500000</v>
      </c>
      <c r="G60" s="370">
        <v>35852.583333333336</v>
      </c>
      <c r="H60" s="196">
        <f t="shared" si="0"/>
        <v>95245000</v>
      </c>
      <c r="I60" s="15">
        <v>107055000</v>
      </c>
      <c r="J60" s="13">
        <v>36217.875</v>
      </c>
      <c r="K60" s="196">
        <f t="shared" si="1"/>
        <v>120220000</v>
      </c>
      <c r="L60" s="15">
        <v>82080000</v>
      </c>
      <c r="M60" s="196">
        <f t="shared" si="3"/>
        <v>88012000</v>
      </c>
      <c r="N60" s="16">
        <v>114288000</v>
      </c>
      <c r="O60" s="201">
        <f t="shared" si="5"/>
        <v>53047000</v>
      </c>
      <c r="P60" s="74">
        <v>149253000</v>
      </c>
      <c r="Q60" s="201">
        <f t="shared" si="6"/>
        <v>202300000</v>
      </c>
      <c r="R60" s="74">
        <f>ANR!B730</f>
        <v>0</v>
      </c>
      <c r="Y60" s="24">
        <v>36217</v>
      </c>
      <c r="Z60" s="14">
        <f t="shared" si="2"/>
        <v>120220000</v>
      </c>
      <c r="AA60" s="14">
        <f t="shared" si="4"/>
        <v>82080000</v>
      </c>
    </row>
    <row r="61" spans="1:27" x14ac:dyDescent="0.2">
      <c r="A61" s="18">
        <v>36583</v>
      </c>
      <c r="B61" s="5"/>
      <c r="C61" s="5"/>
      <c r="D61" s="13">
        <v>35488.5</v>
      </c>
      <c r="E61" s="14">
        <f>$A$1-F61</f>
        <v>65195000</v>
      </c>
      <c r="F61" s="15">
        <v>137105000</v>
      </c>
      <c r="G61" s="370">
        <v>35853.583333333336</v>
      </c>
      <c r="H61" s="196">
        <f t="shared" si="0"/>
        <v>94503000</v>
      </c>
      <c r="I61" s="15">
        <v>107797000</v>
      </c>
      <c r="J61" s="13">
        <v>36218.875</v>
      </c>
      <c r="K61" s="196">
        <f t="shared" si="1"/>
        <v>120220000</v>
      </c>
      <c r="L61" s="15">
        <v>82080000</v>
      </c>
      <c r="M61" s="196">
        <f t="shared" si="3"/>
        <v>87808000</v>
      </c>
      <c r="N61" s="16">
        <v>114492000</v>
      </c>
      <c r="O61" s="201">
        <f t="shared" si="5"/>
        <v>52155000</v>
      </c>
      <c r="P61" s="74">
        <v>150145000</v>
      </c>
      <c r="Q61" s="201">
        <f t="shared" si="6"/>
        <v>202300000</v>
      </c>
      <c r="R61" s="74">
        <f>ANR!B731</f>
        <v>0</v>
      </c>
      <c r="Y61" s="24">
        <v>36218</v>
      </c>
      <c r="Z61" s="14">
        <f t="shared" si="2"/>
        <v>120220000</v>
      </c>
      <c r="AA61" s="14">
        <f t="shared" si="4"/>
        <v>82080000</v>
      </c>
    </row>
    <row r="62" spans="1:27" x14ac:dyDescent="0.2">
      <c r="A62" s="18">
        <v>36584</v>
      </c>
      <c r="B62" s="5"/>
      <c r="C62" s="5"/>
      <c r="D62" s="13">
        <v>35489.5</v>
      </c>
      <c r="E62" s="14">
        <f>$A$1-F62</f>
        <v>63890000</v>
      </c>
      <c r="F62" s="15">
        <v>138410000</v>
      </c>
      <c r="G62" s="370">
        <v>35854.583333333336</v>
      </c>
      <c r="H62" s="196">
        <f t="shared" si="0"/>
        <v>94503000</v>
      </c>
      <c r="I62" s="15">
        <v>107797000</v>
      </c>
      <c r="J62" s="13">
        <v>36219.875</v>
      </c>
      <c r="K62" s="196">
        <f t="shared" si="1"/>
        <v>120220000</v>
      </c>
      <c r="L62" s="15">
        <v>82080000</v>
      </c>
      <c r="M62" s="196">
        <f t="shared" si="3"/>
        <v>87349000</v>
      </c>
      <c r="N62" s="16">
        <v>114951000</v>
      </c>
      <c r="O62" s="201">
        <f t="shared" si="5"/>
        <v>51008000</v>
      </c>
      <c r="P62" s="74">
        <v>151292000</v>
      </c>
      <c r="Q62" s="201">
        <f t="shared" si="6"/>
        <v>202300000</v>
      </c>
      <c r="R62" s="74">
        <f>ANR!B732</f>
        <v>0</v>
      </c>
      <c r="Y62" s="24">
        <v>36219</v>
      </c>
      <c r="Z62" s="14">
        <f t="shared" si="2"/>
        <v>120220000</v>
      </c>
      <c r="AA62" s="14">
        <f t="shared" si="4"/>
        <v>82080000</v>
      </c>
    </row>
    <row r="63" spans="1:27" x14ac:dyDescent="0.2">
      <c r="A63" s="18">
        <v>36585</v>
      </c>
      <c r="B63" s="5"/>
      <c r="C63" s="5"/>
      <c r="D63" s="5"/>
      <c r="E63" s="5"/>
      <c r="F63" s="5"/>
      <c r="G63" s="370">
        <v>35855.583333333336</v>
      </c>
      <c r="H63" s="196">
        <f t="shared" si="0"/>
        <v>94503000</v>
      </c>
      <c r="I63" s="15">
        <v>107797000</v>
      </c>
      <c r="J63" s="13">
        <v>36220.875</v>
      </c>
      <c r="K63" s="196">
        <f t="shared" si="1"/>
        <v>118200000</v>
      </c>
      <c r="L63" s="15">
        <v>84100000</v>
      </c>
      <c r="M63" s="196">
        <f t="shared" si="3"/>
        <v>88197000</v>
      </c>
      <c r="N63" s="16">
        <v>114103000</v>
      </c>
      <c r="O63" s="201">
        <v>49876000</v>
      </c>
      <c r="P63" s="74">
        <v>0</v>
      </c>
      <c r="Q63" s="201">
        <v>49876000</v>
      </c>
      <c r="R63" s="74">
        <f>ANR!B733</f>
        <v>0</v>
      </c>
      <c r="Y63" s="24">
        <v>36220</v>
      </c>
      <c r="Z63" s="14">
        <f t="shared" si="2"/>
        <v>118200000</v>
      </c>
      <c r="AA63" s="14">
        <f t="shared" si="4"/>
        <v>84100000</v>
      </c>
    </row>
    <row r="64" spans="1:27" x14ac:dyDescent="0.2">
      <c r="A64" s="18">
        <v>36586</v>
      </c>
      <c r="B64" s="5"/>
      <c r="C64" s="5"/>
      <c r="D64" s="5"/>
      <c r="E64" s="5"/>
      <c r="F64" s="5"/>
      <c r="G64" s="370">
        <v>35856.583333333336</v>
      </c>
      <c r="H64" s="196">
        <f t="shared" si="0"/>
        <v>94174000</v>
      </c>
      <c r="I64" s="15">
        <v>108126000</v>
      </c>
      <c r="J64" s="13">
        <v>36221.875</v>
      </c>
      <c r="K64" s="196">
        <f t="shared" si="1"/>
        <v>117387000</v>
      </c>
      <c r="L64" s="15">
        <v>84913000</v>
      </c>
      <c r="M64" s="196">
        <f t="shared" si="3"/>
        <v>87491000</v>
      </c>
      <c r="N64" s="16">
        <f>ANR!B3</f>
        <v>114809000</v>
      </c>
      <c r="O64" s="201">
        <f t="shared" ref="O64:O95" si="7">$A$1-P64</f>
        <v>50176000</v>
      </c>
      <c r="P64" s="74">
        <v>152124000</v>
      </c>
      <c r="Q64" s="201">
        <f t="shared" ref="Q64:Q127" si="8">$A$1-R64</f>
        <v>202300000</v>
      </c>
      <c r="R64" s="74">
        <f>ANR!B734</f>
        <v>0</v>
      </c>
      <c r="Y64" s="24">
        <v>36221</v>
      </c>
      <c r="Z64" s="14">
        <f t="shared" si="2"/>
        <v>117387000</v>
      </c>
      <c r="AA64" s="14">
        <f t="shared" si="4"/>
        <v>84913000</v>
      </c>
    </row>
    <row r="65" spans="1:27" x14ac:dyDescent="0.2">
      <c r="A65" s="18">
        <v>36587</v>
      </c>
      <c r="B65" s="5"/>
      <c r="C65" s="5"/>
      <c r="D65" s="13">
        <v>35492.5</v>
      </c>
      <c r="E65" s="14">
        <f>$A$1-F65</f>
        <v>62300000</v>
      </c>
      <c r="F65" s="15">
        <v>140000000</v>
      </c>
      <c r="G65" s="370">
        <v>35857.583333333336</v>
      </c>
      <c r="H65" s="196">
        <f t="shared" si="0"/>
        <v>93533000</v>
      </c>
      <c r="I65" s="15">
        <v>108767000</v>
      </c>
      <c r="J65" s="13">
        <v>36222.875</v>
      </c>
      <c r="K65" s="196">
        <f t="shared" si="1"/>
        <v>116339000</v>
      </c>
      <c r="L65" s="15">
        <v>85961000</v>
      </c>
      <c r="M65" s="196">
        <f t="shared" si="3"/>
        <v>87061000</v>
      </c>
      <c r="N65" s="16">
        <f>ANR!B4</f>
        <v>115239000</v>
      </c>
      <c r="O65" s="201">
        <f t="shared" si="7"/>
        <v>48496000</v>
      </c>
      <c r="P65" s="74">
        <v>153804000</v>
      </c>
      <c r="Q65" s="201">
        <f t="shared" si="8"/>
        <v>202300000</v>
      </c>
      <c r="R65" s="74">
        <f>ANR!B735</f>
        <v>0</v>
      </c>
      <c r="Y65" s="24">
        <v>36222</v>
      </c>
      <c r="Z65" s="14">
        <f t="shared" si="2"/>
        <v>116339000</v>
      </c>
      <c r="AA65" s="14">
        <f t="shared" si="4"/>
        <v>85961000</v>
      </c>
    </row>
    <row r="66" spans="1:27" x14ac:dyDescent="0.2">
      <c r="A66" s="349">
        <v>36588</v>
      </c>
      <c r="B66" s="5"/>
      <c r="C66" s="5"/>
      <c r="D66" s="5"/>
      <c r="E66" s="5"/>
      <c r="F66" s="5"/>
      <c r="G66" s="370">
        <v>35858.583333333336</v>
      </c>
      <c r="H66" s="196">
        <f t="shared" si="0"/>
        <v>94300000</v>
      </c>
      <c r="I66" s="15">
        <v>108000000</v>
      </c>
      <c r="J66" s="13">
        <v>36223.875</v>
      </c>
      <c r="K66" s="196">
        <f t="shared" si="1"/>
        <v>115151000</v>
      </c>
      <c r="L66" s="15">
        <v>87149000</v>
      </c>
      <c r="M66" s="196">
        <f t="shared" si="3"/>
        <v>86222000</v>
      </c>
      <c r="N66" s="16">
        <f>ANR!B5</f>
        <v>116078000</v>
      </c>
      <c r="O66" s="201">
        <f t="shared" si="7"/>
        <v>47734000</v>
      </c>
      <c r="P66" s="74">
        <v>154566000</v>
      </c>
      <c r="Q66" s="201">
        <f t="shared" si="8"/>
        <v>202300000</v>
      </c>
      <c r="R66" s="74">
        <f>ANR!B736</f>
        <v>0</v>
      </c>
      <c r="Y66" s="24">
        <v>36223</v>
      </c>
      <c r="Z66" s="14">
        <f t="shared" si="2"/>
        <v>115151000</v>
      </c>
      <c r="AA66" s="14">
        <f t="shared" si="4"/>
        <v>87149000</v>
      </c>
    </row>
    <row r="67" spans="1:27" x14ac:dyDescent="0.2">
      <c r="A67" s="18">
        <v>36589</v>
      </c>
      <c r="B67" s="5"/>
      <c r="C67" s="5"/>
      <c r="D67" s="13">
        <v>35494.5</v>
      </c>
      <c r="E67" s="14">
        <f>$A$1-F67</f>
        <v>59300000</v>
      </c>
      <c r="F67" s="15">
        <v>143000000</v>
      </c>
      <c r="G67" s="370">
        <v>35859.583333333336</v>
      </c>
      <c r="H67" s="196">
        <f t="shared" si="0"/>
        <v>91030000</v>
      </c>
      <c r="I67" s="15">
        <v>111270000</v>
      </c>
      <c r="J67" s="13">
        <v>36224.875</v>
      </c>
      <c r="K67" s="196">
        <f t="shared" si="1"/>
        <v>113841000</v>
      </c>
      <c r="L67" s="15">
        <v>88459000</v>
      </c>
      <c r="M67" s="196">
        <f t="shared" si="3"/>
        <v>85212000</v>
      </c>
      <c r="N67" s="16">
        <f>ANR!B6</f>
        <v>117088000</v>
      </c>
      <c r="O67" s="201">
        <f t="shared" si="7"/>
        <v>47198000</v>
      </c>
      <c r="P67" s="74">
        <v>155102000</v>
      </c>
      <c r="Q67" s="201">
        <f t="shared" si="8"/>
        <v>202300000</v>
      </c>
      <c r="R67" s="74">
        <f>ANR!B737</f>
        <v>0</v>
      </c>
      <c r="Y67" s="24">
        <v>36224</v>
      </c>
      <c r="Z67" s="14">
        <f t="shared" si="2"/>
        <v>113841000</v>
      </c>
      <c r="AA67" s="14">
        <f t="shared" si="4"/>
        <v>88459000</v>
      </c>
    </row>
    <row r="68" spans="1:27" x14ac:dyDescent="0.2">
      <c r="A68" s="18">
        <v>36590</v>
      </c>
      <c r="B68" s="5"/>
      <c r="C68" s="5"/>
      <c r="D68" s="13">
        <v>35495.5</v>
      </c>
      <c r="E68" s="14">
        <f>$A$1-F68</f>
        <v>58300000</v>
      </c>
      <c r="F68" s="15">
        <v>144000000</v>
      </c>
      <c r="G68" s="370">
        <v>35860.583333333336</v>
      </c>
      <c r="H68" s="196">
        <f t="shared" ref="H68:H131" si="9">$A$1-I68</f>
        <v>89786000</v>
      </c>
      <c r="I68" s="15">
        <v>112514000</v>
      </c>
      <c r="J68" s="13">
        <v>36225.875</v>
      </c>
      <c r="K68" s="196">
        <f t="shared" ref="K68:K96" si="10">$A$1-L68</f>
        <v>113841000</v>
      </c>
      <c r="L68" s="15">
        <v>88459000</v>
      </c>
      <c r="M68" s="196">
        <f t="shared" si="3"/>
        <v>84518000</v>
      </c>
      <c r="N68" s="16">
        <f>ANR!B7</f>
        <v>117782000</v>
      </c>
      <c r="O68" s="201">
        <f t="shared" si="7"/>
        <v>46116000</v>
      </c>
      <c r="P68" s="74">
        <v>156184000</v>
      </c>
      <c r="Q68" s="201">
        <f t="shared" si="8"/>
        <v>202300000</v>
      </c>
      <c r="R68" s="74">
        <f>ANR!B738</f>
        <v>0</v>
      </c>
      <c r="Y68" s="24">
        <v>36225</v>
      </c>
      <c r="Z68" s="14">
        <f t="shared" ref="Z68:Z131" si="11">$A$1-AA68</f>
        <v>113841000</v>
      </c>
      <c r="AA68" s="14">
        <f t="shared" si="4"/>
        <v>88459000</v>
      </c>
    </row>
    <row r="69" spans="1:27" x14ac:dyDescent="0.2">
      <c r="A69" s="18">
        <v>36591</v>
      </c>
      <c r="B69" s="5"/>
      <c r="C69" s="5"/>
      <c r="D69" s="5"/>
      <c r="E69" s="5"/>
      <c r="F69" s="5"/>
      <c r="G69" s="370">
        <v>35861.583333333336</v>
      </c>
      <c r="H69" s="196">
        <f t="shared" si="9"/>
        <v>89786000</v>
      </c>
      <c r="I69" s="15">
        <v>112514000</v>
      </c>
      <c r="J69" s="13">
        <v>36226.875</v>
      </c>
      <c r="K69" s="196">
        <f t="shared" si="10"/>
        <v>113841000</v>
      </c>
      <c r="L69" s="15">
        <v>88459000</v>
      </c>
      <c r="M69" s="196">
        <f t="shared" ref="M69:M132" si="12">$A$1-N69</f>
        <v>84155000</v>
      </c>
      <c r="N69" s="16">
        <f>ANR!B8</f>
        <v>118145000</v>
      </c>
      <c r="O69" s="201">
        <f t="shared" si="7"/>
        <v>46284000</v>
      </c>
      <c r="P69" s="74">
        <v>156016000</v>
      </c>
      <c r="Q69" s="201">
        <f t="shared" si="8"/>
        <v>202300000</v>
      </c>
      <c r="R69" s="74">
        <f>ANR!B739</f>
        <v>0</v>
      </c>
      <c r="Y69" s="24">
        <v>36226</v>
      </c>
      <c r="Z69" s="14">
        <f t="shared" si="11"/>
        <v>113841000</v>
      </c>
      <c r="AA69" s="14">
        <f t="shared" ref="AA69:AA132" si="13">L69</f>
        <v>88459000</v>
      </c>
    </row>
    <row r="70" spans="1:27" x14ac:dyDescent="0.2">
      <c r="A70" s="18">
        <v>36592</v>
      </c>
      <c r="B70" s="5"/>
      <c r="C70" s="5"/>
      <c r="D70" s="13">
        <v>35497.5</v>
      </c>
      <c r="E70" s="14">
        <f>$A$1-F70</f>
        <v>58174000</v>
      </c>
      <c r="F70" s="15">
        <v>144126000</v>
      </c>
      <c r="G70" s="370">
        <v>35862.583333333336</v>
      </c>
      <c r="H70" s="196">
        <f t="shared" si="9"/>
        <v>89786000</v>
      </c>
      <c r="I70" s="15">
        <v>112514000</v>
      </c>
      <c r="J70" s="13">
        <v>36227.875</v>
      </c>
      <c r="K70" s="196">
        <f t="shared" si="10"/>
        <v>110300000</v>
      </c>
      <c r="L70" s="15">
        <v>92000000</v>
      </c>
      <c r="M70" s="196">
        <f t="shared" si="12"/>
        <v>83756000</v>
      </c>
      <c r="N70" s="16">
        <f>ANR!B9</f>
        <v>118544000</v>
      </c>
      <c r="O70" s="201">
        <f t="shared" si="7"/>
        <v>44878000</v>
      </c>
      <c r="P70" s="74">
        <v>157422000</v>
      </c>
      <c r="Q70" s="201">
        <f t="shared" si="8"/>
        <v>202300000</v>
      </c>
      <c r="R70" s="74">
        <f>ANR!B740</f>
        <v>0</v>
      </c>
      <c r="Y70" s="24">
        <v>36227</v>
      </c>
      <c r="Z70" s="14">
        <f t="shared" si="11"/>
        <v>110300000</v>
      </c>
      <c r="AA70" s="14">
        <f t="shared" si="13"/>
        <v>92000000</v>
      </c>
    </row>
    <row r="71" spans="1:27" x14ac:dyDescent="0.2">
      <c r="A71" s="18">
        <v>36593</v>
      </c>
      <c r="B71" s="5"/>
      <c r="C71" s="5"/>
      <c r="D71" s="5"/>
      <c r="E71" s="5"/>
      <c r="F71" s="5"/>
      <c r="G71" s="370">
        <v>35863.583333333336</v>
      </c>
      <c r="H71" s="196">
        <f t="shared" si="9"/>
        <v>87500000</v>
      </c>
      <c r="I71" s="15">
        <v>114800000</v>
      </c>
      <c r="J71" s="13">
        <v>36228.875</v>
      </c>
      <c r="K71" s="196">
        <f t="shared" si="10"/>
        <v>108610000</v>
      </c>
      <c r="L71" s="15">
        <v>93690000</v>
      </c>
      <c r="M71" s="196">
        <f t="shared" si="12"/>
        <v>83625000</v>
      </c>
      <c r="N71" s="16">
        <f>ANR!B10</f>
        <v>118675000</v>
      </c>
      <c r="O71" s="201">
        <f t="shared" si="7"/>
        <v>43609000</v>
      </c>
      <c r="P71" s="74">
        <v>158691000</v>
      </c>
      <c r="Q71" s="201">
        <f t="shared" si="8"/>
        <v>202300000</v>
      </c>
      <c r="R71" s="74">
        <f>ANR!B741</f>
        <v>0</v>
      </c>
      <c r="Y71" s="24">
        <v>36228</v>
      </c>
      <c r="Z71" s="14">
        <f t="shared" si="11"/>
        <v>108610000</v>
      </c>
      <c r="AA71" s="14">
        <f t="shared" si="13"/>
        <v>93690000</v>
      </c>
    </row>
    <row r="72" spans="1:27" x14ac:dyDescent="0.2">
      <c r="A72" s="18">
        <v>36594</v>
      </c>
      <c r="B72" s="5"/>
      <c r="C72" s="5"/>
      <c r="D72" s="5"/>
      <c r="E72" s="5"/>
      <c r="F72" s="5"/>
      <c r="G72" s="370">
        <v>35864.583333333336</v>
      </c>
      <c r="H72" s="196">
        <f t="shared" si="9"/>
        <v>87271000</v>
      </c>
      <c r="I72" s="15">
        <v>115029000</v>
      </c>
      <c r="J72" s="13">
        <v>36229.875</v>
      </c>
      <c r="K72" s="196">
        <f t="shared" si="10"/>
        <v>107004000</v>
      </c>
      <c r="L72" s="15">
        <v>95296000</v>
      </c>
      <c r="M72" s="196">
        <f t="shared" si="12"/>
        <v>83521000</v>
      </c>
      <c r="N72" s="16">
        <f>ANR!B11</f>
        <v>118779000</v>
      </c>
      <c r="O72" s="201">
        <f t="shared" si="7"/>
        <v>42460000</v>
      </c>
      <c r="P72" s="74">
        <v>159840000</v>
      </c>
      <c r="Q72" s="201">
        <f t="shared" si="8"/>
        <v>202300000</v>
      </c>
      <c r="R72" s="74">
        <f>ANR!B742</f>
        <v>0</v>
      </c>
      <c r="Y72" s="24">
        <v>36229</v>
      </c>
      <c r="Z72" s="14">
        <f t="shared" si="11"/>
        <v>107004000</v>
      </c>
      <c r="AA72" s="14">
        <f t="shared" si="13"/>
        <v>95296000</v>
      </c>
    </row>
    <row r="73" spans="1:27" x14ac:dyDescent="0.2">
      <c r="A73" s="349">
        <v>36595</v>
      </c>
      <c r="B73" s="5"/>
      <c r="C73" s="5"/>
      <c r="D73" s="13">
        <v>35500.5</v>
      </c>
      <c r="E73" s="14">
        <f>$A$1-F73</f>
        <v>56559000</v>
      </c>
      <c r="F73" s="15">
        <v>145741000</v>
      </c>
      <c r="G73" s="370">
        <v>35865.583333333336</v>
      </c>
      <c r="H73" s="196">
        <f t="shared" si="9"/>
        <v>86030000</v>
      </c>
      <c r="I73" s="15">
        <v>116270000</v>
      </c>
      <c r="J73" s="13">
        <v>36230.875</v>
      </c>
      <c r="K73" s="196">
        <f t="shared" si="10"/>
        <v>105728000</v>
      </c>
      <c r="L73" s="15">
        <v>96572000</v>
      </c>
      <c r="M73" s="196">
        <f t="shared" si="12"/>
        <v>83669000</v>
      </c>
      <c r="N73" s="16">
        <f>ANR!B12</f>
        <v>118631000</v>
      </c>
      <c r="O73" s="201">
        <f t="shared" si="7"/>
        <v>41637000</v>
      </c>
      <c r="P73" s="74">
        <v>160663000</v>
      </c>
      <c r="Q73" s="201">
        <f t="shared" si="8"/>
        <v>202300000</v>
      </c>
      <c r="R73" s="74">
        <f>ANR!B743</f>
        <v>0</v>
      </c>
      <c r="Y73" s="24">
        <v>36230</v>
      </c>
      <c r="Z73" s="14">
        <f t="shared" si="11"/>
        <v>105728000</v>
      </c>
      <c r="AA73" s="14">
        <f t="shared" si="13"/>
        <v>96572000</v>
      </c>
    </row>
    <row r="74" spans="1:27" x14ac:dyDescent="0.2">
      <c r="A74" s="18">
        <v>36596</v>
      </c>
      <c r="B74" s="5"/>
      <c r="C74" s="5"/>
      <c r="D74" s="13">
        <v>35501.5</v>
      </c>
      <c r="E74" s="14">
        <f>$A$1-F74</f>
        <v>51300000</v>
      </c>
      <c r="F74" s="15">
        <v>151000000</v>
      </c>
      <c r="G74" s="370">
        <v>35866.583333333336</v>
      </c>
      <c r="H74" s="196">
        <f t="shared" si="9"/>
        <v>83807000</v>
      </c>
      <c r="I74" s="15">
        <v>118493000</v>
      </c>
      <c r="J74" s="13">
        <v>36231.875</v>
      </c>
      <c r="K74" s="196">
        <f t="shared" si="10"/>
        <v>104507000</v>
      </c>
      <c r="L74" s="15">
        <v>97793000</v>
      </c>
      <c r="M74" s="196">
        <f t="shared" si="12"/>
        <v>82736000</v>
      </c>
      <c r="N74" s="16">
        <f>ANR!B13</f>
        <v>119564000</v>
      </c>
      <c r="O74" s="201">
        <f t="shared" si="7"/>
        <v>41030500</v>
      </c>
      <c r="P74" s="74">
        <v>161269500</v>
      </c>
      <c r="Q74" s="201">
        <f t="shared" si="8"/>
        <v>202300000</v>
      </c>
      <c r="R74" s="74">
        <f>ANR!B744</f>
        <v>0</v>
      </c>
      <c r="Y74" s="24">
        <v>36231</v>
      </c>
      <c r="Z74" s="14">
        <f t="shared" si="11"/>
        <v>104507000</v>
      </c>
      <c r="AA74" s="14">
        <f t="shared" si="13"/>
        <v>97793000</v>
      </c>
    </row>
    <row r="75" spans="1:27" x14ac:dyDescent="0.2">
      <c r="A75" s="18">
        <v>36597</v>
      </c>
      <c r="B75" s="5"/>
      <c r="C75" s="5"/>
      <c r="D75" s="13">
        <v>35501.5</v>
      </c>
      <c r="E75" s="14">
        <f>$A$1-F75</f>
        <v>53727000</v>
      </c>
      <c r="F75" s="15">
        <v>148573000</v>
      </c>
      <c r="G75" s="370">
        <v>35867.583333333336</v>
      </c>
      <c r="H75" s="196">
        <f t="shared" si="9"/>
        <v>81246000</v>
      </c>
      <c r="I75" s="15">
        <v>121054000</v>
      </c>
      <c r="J75" s="13">
        <v>36232.875</v>
      </c>
      <c r="K75" s="196">
        <f t="shared" si="10"/>
        <v>104507000</v>
      </c>
      <c r="L75" s="15">
        <v>97793000</v>
      </c>
      <c r="M75" s="196">
        <f t="shared" si="12"/>
        <v>81727000</v>
      </c>
      <c r="N75" s="16">
        <f>ANR!B14</f>
        <v>120573000</v>
      </c>
      <c r="O75" s="201">
        <f t="shared" si="7"/>
        <v>40765000</v>
      </c>
      <c r="P75" s="74">
        <v>161535000</v>
      </c>
      <c r="Q75" s="201">
        <f t="shared" si="8"/>
        <v>202300000</v>
      </c>
      <c r="R75" s="74">
        <f>ANR!B745</f>
        <v>0</v>
      </c>
      <c r="Y75" s="24">
        <v>36232</v>
      </c>
      <c r="Z75" s="14">
        <f t="shared" si="11"/>
        <v>104507000</v>
      </c>
      <c r="AA75" s="14">
        <f t="shared" si="13"/>
        <v>97793000</v>
      </c>
    </row>
    <row r="76" spans="1:27" x14ac:dyDescent="0.2">
      <c r="A76" s="18">
        <v>36598</v>
      </c>
      <c r="B76" s="5"/>
      <c r="C76" s="5"/>
      <c r="D76" s="13">
        <v>35503.5</v>
      </c>
      <c r="E76" s="14">
        <f>$A$1-F76</f>
        <v>50300000</v>
      </c>
      <c r="F76" s="15">
        <v>152000000</v>
      </c>
      <c r="G76" s="370">
        <v>35868.583333333336</v>
      </c>
      <c r="H76" s="196">
        <f t="shared" si="9"/>
        <v>81246000</v>
      </c>
      <c r="I76" s="15">
        <v>121054000</v>
      </c>
      <c r="J76" s="13">
        <v>36233.875</v>
      </c>
      <c r="K76" s="196">
        <f t="shared" si="10"/>
        <v>104507000</v>
      </c>
      <c r="L76" s="15">
        <v>97793000</v>
      </c>
      <c r="M76" s="196">
        <f t="shared" si="12"/>
        <v>81727000</v>
      </c>
      <c r="N76" s="16">
        <f>ANR!B15</f>
        <v>120573000</v>
      </c>
      <c r="O76" s="201">
        <f t="shared" si="7"/>
        <v>40260000</v>
      </c>
      <c r="P76" s="74">
        <v>162040000</v>
      </c>
      <c r="Q76" s="201">
        <f t="shared" si="8"/>
        <v>202300000</v>
      </c>
      <c r="R76" s="74">
        <f>ANR!B746</f>
        <v>0</v>
      </c>
      <c r="Y76" s="24">
        <v>36233</v>
      </c>
      <c r="Z76" s="14">
        <f t="shared" si="11"/>
        <v>104507000</v>
      </c>
      <c r="AA76" s="14">
        <f t="shared" si="13"/>
        <v>97793000</v>
      </c>
    </row>
    <row r="77" spans="1:27" x14ac:dyDescent="0.2">
      <c r="A77" s="18">
        <v>36599</v>
      </c>
      <c r="B77" s="5"/>
      <c r="C77" s="5"/>
      <c r="D77" s="5"/>
      <c r="E77" s="5"/>
      <c r="F77" s="5"/>
      <c r="G77" s="370">
        <v>35869.583333333336</v>
      </c>
      <c r="H77" s="196">
        <f t="shared" si="9"/>
        <v>81246000</v>
      </c>
      <c r="I77" s="15">
        <v>121054000</v>
      </c>
      <c r="J77" s="13">
        <v>36234.875</v>
      </c>
      <c r="K77" s="196">
        <f t="shared" si="10"/>
        <v>102925000</v>
      </c>
      <c r="L77" s="15">
        <v>99375000</v>
      </c>
      <c r="M77" s="196">
        <f t="shared" si="12"/>
        <v>80894000</v>
      </c>
      <c r="N77" s="16">
        <f>ANR!B16</f>
        <v>121406000</v>
      </c>
      <c r="O77" s="201">
        <f t="shared" si="7"/>
        <v>39719000</v>
      </c>
      <c r="P77" s="74">
        <v>162581000</v>
      </c>
      <c r="Q77" s="201">
        <f t="shared" si="8"/>
        <v>202300000</v>
      </c>
      <c r="R77" s="74">
        <f>ANR!B747</f>
        <v>0</v>
      </c>
      <c r="Y77" s="24">
        <v>36234</v>
      </c>
      <c r="Z77" s="14">
        <f t="shared" si="11"/>
        <v>102925000</v>
      </c>
      <c r="AA77" s="14">
        <f t="shared" si="13"/>
        <v>99375000</v>
      </c>
    </row>
    <row r="78" spans="1:27" x14ac:dyDescent="0.2">
      <c r="A78" s="18">
        <v>36600</v>
      </c>
      <c r="B78" s="5"/>
      <c r="C78" s="5"/>
      <c r="D78" s="5"/>
      <c r="E78" s="5"/>
      <c r="F78" s="5"/>
      <c r="G78" s="370">
        <v>35870.583333333336</v>
      </c>
      <c r="H78" s="196">
        <f t="shared" si="9"/>
        <v>76000000</v>
      </c>
      <c r="I78" s="15">
        <v>126300000</v>
      </c>
      <c r="J78" s="13">
        <v>36235.875</v>
      </c>
      <c r="K78" s="196">
        <f t="shared" si="10"/>
        <v>100805000</v>
      </c>
      <c r="L78" s="15">
        <v>101495000</v>
      </c>
      <c r="M78" s="196">
        <f t="shared" si="12"/>
        <v>78423000</v>
      </c>
      <c r="N78" s="16">
        <f>ANR!B17</f>
        <v>123877000</v>
      </c>
      <c r="O78" s="201">
        <f t="shared" si="7"/>
        <v>39470000</v>
      </c>
      <c r="P78" s="74">
        <v>162830000</v>
      </c>
      <c r="Q78" s="201">
        <f t="shared" si="8"/>
        <v>202300000</v>
      </c>
      <c r="R78" s="74">
        <f>ANR!B748</f>
        <v>0</v>
      </c>
      <c r="Y78" s="24">
        <v>36235</v>
      </c>
      <c r="Z78" s="14">
        <f t="shared" si="11"/>
        <v>100805000</v>
      </c>
      <c r="AA78" s="14">
        <f t="shared" si="13"/>
        <v>101495000</v>
      </c>
    </row>
    <row r="79" spans="1:27" x14ac:dyDescent="0.2">
      <c r="A79" s="18">
        <v>36601</v>
      </c>
      <c r="B79" s="5"/>
      <c r="C79" s="5"/>
      <c r="D79" s="13">
        <v>35506.5</v>
      </c>
      <c r="E79" s="14">
        <f>$A$1-F79</f>
        <v>49300000</v>
      </c>
      <c r="F79" s="15">
        <v>153000000</v>
      </c>
      <c r="G79" s="370">
        <v>35871.583333333336</v>
      </c>
      <c r="H79" s="196">
        <f t="shared" si="9"/>
        <v>75000000</v>
      </c>
      <c r="I79" s="15">
        <v>127300000</v>
      </c>
      <c r="J79" s="13">
        <v>36236.875</v>
      </c>
      <c r="K79" s="196">
        <f t="shared" si="10"/>
        <v>99864000</v>
      </c>
      <c r="L79" s="15">
        <v>102436000</v>
      </c>
      <c r="M79" s="196">
        <f t="shared" si="12"/>
        <v>77959000</v>
      </c>
      <c r="N79" s="16">
        <f>ANR!B18</f>
        <v>124341000</v>
      </c>
      <c r="O79" s="201">
        <f t="shared" si="7"/>
        <v>39031000</v>
      </c>
      <c r="P79" s="74">
        <v>163269000</v>
      </c>
      <c r="Q79" s="201">
        <f t="shared" si="8"/>
        <v>202300000</v>
      </c>
      <c r="R79" s="74">
        <f>ANR!B749</f>
        <v>0</v>
      </c>
      <c r="Y79" s="24">
        <v>36236</v>
      </c>
      <c r="Z79" s="14">
        <f t="shared" si="11"/>
        <v>99864000</v>
      </c>
      <c r="AA79" s="14">
        <f t="shared" si="13"/>
        <v>102436000</v>
      </c>
    </row>
    <row r="80" spans="1:27" x14ac:dyDescent="0.2">
      <c r="A80" s="349">
        <v>36602</v>
      </c>
      <c r="B80" s="5"/>
      <c r="C80" s="5"/>
      <c r="D80" s="13">
        <v>35508.5</v>
      </c>
      <c r="E80" s="14">
        <f>$A$1-F80</f>
        <v>44300000</v>
      </c>
      <c r="F80" s="15">
        <v>158000000</v>
      </c>
      <c r="G80" s="370">
        <v>35872.583333333336</v>
      </c>
      <c r="H80" s="196">
        <f t="shared" si="9"/>
        <v>74031000</v>
      </c>
      <c r="I80" s="15">
        <v>128269000</v>
      </c>
      <c r="J80" s="13">
        <v>36237.875</v>
      </c>
      <c r="K80" s="196">
        <f t="shared" si="10"/>
        <v>98968000</v>
      </c>
      <c r="L80" s="15">
        <v>103332000</v>
      </c>
      <c r="M80" s="196">
        <f t="shared" si="12"/>
        <v>77959000</v>
      </c>
      <c r="N80" s="16">
        <f>ANR!B19</f>
        <v>124341000</v>
      </c>
      <c r="O80" s="201">
        <f t="shared" si="7"/>
        <v>38733000</v>
      </c>
      <c r="P80" s="74">
        <v>163567000</v>
      </c>
      <c r="Q80" s="201">
        <f t="shared" si="8"/>
        <v>202300000</v>
      </c>
      <c r="R80" s="74">
        <f>ANR!B750</f>
        <v>0</v>
      </c>
      <c r="Y80" s="24">
        <v>36237</v>
      </c>
      <c r="Z80" s="14">
        <f t="shared" si="11"/>
        <v>98968000</v>
      </c>
      <c r="AA80" s="14">
        <f t="shared" si="13"/>
        <v>103332000</v>
      </c>
    </row>
    <row r="81" spans="1:27" x14ac:dyDescent="0.2">
      <c r="A81" s="18">
        <v>36603</v>
      </c>
      <c r="B81" s="5"/>
      <c r="C81" s="5"/>
      <c r="D81" s="13">
        <v>35508.5</v>
      </c>
      <c r="E81" s="14">
        <f>$A$1-F81</f>
        <v>45300000</v>
      </c>
      <c r="F81" s="15">
        <v>157000000</v>
      </c>
      <c r="G81" s="370">
        <v>35873.583333333336</v>
      </c>
      <c r="H81" s="196">
        <f t="shared" si="9"/>
        <v>73031000</v>
      </c>
      <c r="I81" s="15">
        <v>129269000</v>
      </c>
      <c r="J81" s="13">
        <v>36238.875</v>
      </c>
      <c r="K81" s="196">
        <f t="shared" si="10"/>
        <v>98582000</v>
      </c>
      <c r="L81" s="15">
        <v>103718000</v>
      </c>
      <c r="M81" s="196">
        <f t="shared" si="12"/>
        <v>77959000</v>
      </c>
      <c r="N81" s="16">
        <f>ANR!B20</f>
        <v>124341000</v>
      </c>
      <c r="O81" s="201">
        <f t="shared" si="7"/>
        <v>38242800</v>
      </c>
      <c r="P81" s="74">
        <v>164057200</v>
      </c>
      <c r="Q81" s="201">
        <f t="shared" si="8"/>
        <v>202300000</v>
      </c>
      <c r="R81" s="74">
        <f>ANR!B751</f>
        <v>0</v>
      </c>
      <c r="Y81" s="24">
        <v>36238</v>
      </c>
      <c r="Z81" s="14">
        <f t="shared" si="11"/>
        <v>98582000</v>
      </c>
      <c r="AA81" s="14">
        <f t="shared" si="13"/>
        <v>103718000</v>
      </c>
    </row>
    <row r="82" spans="1:27" x14ac:dyDescent="0.2">
      <c r="A82" s="18">
        <v>36604</v>
      </c>
      <c r="B82" s="5"/>
      <c r="C82" s="5"/>
      <c r="D82" s="13">
        <v>35509.5</v>
      </c>
      <c r="E82" s="14">
        <f>$A$1-F82</f>
        <v>44300000</v>
      </c>
      <c r="F82" s="15">
        <v>158000000</v>
      </c>
      <c r="G82" s="370">
        <v>35874.583333333336</v>
      </c>
      <c r="H82" s="196">
        <f t="shared" si="9"/>
        <v>72774000</v>
      </c>
      <c r="I82" s="15">
        <v>129526000</v>
      </c>
      <c r="J82" s="13">
        <v>36239.875</v>
      </c>
      <c r="K82" s="196">
        <f t="shared" si="10"/>
        <v>98582000</v>
      </c>
      <c r="L82" s="15">
        <v>103718000</v>
      </c>
      <c r="M82" s="196">
        <f t="shared" si="12"/>
        <v>75084000</v>
      </c>
      <c r="N82" s="16">
        <f>ANR!B21</f>
        <v>127216000</v>
      </c>
      <c r="O82" s="201">
        <f t="shared" si="7"/>
        <v>37869000</v>
      </c>
      <c r="P82" s="74">
        <v>164431000</v>
      </c>
      <c r="Q82" s="201">
        <f t="shared" si="8"/>
        <v>202300000</v>
      </c>
      <c r="R82" s="74">
        <f>ANR!B752</f>
        <v>0</v>
      </c>
      <c r="Y82" s="24">
        <v>36239</v>
      </c>
      <c r="Z82" s="14">
        <f t="shared" si="11"/>
        <v>98582000</v>
      </c>
      <c r="AA82" s="14">
        <f t="shared" si="13"/>
        <v>103718000</v>
      </c>
    </row>
    <row r="83" spans="1:27" x14ac:dyDescent="0.2">
      <c r="A83" s="18">
        <v>36605</v>
      </c>
      <c r="B83" s="5"/>
      <c r="C83" s="5"/>
      <c r="D83" s="5"/>
      <c r="E83" s="5"/>
      <c r="F83" s="5"/>
      <c r="G83" s="370">
        <v>35875.583333333336</v>
      </c>
      <c r="H83" s="196">
        <f t="shared" si="9"/>
        <v>72774000</v>
      </c>
      <c r="I83" s="15">
        <v>129526000</v>
      </c>
      <c r="J83" s="13">
        <v>36240.875</v>
      </c>
      <c r="K83" s="196">
        <f t="shared" si="10"/>
        <v>98582000</v>
      </c>
      <c r="L83" s="15">
        <v>103718000</v>
      </c>
      <c r="M83" s="196">
        <f t="shared" si="12"/>
        <v>74421000</v>
      </c>
      <c r="N83" s="16">
        <f>ANR!B22</f>
        <v>127879000</v>
      </c>
      <c r="O83" s="201">
        <f t="shared" si="7"/>
        <v>37640000</v>
      </c>
      <c r="P83" s="74">
        <v>164660000</v>
      </c>
      <c r="Q83" s="201">
        <f t="shared" si="8"/>
        <v>202300000</v>
      </c>
      <c r="R83" s="74">
        <f>ANR!B753</f>
        <v>0</v>
      </c>
      <c r="Y83" s="24">
        <v>36240</v>
      </c>
      <c r="Z83" s="14">
        <f t="shared" si="11"/>
        <v>98582000</v>
      </c>
      <c r="AA83" s="14">
        <f t="shared" si="13"/>
        <v>103718000</v>
      </c>
    </row>
    <row r="84" spans="1:27" x14ac:dyDescent="0.2">
      <c r="A84" s="18">
        <v>36606</v>
      </c>
      <c r="B84" s="5"/>
      <c r="C84" s="5"/>
      <c r="D84" s="5"/>
      <c r="E84" s="5"/>
      <c r="F84" s="5"/>
      <c r="G84" s="370">
        <v>35876.583333333336</v>
      </c>
      <c r="H84" s="196">
        <f t="shared" si="9"/>
        <v>72774000</v>
      </c>
      <c r="I84" s="15">
        <v>129526000</v>
      </c>
      <c r="J84" s="13">
        <v>36241.875</v>
      </c>
      <c r="K84" s="196">
        <f t="shared" si="10"/>
        <v>96900000</v>
      </c>
      <c r="L84" s="15">
        <v>105400000</v>
      </c>
      <c r="M84" s="196">
        <f t="shared" si="12"/>
        <v>73725000</v>
      </c>
      <c r="N84" s="16">
        <f>ANR!B23</f>
        <v>128575000</v>
      </c>
      <c r="O84" s="201">
        <f t="shared" si="7"/>
        <v>37734000</v>
      </c>
      <c r="P84" s="74">
        <v>164566000</v>
      </c>
      <c r="Q84" s="201">
        <f t="shared" si="8"/>
        <v>202300000</v>
      </c>
      <c r="R84" s="74">
        <f>ANR!B754</f>
        <v>0</v>
      </c>
      <c r="Y84" s="24">
        <v>36241</v>
      </c>
      <c r="Z84" s="14">
        <f t="shared" si="11"/>
        <v>96900000</v>
      </c>
      <c r="AA84" s="14">
        <f t="shared" si="13"/>
        <v>105400000</v>
      </c>
    </row>
    <row r="85" spans="1:27" x14ac:dyDescent="0.2">
      <c r="A85" s="18">
        <v>36607</v>
      </c>
      <c r="B85" s="5"/>
      <c r="C85" s="5"/>
      <c r="D85" s="5"/>
      <c r="E85" s="5"/>
      <c r="F85" s="5"/>
      <c r="G85" s="370">
        <v>35877.583333333336</v>
      </c>
      <c r="H85" s="196">
        <f t="shared" si="9"/>
        <v>70000000</v>
      </c>
      <c r="I85" s="15">
        <v>132300000</v>
      </c>
      <c r="J85" s="13">
        <v>36242.875</v>
      </c>
      <c r="K85" s="196">
        <f t="shared" si="10"/>
        <v>96352000</v>
      </c>
      <c r="L85" s="15">
        <v>105948000</v>
      </c>
      <c r="M85" s="196">
        <f t="shared" si="12"/>
        <v>73352000</v>
      </c>
      <c r="N85" s="16">
        <f>ANR!B24</f>
        <v>128948000</v>
      </c>
      <c r="O85" s="201">
        <f t="shared" si="7"/>
        <v>37591000</v>
      </c>
      <c r="P85" s="74">
        <v>164709000</v>
      </c>
      <c r="Q85" s="201">
        <f t="shared" si="8"/>
        <v>202300000</v>
      </c>
      <c r="R85" s="74">
        <f>ANR!B755</f>
        <v>0</v>
      </c>
      <c r="Y85" s="24">
        <v>36242</v>
      </c>
      <c r="Z85" s="14">
        <f t="shared" si="11"/>
        <v>96352000</v>
      </c>
      <c r="AA85" s="14">
        <f t="shared" si="13"/>
        <v>105948000</v>
      </c>
    </row>
    <row r="86" spans="1:27" x14ac:dyDescent="0.2">
      <c r="A86" s="18">
        <v>36608</v>
      </c>
      <c r="B86" s="5"/>
      <c r="C86" s="5"/>
      <c r="D86" s="5"/>
      <c r="E86" s="5"/>
      <c r="F86" s="5"/>
      <c r="G86" s="370">
        <v>35878.583333333336</v>
      </c>
      <c r="H86" s="196">
        <f t="shared" si="9"/>
        <v>70883000</v>
      </c>
      <c r="I86" s="15">
        <v>131417000</v>
      </c>
      <c r="J86" s="13">
        <v>36243.875</v>
      </c>
      <c r="K86" s="196">
        <f t="shared" si="10"/>
        <v>95619000</v>
      </c>
      <c r="L86" s="15">
        <v>106681000</v>
      </c>
      <c r="M86" s="196">
        <f t="shared" si="12"/>
        <v>72778000</v>
      </c>
      <c r="N86" s="16">
        <f>ANR!B25</f>
        <v>129522000</v>
      </c>
      <c r="O86" s="201">
        <f t="shared" si="7"/>
        <v>37451000</v>
      </c>
      <c r="P86" s="74">
        <v>164849000</v>
      </c>
      <c r="Q86" s="201">
        <f t="shared" si="8"/>
        <v>202300000</v>
      </c>
      <c r="R86" s="74">
        <f>ANR!B756</f>
        <v>0</v>
      </c>
      <c r="Y86" s="24">
        <v>36243</v>
      </c>
      <c r="Z86" s="14">
        <f t="shared" si="11"/>
        <v>95619000</v>
      </c>
      <c r="AA86" s="14">
        <f t="shared" si="13"/>
        <v>106681000</v>
      </c>
    </row>
    <row r="87" spans="1:27" x14ac:dyDescent="0.2">
      <c r="A87" s="349">
        <v>36609</v>
      </c>
      <c r="B87" s="5"/>
      <c r="C87" s="5"/>
      <c r="D87" s="5"/>
      <c r="E87" s="5"/>
      <c r="F87" s="5"/>
      <c r="G87" s="370">
        <v>35879.583333333336</v>
      </c>
      <c r="H87" s="196">
        <f t="shared" si="9"/>
        <v>70425000</v>
      </c>
      <c r="I87" s="15">
        <v>131875000</v>
      </c>
      <c r="J87" s="13">
        <v>36244.875</v>
      </c>
      <c r="K87" s="196">
        <f t="shared" si="10"/>
        <v>95101000</v>
      </c>
      <c r="L87" s="15">
        <v>107199000</v>
      </c>
      <c r="M87" s="196">
        <f t="shared" si="12"/>
        <v>72429000</v>
      </c>
      <c r="N87" s="16">
        <f>ANR!B26</f>
        <v>129871000</v>
      </c>
      <c r="O87" s="201">
        <f t="shared" si="7"/>
        <v>37075800</v>
      </c>
      <c r="P87" s="74">
        <v>165224200</v>
      </c>
      <c r="Q87" s="201">
        <f t="shared" si="8"/>
        <v>202300000</v>
      </c>
      <c r="R87" s="74">
        <f>ANR!B757</f>
        <v>0</v>
      </c>
      <c r="Y87" s="24">
        <v>36244</v>
      </c>
      <c r="Z87" s="14">
        <f t="shared" si="11"/>
        <v>95101000</v>
      </c>
      <c r="AA87" s="14">
        <f t="shared" si="13"/>
        <v>107199000</v>
      </c>
    </row>
    <row r="88" spans="1:27" x14ac:dyDescent="0.2">
      <c r="A88" s="18">
        <v>36610</v>
      </c>
      <c r="B88" s="5"/>
      <c r="C88" s="5"/>
      <c r="D88" s="5"/>
      <c r="E88" s="5"/>
      <c r="F88" s="5"/>
      <c r="G88" s="370">
        <v>35880.583333333336</v>
      </c>
      <c r="H88" s="196">
        <f t="shared" si="9"/>
        <v>70177000</v>
      </c>
      <c r="I88" s="15">
        <v>132123000</v>
      </c>
      <c r="J88" s="13">
        <v>36245.875</v>
      </c>
      <c r="K88" s="196">
        <f t="shared" si="10"/>
        <v>94357000</v>
      </c>
      <c r="L88" s="15">
        <v>107943000</v>
      </c>
      <c r="M88" s="196">
        <f t="shared" si="12"/>
        <v>72250000</v>
      </c>
      <c r="N88" s="16">
        <f>ANR!B27</f>
        <v>130050000</v>
      </c>
      <c r="O88" s="201">
        <f t="shared" si="7"/>
        <v>36638700</v>
      </c>
      <c r="P88" s="74">
        <v>165661300</v>
      </c>
      <c r="Q88" s="201">
        <f t="shared" si="8"/>
        <v>202300000</v>
      </c>
      <c r="R88" s="74">
        <f>ANR!B758</f>
        <v>0</v>
      </c>
      <c r="Y88" s="24">
        <v>36245</v>
      </c>
      <c r="Z88" s="14">
        <f t="shared" si="11"/>
        <v>94357000</v>
      </c>
      <c r="AA88" s="14">
        <f t="shared" si="13"/>
        <v>107943000</v>
      </c>
    </row>
    <row r="89" spans="1:27" x14ac:dyDescent="0.2">
      <c r="A89" s="18">
        <v>36611</v>
      </c>
      <c r="B89" s="5"/>
      <c r="C89" s="5"/>
      <c r="D89" s="13">
        <v>35516.5</v>
      </c>
      <c r="E89" s="14">
        <f>$A$1-F89</f>
        <v>42300000</v>
      </c>
      <c r="F89" s="15">
        <v>160000000</v>
      </c>
      <c r="G89" s="370">
        <v>35881.583333333336</v>
      </c>
      <c r="H89" s="196">
        <f t="shared" si="9"/>
        <v>70160000</v>
      </c>
      <c r="I89" s="15">
        <v>132140000</v>
      </c>
      <c r="J89" s="13">
        <v>36246.875</v>
      </c>
      <c r="K89" s="196">
        <f t="shared" si="10"/>
        <v>94357000</v>
      </c>
      <c r="L89" s="15">
        <v>107943000</v>
      </c>
      <c r="M89" s="196">
        <f t="shared" si="12"/>
        <v>72127000</v>
      </c>
      <c r="N89" s="16">
        <f>ANR!B28</f>
        <v>130173000</v>
      </c>
      <c r="O89" s="201">
        <f t="shared" si="7"/>
        <v>35895000</v>
      </c>
      <c r="P89" s="74">
        <v>166405000</v>
      </c>
      <c r="Q89" s="201">
        <f t="shared" si="8"/>
        <v>202300000</v>
      </c>
      <c r="R89" s="74">
        <f>ANR!B759</f>
        <v>0</v>
      </c>
      <c r="Y89" s="24">
        <v>36246</v>
      </c>
      <c r="Z89" s="14">
        <f t="shared" si="11"/>
        <v>94357000</v>
      </c>
      <c r="AA89" s="14">
        <f t="shared" si="13"/>
        <v>107943000</v>
      </c>
    </row>
    <row r="90" spans="1:27" x14ac:dyDescent="0.2">
      <c r="A90" s="18">
        <v>36612</v>
      </c>
      <c r="B90" s="5"/>
      <c r="C90" s="5"/>
      <c r="D90" s="5"/>
      <c r="E90" s="5"/>
      <c r="F90" s="5"/>
      <c r="G90" s="370">
        <v>35882.583333333336</v>
      </c>
      <c r="H90" s="196">
        <f t="shared" si="9"/>
        <v>70160000</v>
      </c>
      <c r="I90" s="15">
        <v>132140000</v>
      </c>
      <c r="J90" s="13">
        <v>36247.708333333336</v>
      </c>
      <c r="K90" s="196">
        <f t="shared" si="10"/>
        <v>94357000</v>
      </c>
      <c r="L90" s="15">
        <v>107943000</v>
      </c>
      <c r="M90" s="196">
        <f t="shared" si="12"/>
        <v>71861000</v>
      </c>
      <c r="N90" s="16">
        <f>ANR!B29</f>
        <v>130439000</v>
      </c>
      <c r="O90" s="201">
        <f t="shared" si="7"/>
        <v>34742000</v>
      </c>
      <c r="P90" s="74">
        <v>167558000</v>
      </c>
      <c r="Q90" s="201">
        <f t="shared" si="8"/>
        <v>202300000</v>
      </c>
      <c r="R90" s="74">
        <f>ANR!B760</f>
        <v>0</v>
      </c>
      <c r="Y90" s="24">
        <v>36247</v>
      </c>
      <c r="Z90" s="14">
        <f t="shared" si="11"/>
        <v>94357000</v>
      </c>
      <c r="AA90" s="14">
        <f t="shared" si="13"/>
        <v>107943000</v>
      </c>
    </row>
    <row r="91" spans="1:27" s="351" customFormat="1" x14ac:dyDescent="0.2">
      <c r="A91" s="350">
        <v>36613</v>
      </c>
      <c r="G91" s="372">
        <v>35883.583333333336</v>
      </c>
      <c r="H91" s="353">
        <f t="shared" si="9"/>
        <v>70160000</v>
      </c>
      <c r="I91" s="354">
        <v>132140000</v>
      </c>
      <c r="J91" s="352">
        <v>36248.708333333336</v>
      </c>
      <c r="K91" s="353">
        <f t="shared" si="10"/>
        <v>92711000</v>
      </c>
      <c r="L91" s="354">
        <v>109589000</v>
      </c>
      <c r="M91" s="353">
        <f t="shared" si="12"/>
        <v>72230000</v>
      </c>
      <c r="N91" s="354">
        <f>ANR!B30</f>
        <v>130070000</v>
      </c>
      <c r="O91" s="355">
        <f t="shared" si="7"/>
        <v>33564000</v>
      </c>
      <c r="P91" s="356">
        <v>168736000</v>
      </c>
      <c r="Q91" s="355">
        <f t="shared" si="8"/>
        <v>202300000</v>
      </c>
      <c r="R91" s="356">
        <f>ANR!B761</f>
        <v>0</v>
      </c>
      <c r="Y91" s="357">
        <v>36248</v>
      </c>
      <c r="Z91" s="353">
        <f t="shared" si="11"/>
        <v>92711000</v>
      </c>
      <c r="AA91" s="353">
        <f t="shared" si="13"/>
        <v>109589000</v>
      </c>
    </row>
    <row r="92" spans="1:27" x14ac:dyDescent="0.2">
      <c r="A92" s="18">
        <v>36614</v>
      </c>
      <c r="B92" s="5"/>
      <c r="C92" s="5"/>
      <c r="D92" s="5"/>
      <c r="E92" s="5"/>
      <c r="F92" s="5"/>
      <c r="G92" s="370">
        <v>35884.583333333336</v>
      </c>
      <c r="H92" s="196">
        <f t="shared" si="9"/>
        <v>70300000</v>
      </c>
      <c r="I92" s="15">
        <v>132000000</v>
      </c>
      <c r="J92" s="13">
        <v>36249.708333333336</v>
      </c>
      <c r="K92" s="196">
        <f t="shared" si="10"/>
        <v>93013000</v>
      </c>
      <c r="L92" s="15">
        <v>109287000</v>
      </c>
      <c r="M92" s="196">
        <f t="shared" si="12"/>
        <v>71661000</v>
      </c>
      <c r="N92" s="16">
        <f>ANR!B31</f>
        <v>130639000</v>
      </c>
      <c r="O92" s="201">
        <f t="shared" si="7"/>
        <v>32967000</v>
      </c>
      <c r="P92" s="74">
        <v>169333000</v>
      </c>
      <c r="Q92" s="201">
        <f t="shared" si="8"/>
        <v>202300000</v>
      </c>
      <c r="R92" s="74">
        <f>ANR!B762</f>
        <v>0</v>
      </c>
      <c r="Y92" s="24">
        <v>36249</v>
      </c>
      <c r="Z92" s="14">
        <f t="shared" si="11"/>
        <v>93013000</v>
      </c>
      <c r="AA92" s="14">
        <f t="shared" si="13"/>
        <v>109287000</v>
      </c>
    </row>
    <row r="93" spans="1:27" x14ac:dyDescent="0.2">
      <c r="A93" s="18">
        <v>36615</v>
      </c>
      <c r="B93" s="5"/>
      <c r="C93" s="5"/>
      <c r="D93" s="5"/>
      <c r="E93" s="5"/>
      <c r="F93" s="5"/>
      <c r="G93" s="370">
        <v>35885.583333333336</v>
      </c>
      <c r="H93" s="196">
        <f t="shared" si="9"/>
        <v>71300000</v>
      </c>
      <c r="I93" s="15">
        <v>131000000</v>
      </c>
      <c r="J93" s="13">
        <v>36250.708333333336</v>
      </c>
      <c r="K93" s="196">
        <f t="shared" si="10"/>
        <v>93058000</v>
      </c>
      <c r="L93" s="15">
        <v>109242000</v>
      </c>
      <c r="M93" s="196">
        <f t="shared" si="12"/>
        <v>70695000</v>
      </c>
      <c r="N93" s="16">
        <f>ANR!B32</f>
        <v>131605000</v>
      </c>
      <c r="O93" s="201">
        <f t="shared" si="7"/>
        <v>32730000</v>
      </c>
      <c r="P93" s="74">
        <v>169570000</v>
      </c>
      <c r="Q93" s="201">
        <f t="shared" si="8"/>
        <v>202300000</v>
      </c>
      <c r="R93" s="74">
        <f>ANR!B763</f>
        <v>0</v>
      </c>
      <c r="Y93" s="24">
        <v>36250</v>
      </c>
      <c r="Z93" s="14">
        <f t="shared" si="11"/>
        <v>93058000</v>
      </c>
      <c r="AA93" s="14">
        <f t="shared" si="13"/>
        <v>109242000</v>
      </c>
    </row>
    <row r="94" spans="1:27" x14ac:dyDescent="0.2">
      <c r="A94" s="349">
        <v>36616</v>
      </c>
      <c r="B94" s="5"/>
      <c r="C94" s="5"/>
      <c r="D94" s="13">
        <v>35521.5</v>
      </c>
      <c r="E94" s="14">
        <f>$A$1-F94</f>
        <v>48600000</v>
      </c>
      <c r="F94" s="15">
        <v>153700000</v>
      </c>
      <c r="G94" s="370">
        <v>35886.583333333336</v>
      </c>
      <c r="H94" s="196">
        <f t="shared" si="9"/>
        <v>73300000</v>
      </c>
      <c r="I94" s="15">
        <v>129000000</v>
      </c>
      <c r="J94" s="13">
        <v>36251.708333333336</v>
      </c>
      <c r="K94" s="196">
        <f t="shared" si="10"/>
        <v>93058000</v>
      </c>
      <c r="L94" s="15">
        <v>109242000</v>
      </c>
      <c r="M94" s="196">
        <f t="shared" si="12"/>
        <v>69893000</v>
      </c>
      <c r="N94" s="16">
        <f>ANR!B33</f>
        <v>132407000</v>
      </c>
      <c r="O94" s="201">
        <f t="shared" si="7"/>
        <v>32604800</v>
      </c>
      <c r="P94" s="74">
        <v>169695200</v>
      </c>
      <c r="Q94" s="201">
        <f t="shared" si="8"/>
        <v>202300000</v>
      </c>
      <c r="R94" s="74">
        <f>ANR!B764</f>
        <v>0</v>
      </c>
      <c r="Y94" s="24">
        <v>36251</v>
      </c>
      <c r="Z94" s="14">
        <f t="shared" si="11"/>
        <v>93058000</v>
      </c>
      <c r="AA94" s="14">
        <f t="shared" si="13"/>
        <v>109242000</v>
      </c>
    </row>
    <row r="95" spans="1:27" s="1" customFormat="1" x14ac:dyDescent="0.2">
      <c r="A95" s="18">
        <v>36617</v>
      </c>
      <c r="B95" s="4"/>
      <c r="C95" s="4"/>
      <c r="D95" s="4"/>
      <c r="E95" s="4"/>
      <c r="F95" s="4"/>
      <c r="G95" s="373">
        <v>35887.583333333336</v>
      </c>
      <c r="H95" s="202">
        <f t="shared" si="9"/>
        <v>73300000</v>
      </c>
      <c r="I95" s="36">
        <v>129000000</v>
      </c>
      <c r="J95" s="24">
        <v>36252.875</v>
      </c>
      <c r="K95" s="202">
        <f t="shared" si="10"/>
        <v>93058000</v>
      </c>
      <c r="L95" s="36">
        <v>109242000</v>
      </c>
      <c r="M95" s="202">
        <f t="shared" si="12"/>
        <v>69415000</v>
      </c>
      <c r="N95" s="37">
        <f>ANR!B34</f>
        <v>132885000</v>
      </c>
      <c r="O95" s="289">
        <f t="shared" si="7"/>
        <v>32564200</v>
      </c>
      <c r="P95" s="347">
        <v>169735800</v>
      </c>
      <c r="Q95" s="289">
        <f t="shared" si="8"/>
        <v>202300000</v>
      </c>
      <c r="R95" s="347">
        <f>ANR!B765</f>
        <v>0</v>
      </c>
      <c r="Y95" s="24">
        <v>36252</v>
      </c>
      <c r="Z95" s="348">
        <f t="shared" si="11"/>
        <v>93058000</v>
      </c>
      <c r="AA95" s="348">
        <f t="shared" si="13"/>
        <v>109242000</v>
      </c>
    </row>
    <row r="96" spans="1:27" x14ac:dyDescent="0.2">
      <c r="A96" s="18">
        <v>36618</v>
      </c>
      <c r="B96" s="5"/>
      <c r="C96" s="5"/>
      <c r="D96" s="5"/>
      <c r="E96" s="5"/>
      <c r="F96" s="5"/>
      <c r="G96" s="370">
        <v>35888.583333333336</v>
      </c>
      <c r="H96" s="196">
        <f t="shared" si="9"/>
        <v>73300000</v>
      </c>
      <c r="I96" s="15">
        <v>129000000</v>
      </c>
      <c r="J96" s="13"/>
      <c r="K96" s="196">
        <f t="shared" si="10"/>
        <v>93058000</v>
      </c>
      <c r="L96" s="15">
        <v>109242000</v>
      </c>
      <c r="M96" s="196">
        <f t="shared" si="12"/>
        <v>69263000</v>
      </c>
      <c r="N96" s="16">
        <f>ANR!B35</f>
        <v>133037000</v>
      </c>
      <c r="O96" s="201">
        <f t="shared" ref="O96:O159" si="14">$A$1-P96</f>
        <v>32564000</v>
      </c>
      <c r="P96" s="74">
        <v>169736000</v>
      </c>
      <c r="Q96" s="201">
        <f t="shared" si="8"/>
        <v>202300000</v>
      </c>
      <c r="R96" s="74">
        <f>ANR!B766</f>
        <v>0</v>
      </c>
      <c r="Y96" s="24">
        <v>36253</v>
      </c>
      <c r="Z96" s="14">
        <f t="shared" si="11"/>
        <v>93058000</v>
      </c>
      <c r="AA96" s="14">
        <f t="shared" si="13"/>
        <v>109242000</v>
      </c>
    </row>
    <row r="97" spans="1:27" x14ac:dyDescent="0.2">
      <c r="A97" s="18">
        <v>36619</v>
      </c>
      <c r="B97" s="5"/>
      <c r="C97" s="5"/>
      <c r="D97" s="13">
        <v>35524.5</v>
      </c>
      <c r="E97" s="14">
        <f>$A$1-F97</f>
        <v>44467000</v>
      </c>
      <c r="F97" s="15">
        <v>157833000</v>
      </c>
      <c r="G97" s="370">
        <v>35889.583333333336</v>
      </c>
      <c r="H97" s="196">
        <f t="shared" si="9"/>
        <v>73300000</v>
      </c>
      <c r="I97" s="15">
        <v>129000000</v>
      </c>
      <c r="J97" s="13">
        <v>36254.875</v>
      </c>
      <c r="K97" s="196">
        <f t="shared" ref="K97:K117" si="15">$A$1-L97</f>
        <v>93058000</v>
      </c>
      <c r="L97" s="15">
        <v>109242000</v>
      </c>
      <c r="M97" s="202">
        <f t="shared" si="12"/>
        <v>69476000</v>
      </c>
      <c r="N97" s="16">
        <f>ANR!B36</f>
        <v>132824000</v>
      </c>
      <c r="O97" s="201">
        <f t="shared" si="14"/>
        <v>32565000</v>
      </c>
      <c r="P97" s="74">
        <v>169735000</v>
      </c>
      <c r="Q97" s="201">
        <f t="shared" si="8"/>
        <v>202300000</v>
      </c>
      <c r="R97" s="74">
        <f>ANR!B767</f>
        <v>0</v>
      </c>
      <c r="Y97" s="24">
        <v>36254</v>
      </c>
      <c r="Z97" s="14">
        <f t="shared" si="11"/>
        <v>93058000</v>
      </c>
      <c r="AA97" s="14">
        <f t="shared" si="13"/>
        <v>109242000</v>
      </c>
    </row>
    <row r="98" spans="1:27" x14ac:dyDescent="0.2">
      <c r="A98" s="18">
        <v>36620</v>
      </c>
      <c r="B98" s="5"/>
      <c r="C98" s="5"/>
      <c r="D98" s="5"/>
      <c r="E98" s="5"/>
      <c r="F98" s="5"/>
      <c r="G98" s="370">
        <v>35890.583333333336</v>
      </c>
      <c r="H98" s="196">
        <f t="shared" si="9"/>
        <v>73300000</v>
      </c>
      <c r="I98" s="15">
        <v>129000000</v>
      </c>
      <c r="J98" s="13">
        <v>36255.875</v>
      </c>
      <c r="K98" s="196">
        <f t="shared" si="15"/>
        <v>93058000</v>
      </c>
      <c r="L98" s="15">
        <v>109242000</v>
      </c>
      <c r="M98" s="196">
        <f t="shared" si="12"/>
        <v>69474000</v>
      </c>
      <c r="N98" s="16">
        <f>ANR!B37</f>
        <v>132826000</v>
      </c>
      <c r="O98" s="289">
        <f t="shared" si="14"/>
        <v>32786000</v>
      </c>
      <c r="P98" s="74">
        <v>169514000</v>
      </c>
      <c r="Q98" s="289">
        <f t="shared" si="8"/>
        <v>202300000</v>
      </c>
      <c r="R98" s="74">
        <f>ANR!B768</f>
        <v>0</v>
      </c>
      <c r="Y98" s="24">
        <v>36255</v>
      </c>
      <c r="Z98" s="14">
        <f t="shared" si="11"/>
        <v>93058000</v>
      </c>
      <c r="AA98" s="14">
        <f t="shared" si="13"/>
        <v>109242000</v>
      </c>
    </row>
    <row r="99" spans="1:27" x14ac:dyDescent="0.2">
      <c r="A99" s="18">
        <v>36621</v>
      </c>
      <c r="B99" s="5"/>
      <c r="C99" s="5"/>
      <c r="D99" s="5"/>
      <c r="E99" s="5"/>
      <c r="F99" s="5"/>
      <c r="G99" s="370">
        <v>35891.583333333336</v>
      </c>
      <c r="H99" s="202">
        <f t="shared" si="9"/>
        <v>73655000</v>
      </c>
      <c r="I99" s="15">
        <v>128645000</v>
      </c>
      <c r="J99" s="13">
        <v>36256.708333333336</v>
      </c>
      <c r="K99" s="202">
        <f t="shared" si="15"/>
        <v>94369000</v>
      </c>
      <c r="L99" s="15">
        <v>107931000</v>
      </c>
      <c r="M99" s="196">
        <f t="shared" si="12"/>
        <v>70128000</v>
      </c>
      <c r="N99" s="16">
        <f>ANR!B38</f>
        <v>132172000</v>
      </c>
      <c r="O99" s="201">
        <f t="shared" si="14"/>
        <v>32966000</v>
      </c>
      <c r="P99" s="74">
        <v>169334000</v>
      </c>
      <c r="Q99" s="201">
        <f t="shared" si="8"/>
        <v>202300000</v>
      </c>
      <c r="R99" s="74">
        <f>ANR!B769</f>
        <v>0</v>
      </c>
      <c r="Y99" s="24">
        <v>36256</v>
      </c>
      <c r="Z99" s="14">
        <f t="shared" si="11"/>
        <v>94369000</v>
      </c>
      <c r="AA99" s="14">
        <f t="shared" si="13"/>
        <v>107931000</v>
      </c>
    </row>
    <row r="100" spans="1:27" x14ac:dyDescent="0.2">
      <c r="A100" s="18">
        <v>36622</v>
      </c>
      <c r="B100" s="5"/>
      <c r="C100" s="5"/>
      <c r="D100" s="5"/>
      <c r="E100" s="5"/>
      <c r="F100" s="5"/>
      <c r="G100" s="370">
        <v>35892.583333333336</v>
      </c>
      <c r="H100" s="196">
        <f t="shared" si="9"/>
        <v>74000000</v>
      </c>
      <c r="I100" s="15">
        <v>128300000</v>
      </c>
      <c r="J100" s="13">
        <v>36257.708333333336</v>
      </c>
      <c r="K100" s="196">
        <f t="shared" si="15"/>
        <v>94603000</v>
      </c>
      <c r="L100" s="15">
        <v>107697000</v>
      </c>
      <c r="M100" s="196">
        <f t="shared" si="12"/>
        <v>69585000</v>
      </c>
      <c r="N100" s="16">
        <f>ANR!B39</f>
        <v>132715000</v>
      </c>
      <c r="O100" s="201">
        <f t="shared" si="14"/>
        <v>33177000</v>
      </c>
      <c r="P100" s="74">
        <v>169123000</v>
      </c>
      <c r="Q100" s="201">
        <f t="shared" si="8"/>
        <v>202300000</v>
      </c>
      <c r="R100" s="74">
        <f>ANR!B770</f>
        <v>0</v>
      </c>
      <c r="Y100" s="24">
        <v>36257</v>
      </c>
      <c r="Z100" s="14">
        <f t="shared" si="11"/>
        <v>94603000</v>
      </c>
      <c r="AA100" s="14">
        <f t="shared" si="13"/>
        <v>107697000</v>
      </c>
    </row>
    <row r="101" spans="1:27" x14ac:dyDescent="0.2">
      <c r="A101" s="349">
        <v>36623</v>
      </c>
      <c r="B101" s="5"/>
      <c r="C101" s="5"/>
      <c r="D101" s="5"/>
      <c r="E101" s="5"/>
      <c r="F101" s="5"/>
      <c r="G101" s="370">
        <v>35893.583333333336</v>
      </c>
      <c r="H101" s="196">
        <f t="shared" si="9"/>
        <v>75474000</v>
      </c>
      <c r="I101" s="15">
        <v>126826000</v>
      </c>
      <c r="J101" s="13">
        <v>36258.708333333336</v>
      </c>
      <c r="K101" s="196">
        <f t="shared" si="15"/>
        <v>94648000</v>
      </c>
      <c r="L101" s="15">
        <v>107652000</v>
      </c>
      <c r="M101" s="196">
        <f t="shared" si="12"/>
        <v>69398000</v>
      </c>
      <c r="N101" s="16">
        <f>ANR!B40</f>
        <v>132902000</v>
      </c>
      <c r="O101" s="201">
        <f t="shared" si="14"/>
        <v>33541000</v>
      </c>
      <c r="P101" s="74">
        <v>168759000</v>
      </c>
      <c r="Q101" s="201">
        <f t="shared" si="8"/>
        <v>202300000</v>
      </c>
      <c r="R101" s="74">
        <f>ANR!B771</f>
        <v>0</v>
      </c>
      <c r="Y101" s="24">
        <v>36258</v>
      </c>
      <c r="Z101" s="14">
        <f t="shared" si="11"/>
        <v>94648000</v>
      </c>
      <c r="AA101" s="14">
        <f t="shared" si="13"/>
        <v>107652000</v>
      </c>
    </row>
    <row r="102" spans="1:27" x14ac:dyDescent="0.2">
      <c r="A102" s="18">
        <v>36624</v>
      </c>
      <c r="B102" s="5"/>
      <c r="C102" s="5"/>
      <c r="D102" s="13">
        <v>35529.5</v>
      </c>
      <c r="E102" s="14">
        <f>$A$1-F102</f>
        <v>44300000</v>
      </c>
      <c r="F102" s="15">
        <v>158000000</v>
      </c>
      <c r="G102" s="370">
        <v>35894.583333333336</v>
      </c>
      <c r="H102" s="196">
        <f t="shared" si="9"/>
        <v>75898000</v>
      </c>
      <c r="I102" s="15">
        <v>126402000</v>
      </c>
      <c r="J102" s="13">
        <v>36259.708333333336</v>
      </c>
      <c r="K102" s="196">
        <f t="shared" si="15"/>
        <v>94748000</v>
      </c>
      <c r="L102" s="15">
        <v>107552000</v>
      </c>
      <c r="M102" s="196">
        <f t="shared" si="12"/>
        <v>69434000</v>
      </c>
      <c r="N102" s="16">
        <f>ANR!B41</f>
        <v>132866000</v>
      </c>
      <c r="O102" s="201">
        <f t="shared" si="14"/>
        <v>34111400</v>
      </c>
      <c r="P102" s="74">
        <v>168188600</v>
      </c>
      <c r="Q102" s="201">
        <f t="shared" si="8"/>
        <v>202300000</v>
      </c>
      <c r="R102" s="74">
        <f>ANR!B772</f>
        <v>0</v>
      </c>
      <c r="Y102" s="24">
        <v>36259</v>
      </c>
      <c r="Z102" s="14">
        <f t="shared" si="11"/>
        <v>94748000</v>
      </c>
      <c r="AA102" s="14">
        <f t="shared" si="13"/>
        <v>107552000</v>
      </c>
    </row>
    <row r="103" spans="1:27" x14ac:dyDescent="0.2">
      <c r="A103" s="18">
        <v>36625</v>
      </c>
      <c r="B103" s="5"/>
      <c r="C103" s="5"/>
      <c r="D103" s="13">
        <v>35529.5</v>
      </c>
      <c r="E103" s="14">
        <f>$A$1-F103</f>
        <v>45300000</v>
      </c>
      <c r="F103" s="15">
        <v>157000000</v>
      </c>
      <c r="G103" s="370">
        <v>35895.583333333336</v>
      </c>
      <c r="H103" s="196">
        <f t="shared" si="9"/>
        <v>75898000</v>
      </c>
      <c r="I103" s="15">
        <v>126402000</v>
      </c>
      <c r="J103" s="13">
        <v>36260.708333333336</v>
      </c>
      <c r="K103" s="196">
        <f t="shared" si="15"/>
        <v>94748000</v>
      </c>
      <c r="L103" s="15">
        <v>107552000</v>
      </c>
      <c r="M103" s="196">
        <f t="shared" si="12"/>
        <v>69101000</v>
      </c>
      <c r="N103" s="16">
        <f>ANR!B42</f>
        <v>133199000</v>
      </c>
      <c r="O103" s="201">
        <f t="shared" si="14"/>
        <v>34788900</v>
      </c>
      <c r="P103" s="74">
        <v>167511100</v>
      </c>
      <c r="Q103" s="201">
        <f t="shared" si="8"/>
        <v>202300000</v>
      </c>
      <c r="R103" s="74">
        <f>ANR!B773</f>
        <v>0</v>
      </c>
      <c r="Y103" s="24">
        <v>36260</v>
      </c>
      <c r="Z103" s="14">
        <f t="shared" si="11"/>
        <v>94748000</v>
      </c>
      <c r="AA103" s="14">
        <f t="shared" si="13"/>
        <v>107552000</v>
      </c>
    </row>
    <row r="104" spans="1:27" x14ac:dyDescent="0.2">
      <c r="A104" s="18">
        <v>36626</v>
      </c>
      <c r="B104" s="5"/>
      <c r="C104" s="5"/>
      <c r="D104" s="13">
        <v>35531.5</v>
      </c>
      <c r="E104" s="14">
        <f>$A$1-F104</f>
        <v>43300000</v>
      </c>
      <c r="F104" s="15">
        <v>159000000</v>
      </c>
      <c r="G104" s="370">
        <v>35896.583333333336</v>
      </c>
      <c r="H104" s="196">
        <f t="shared" si="9"/>
        <v>75898000</v>
      </c>
      <c r="I104" s="15">
        <v>126402000</v>
      </c>
      <c r="J104" s="13">
        <v>36261.708333333336</v>
      </c>
      <c r="K104" s="196">
        <f t="shared" si="15"/>
        <v>94748000</v>
      </c>
      <c r="L104" s="15">
        <v>107552000</v>
      </c>
      <c r="M104" s="196">
        <f t="shared" si="12"/>
        <v>68867000</v>
      </c>
      <c r="N104" s="16">
        <f>ANR!B43</f>
        <v>133433000</v>
      </c>
      <c r="O104" s="201">
        <f t="shared" si="14"/>
        <v>36050000</v>
      </c>
      <c r="P104" s="74">
        <v>166250000</v>
      </c>
      <c r="Q104" s="201">
        <f t="shared" si="8"/>
        <v>202300000</v>
      </c>
      <c r="R104" s="74">
        <f>ANR!B774</f>
        <v>0</v>
      </c>
      <c r="Y104" s="24">
        <v>36261</v>
      </c>
      <c r="Z104" s="14">
        <f t="shared" si="11"/>
        <v>94748000</v>
      </c>
      <c r="AA104" s="14">
        <f t="shared" si="13"/>
        <v>107552000</v>
      </c>
    </row>
    <row r="105" spans="1:27" x14ac:dyDescent="0.2">
      <c r="A105" s="18">
        <v>36627</v>
      </c>
      <c r="B105" s="5"/>
      <c r="C105" s="5"/>
      <c r="D105" s="5"/>
      <c r="E105" s="5"/>
      <c r="F105" s="5"/>
      <c r="G105" s="370">
        <v>35897.583333333336</v>
      </c>
      <c r="H105" s="196">
        <f t="shared" si="9"/>
        <v>75898000</v>
      </c>
      <c r="I105" s="15">
        <v>126402000</v>
      </c>
      <c r="J105" s="13">
        <v>36262.708333333336</v>
      </c>
      <c r="K105" s="196">
        <f t="shared" si="15"/>
        <v>95333000</v>
      </c>
      <c r="L105" s="15">
        <v>106967000</v>
      </c>
      <c r="M105" s="196">
        <f t="shared" si="12"/>
        <v>68698000</v>
      </c>
      <c r="N105" s="16">
        <f>ANR!B44</f>
        <v>133602000</v>
      </c>
      <c r="O105" s="201">
        <f t="shared" si="14"/>
        <v>36869000</v>
      </c>
      <c r="P105" s="74">
        <v>165431000</v>
      </c>
      <c r="Q105" s="201">
        <f t="shared" si="8"/>
        <v>202300000</v>
      </c>
      <c r="R105" s="74">
        <f>ANR!B775</f>
        <v>0</v>
      </c>
      <c r="Y105" s="24">
        <v>36262</v>
      </c>
      <c r="Z105" s="14">
        <f t="shared" si="11"/>
        <v>95333000</v>
      </c>
      <c r="AA105" s="14">
        <f t="shared" si="13"/>
        <v>106967000</v>
      </c>
    </row>
    <row r="106" spans="1:27" x14ac:dyDescent="0.2">
      <c r="A106" s="18">
        <v>36628</v>
      </c>
      <c r="B106" s="5"/>
      <c r="C106" s="5"/>
      <c r="D106" s="5"/>
      <c r="E106" s="5"/>
      <c r="F106" s="5"/>
      <c r="G106" s="370">
        <v>35898.583333333336</v>
      </c>
      <c r="H106" s="196">
        <f t="shared" si="9"/>
        <v>76300000</v>
      </c>
      <c r="I106" s="15">
        <v>126000000</v>
      </c>
      <c r="J106" s="13">
        <v>36263.708333333336</v>
      </c>
      <c r="K106" s="196">
        <f t="shared" si="15"/>
        <v>95871000</v>
      </c>
      <c r="L106" s="15">
        <v>106429000</v>
      </c>
      <c r="M106" s="196">
        <f t="shared" si="12"/>
        <v>68227000</v>
      </c>
      <c r="N106" s="16">
        <f>ANR!B45</f>
        <v>134073000</v>
      </c>
      <c r="O106" s="201">
        <f t="shared" si="14"/>
        <v>37438000</v>
      </c>
      <c r="P106" s="74">
        <v>164862000</v>
      </c>
      <c r="Q106" s="201">
        <f t="shared" si="8"/>
        <v>202300000</v>
      </c>
      <c r="R106" s="74">
        <f>ANR!B776</f>
        <v>0</v>
      </c>
      <c r="Y106" s="24">
        <v>36263</v>
      </c>
      <c r="Z106" s="14">
        <f t="shared" si="11"/>
        <v>95871000</v>
      </c>
      <c r="AA106" s="14">
        <f t="shared" si="13"/>
        <v>106429000</v>
      </c>
    </row>
    <row r="107" spans="1:27" x14ac:dyDescent="0.2">
      <c r="A107" s="18">
        <v>36629</v>
      </c>
      <c r="B107" s="5"/>
      <c r="C107" s="5"/>
      <c r="D107" s="13">
        <v>35534.5</v>
      </c>
      <c r="E107" s="14">
        <f>$A$1-F107</f>
        <v>44934000</v>
      </c>
      <c r="F107" s="15">
        <v>157366000</v>
      </c>
      <c r="G107" s="370">
        <v>35899.583333333336</v>
      </c>
      <c r="H107" s="196">
        <f t="shared" si="9"/>
        <v>77300000</v>
      </c>
      <c r="I107" s="15">
        <v>125000000</v>
      </c>
      <c r="J107" s="13">
        <v>36264.708333333336</v>
      </c>
      <c r="K107" s="196">
        <f t="shared" si="15"/>
        <v>95789000</v>
      </c>
      <c r="L107" s="15">
        <v>106511000</v>
      </c>
      <c r="M107" s="196">
        <f t="shared" si="12"/>
        <v>67555000</v>
      </c>
      <c r="N107" s="16">
        <f>ANR!B46</f>
        <v>134745000</v>
      </c>
      <c r="O107" s="201">
        <f t="shared" si="14"/>
        <v>38075000</v>
      </c>
      <c r="P107" s="74">
        <v>164225000</v>
      </c>
      <c r="Q107" s="201">
        <f t="shared" si="8"/>
        <v>202300000</v>
      </c>
      <c r="R107" s="74">
        <f>ANR!B777</f>
        <v>0</v>
      </c>
      <c r="Y107" s="24">
        <v>36264</v>
      </c>
      <c r="Z107" s="14">
        <f t="shared" si="11"/>
        <v>95789000</v>
      </c>
      <c r="AA107" s="14">
        <f t="shared" si="13"/>
        <v>106511000</v>
      </c>
    </row>
    <row r="108" spans="1:27" x14ac:dyDescent="0.2">
      <c r="A108" s="18">
        <v>36630</v>
      </c>
      <c r="B108" s="5"/>
      <c r="C108" s="5"/>
      <c r="D108" s="5"/>
      <c r="E108" s="5"/>
      <c r="F108" s="5"/>
      <c r="G108" s="370">
        <v>35900.583333333336</v>
      </c>
      <c r="H108" s="196">
        <f t="shared" si="9"/>
        <v>78300000</v>
      </c>
      <c r="I108" s="15">
        <v>124000000</v>
      </c>
      <c r="J108" s="13">
        <v>36265.708333333336</v>
      </c>
      <c r="K108" s="196">
        <f t="shared" si="15"/>
        <v>96108000</v>
      </c>
      <c r="L108" s="15">
        <v>106192000</v>
      </c>
      <c r="M108" s="196">
        <f t="shared" si="12"/>
        <v>67245000</v>
      </c>
      <c r="N108" s="16">
        <f>ANR!B47</f>
        <v>135055000</v>
      </c>
      <c r="O108" s="201">
        <f t="shared" si="14"/>
        <v>38417300</v>
      </c>
      <c r="P108" s="74">
        <v>163882700</v>
      </c>
      <c r="Q108" s="201">
        <f t="shared" si="8"/>
        <v>202300000</v>
      </c>
      <c r="R108" s="74">
        <f>ANR!B778</f>
        <v>0</v>
      </c>
      <c r="Y108" s="24">
        <v>36265</v>
      </c>
      <c r="Z108" s="14">
        <f t="shared" si="11"/>
        <v>96108000</v>
      </c>
      <c r="AA108" s="14">
        <f t="shared" si="13"/>
        <v>106192000</v>
      </c>
    </row>
    <row r="109" spans="1:27" x14ac:dyDescent="0.2">
      <c r="A109" s="18">
        <v>36631</v>
      </c>
      <c r="B109" s="5"/>
      <c r="C109" s="5"/>
      <c r="D109" s="5"/>
      <c r="E109" s="5"/>
      <c r="F109" s="5"/>
      <c r="G109" s="370">
        <v>35901.583333333336</v>
      </c>
      <c r="H109" s="196">
        <f t="shared" si="9"/>
        <v>79300000</v>
      </c>
      <c r="I109" s="15">
        <v>123000000</v>
      </c>
      <c r="J109" s="13">
        <v>36266.708333333336</v>
      </c>
      <c r="K109" s="196">
        <f t="shared" si="15"/>
        <v>96527000</v>
      </c>
      <c r="L109" s="15">
        <v>105773000</v>
      </c>
      <c r="M109" s="196">
        <f t="shared" si="12"/>
        <v>67237000</v>
      </c>
      <c r="N109" s="16">
        <f>ANR!B48</f>
        <v>135063000</v>
      </c>
      <c r="O109" s="201">
        <f t="shared" si="14"/>
        <v>38886500</v>
      </c>
      <c r="P109" s="74">
        <v>163413500</v>
      </c>
      <c r="Q109" s="201">
        <f t="shared" si="8"/>
        <v>202300000</v>
      </c>
      <c r="R109" s="74">
        <f>ANR!B779</f>
        <v>0</v>
      </c>
      <c r="Y109" s="24">
        <v>36266</v>
      </c>
      <c r="Z109" s="14">
        <f t="shared" si="11"/>
        <v>96527000</v>
      </c>
      <c r="AA109" s="14">
        <f t="shared" si="13"/>
        <v>105773000</v>
      </c>
    </row>
    <row r="110" spans="1:27" x14ac:dyDescent="0.2">
      <c r="A110" s="18">
        <v>36632</v>
      </c>
      <c r="B110" s="5"/>
      <c r="C110" s="5"/>
      <c r="D110" s="13">
        <v>35537.5</v>
      </c>
      <c r="E110" s="14">
        <f>$A$1-F110</f>
        <v>45026000</v>
      </c>
      <c r="F110" s="15">
        <v>157274000</v>
      </c>
      <c r="G110" s="370">
        <v>35902.583333333336</v>
      </c>
      <c r="H110" s="196">
        <f t="shared" si="9"/>
        <v>79300000</v>
      </c>
      <c r="I110" s="15">
        <v>123000000</v>
      </c>
      <c r="J110" s="13">
        <v>36267.708333333336</v>
      </c>
      <c r="K110" s="196">
        <f t="shared" si="15"/>
        <v>96527000</v>
      </c>
      <c r="L110" s="15">
        <v>105773000</v>
      </c>
      <c r="M110" s="196">
        <f t="shared" si="12"/>
        <v>67395000</v>
      </c>
      <c r="N110" s="16">
        <f>ANR!B49</f>
        <v>134905000</v>
      </c>
      <c r="O110" s="201">
        <f t="shared" si="14"/>
        <v>39600000</v>
      </c>
      <c r="P110" s="74">
        <v>162700000</v>
      </c>
      <c r="Q110" s="201">
        <f t="shared" si="8"/>
        <v>202300000</v>
      </c>
      <c r="R110" s="74">
        <f>ANR!B780</f>
        <v>0</v>
      </c>
      <c r="Y110" s="24">
        <v>36267</v>
      </c>
      <c r="Z110" s="14">
        <f t="shared" si="11"/>
        <v>96527000</v>
      </c>
      <c r="AA110" s="14">
        <f t="shared" si="13"/>
        <v>105773000</v>
      </c>
    </row>
    <row r="111" spans="1:27" x14ac:dyDescent="0.2">
      <c r="A111" s="18">
        <v>36633</v>
      </c>
      <c r="B111" s="5"/>
      <c r="C111" s="5"/>
      <c r="D111" s="13">
        <v>35537.5</v>
      </c>
      <c r="E111" s="14">
        <f>$A$1-F111</f>
        <v>44809000</v>
      </c>
      <c r="F111" s="15">
        <v>157491000</v>
      </c>
      <c r="G111" s="370">
        <v>35903.583333333336</v>
      </c>
      <c r="H111" s="196">
        <f t="shared" si="9"/>
        <v>79300000</v>
      </c>
      <c r="I111" s="15">
        <v>123000000</v>
      </c>
      <c r="J111" s="13">
        <v>36268.708333333336</v>
      </c>
      <c r="K111" s="196">
        <f t="shared" si="15"/>
        <v>96527000</v>
      </c>
      <c r="L111" s="15">
        <v>105773000</v>
      </c>
      <c r="M111" s="196">
        <f t="shared" si="12"/>
        <v>67717000</v>
      </c>
      <c r="N111" s="16">
        <f>ANR!B50</f>
        <v>134583000</v>
      </c>
      <c r="O111" s="201">
        <f t="shared" si="14"/>
        <v>40984000</v>
      </c>
      <c r="P111" s="74">
        <v>161316000</v>
      </c>
      <c r="Q111" s="201">
        <f t="shared" si="8"/>
        <v>202300000</v>
      </c>
      <c r="R111" s="74">
        <f>ANR!B781</f>
        <v>0</v>
      </c>
      <c r="Y111" s="24">
        <v>36268</v>
      </c>
      <c r="Z111" s="14">
        <f t="shared" si="11"/>
        <v>96527000</v>
      </c>
      <c r="AA111" s="14">
        <f t="shared" si="13"/>
        <v>105773000</v>
      </c>
    </row>
    <row r="112" spans="1:27" x14ac:dyDescent="0.2">
      <c r="A112" s="18">
        <v>36634</v>
      </c>
      <c r="B112" s="5"/>
      <c r="C112" s="5"/>
      <c r="D112" s="13">
        <v>35539.5</v>
      </c>
      <c r="E112" s="14">
        <f>$A$1-F112</f>
        <v>45230000</v>
      </c>
      <c r="F112" s="15">
        <v>157070000</v>
      </c>
      <c r="G112" s="370">
        <v>35904.583333333336</v>
      </c>
      <c r="H112" s="196">
        <f t="shared" si="9"/>
        <v>79300000</v>
      </c>
      <c r="I112" s="15">
        <v>123000000</v>
      </c>
      <c r="J112" s="13">
        <v>36269.875</v>
      </c>
      <c r="K112" s="196">
        <f t="shared" si="15"/>
        <v>96527000</v>
      </c>
      <c r="L112" s="15">
        <v>105773000</v>
      </c>
      <c r="M112" s="196">
        <f t="shared" si="12"/>
        <v>67910000</v>
      </c>
      <c r="N112" s="16">
        <f>ANR!B51</f>
        <v>134390000</v>
      </c>
      <c r="O112" s="201">
        <f t="shared" si="14"/>
        <v>40740000</v>
      </c>
      <c r="P112" s="74">
        <v>161560000</v>
      </c>
      <c r="Q112" s="201">
        <f t="shared" si="8"/>
        <v>202300000</v>
      </c>
      <c r="R112" s="74">
        <f>ANR!B782</f>
        <v>0</v>
      </c>
      <c r="Y112" s="24">
        <v>36269</v>
      </c>
      <c r="Z112" s="14">
        <f t="shared" si="11"/>
        <v>96527000</v>
      </c>
      <c r="AA112" s="14">
        <f t="shared" si="13"/>
        <v>105773000</v>
      </c>
    </row>
    <row r="113" spans="1:27" x14ac:dyDescent="0.2">
      <c r="A113" s="18">
        <v>36635</v>
      </c>
      <c r="B113" s="5"/>
      <c r="C113" s="5"/>
      <c r="D113" s="5"/>
      <c r="E113" s="5"/>
      <c r="F113" s="5"/>
      <c r="G113" s="370">
        <v>35905.583333333336</v>
      </c>
      <c r="H113" s="196">
        <f t="shared" si="9"/>
        <v>80000000</v>
      </c>
      <c r="I113" s="15">
        <v>122300000</v>
      </c>
      <c r="J113" s="13">
        <v>36270.875</v>
      </c>
      <c r="K113" s="196">
        <f t="shared" si="15"/>
        <v>97526000</v>
      </c>
      <c r="L113" s="15">
        <v>104774000</v>
      </c>
      <c r="M113" s="196">
        <f t="shared" si="12"/>
        <v>67581000</v>
      </c>
      <c r="N113" s="16">
        <f>ANR!B52</f>
        <v>134719000</v>
      </c>
      <c r="O113" s="201">
        <f t="shared" si="14"/>
        <v>40740000</v>
      </c>
      <c r="P113" s="74">
        <v>161560000</v>
      </c>
      <c r="Q113" s="201">
        <f t="shared" si="8"/>
        <v>202300000</v>
      </c>
      <c r="R113" s="74">
        <f>ANR!B783</f>
        <v>0</v>
      </c>
      <c r="Y113" s="24">
        <v>36270</v>
      </c>
      <c r="Z113" s="14">
        <f t="shared" si="11"/>
        <v>97526000</v>
      </c>
      <c r="AA113" s="14">
        <f t="shared" si="13"/>
        <v>104774000</v>
      </c>
    </row>
    <row r="114" spans="1:27" x14ac:dyDescent="0.2">
      <c r="A114" s="18">
        <v>36636</v>
      </c>
      <c r="B114" s="5"/>
      <c r="C114" s="5"/>
      <c r="D114" s="5"/>
      <c r="E114" s="5"/>
      <c r="F114" s="5"/>
      <c r="G114" s="370">
        <v>35906.583333333336</v>
      </c>
      <c r="H114" s="196">
        <f t="shared" si="9"/>
        <v>80795000</v>
      </c>
      <c r="I114" s="15">
        <v>121505000</v>
      </c>
      <c r="J114" s="13">
        <v>36271.875</v>
      </c>
      <c r="K114" s="196">
        <f t="shared" si="15"/>
        <v>97605000</v>
      </c>
      <c r="L114" s="15">
        <v>104695000</v>
      </c>
      <c r="M114" s="196">
        <f t="shared" si="12"/>
        <v>67514000</v>
      </c>
      <c r="N114" s="16">
        <f>ANR!B53</f>
        <v>134786000</v>
      </c>
      <c r="O114" s="201">
        <f t="shared" si="14"/>
        <v>40912000</v>
      </c>
      <c r="P114" s="74">
        <v>161388000</v>
      </c>
      <c r="Q114" s="201">
        <f t="shared" si="8"/>
        <v>202300000</v>
      </c>
      <c r="R114" s="74">
        <f>ANR!B784</f>
        <v>0</v>
      </c>
      <c r="Y114" s="24">
        <v>36271</v>
      </c>
      <c r="Z114" s="14">
        <f t="shared" si="11"/>
        <v>97605000</v>
      </c>
      <c r="AA114" s="14">
        <f t="shared" si="13"/>
        <v>104695000</v>
      </c>
    </row>
    <row r="115" spans="1:27" x14ac:dyDescent="0.2">
      <c r="A115" s="18">
        <v>36637</v>
      </c>
      <c r="B115" s="5"/>
      <c r="C115" s="5"/>
      <c r="D115" s="13">
        <v>35542.5</v>
      </c>
      <c r="E115" s="14">
        <f>$A$1-F115</f>
        <v>45959000</v>
      </c>
      <c r="F115" s="15">
        <v>156341000</v>
      </c>
      <c r="G115" s="370">
        <v>35907.583333333336</v>
      </c>
      <c r="H115" s="196">
        <f t="shared" si="9"/>
        <v>81322000</v>
      </c>
      <c r="I115" s="15">
        <v>120978000</v>
      </c>
      <c r="J115" s="13">
        <v>36272.875</v>
      </c>
      <c r="K115" s="196">
        <f t="shared" si="15"/>
        <v>97699000</v>
      </c>
      <c r="L115" s="15">
        <v>104601000</v>
      </c>
      <c r="M115" s="196">
        <f t="shared" si="12"/>
        <v>67518000</v>
      </c>
      <c r="N115" s="16">
        <f>ANR!B54</f>
        <v>134782000</v>
      </c>
      <c r="O115" s="201">
        <f t="shared" si="14"/>
        <v>41564300</v>
      </c>
      <c r="P115" s="74">
        <v>160735700</v>
      </c>
      <c r="Q115" s="201">
        <f t="shared" si="8"/>
        <v>202300000</v>
      </c>
      <c r="R115" s="74">
        <f>ANR!B785</f>
        <v>0</v>
      </c>
      <c r="Y115" s="24">
        <v>36272</v>
      </c>
      <c r="Z115" s="14">
        <f t="shared" si="11"/>
        <v>97699000</v>
      </c>
      <c r="AA115" s="14">
        <f t="shared" si="13"/>
        <v>104601000</v>
      </c>
    </row>
    <row r="116" spans="1:27" x14ac:dyDescent="0.2">
      <c r="A116" s="18">
        <v>36638</v>
      </c>
      <c r="B116" s="5"/>
      <c r="C116" s="5"/>
      <c r="D116" s="13">
        <v>35543.5</v>
      </c>
      <c r="E116" s="14">
        <f>$A$1-F116</f>
        <v>46544000</v>
      </c>
      <c r="F116" s="15">
        <v>155756000</v>
      </c>
      <c r="G116" s="370">
        <v>35908.583333333336</v>
      </c>
      <c r="H116" s="196">
        <f t="shared" si="9"/>
        <v>81900000</v>
      </c>
      <c r="I116" s="15">
        <v>120400000</v>
      </c>
      <c r="J116" s="13">
        <v>36273.875</v>
      </c>
      <c r="K116" s="196">
        <f t="shared" si="15"/>
        <v>97973000</v>
      </c>
      <c r="L116" s="15">
        <v>104327000</v>
      </c>
      <c r="M116" s="196">
        <f t="shared" si="12"/>
        <v>67743000</v>
      </c>
      <c r="N116" s="16">
        <f>ANR!B55</f>
        <v>134557000</v>
      </c>
      <c r="O116" s="201">
        <f t="shared" si="14"/>
        <v>42075000</v>
      </c>
      <c r="P116" s="74">
        <v>160225000</v>
      </c>
      <c r="Q116" s="201">
        <f t="shared" si="8"/>
        <v>202300000</v>
      </c>
      <c r="R116" s="74">
        <f>ANR!B786</f>
        <v>0</v>
      </c>
      <c r="Y116" s="24">
        <v>36273</v>
      </c>
      <c r="Z116" s="14">
        <f t="shared" si="11"/>
        <v>97973000</v>
      </c>
      <c r="AA116" s="14">
        <f t="shared" si="13"/>
        <v>104327000</v>
      </c>
    </row>
    <row r="117" spans="1:27" x14ac:dyDescent="0.2">
      <c r="A117" s="18">
        <v>36639</v>
      </c>
      <c r="B117" s="5"/>
      <c r="C117" s="5"/>
      <c r="D117" s="5"/>
      <c r="E117" s="5"/>
      <c r="F117" s="5"/>
      <c r="G117" s="370">
        <v>35909.583333333336</v>
      </c>
      <c r="H117" s="196">
        <f t="shared" si="9"/>
        <v>82614000</v>
      </c>
      <c r="I117" s="15">
        <v>119686000</v>
      </c>
      <c r="J117" s="5"/>
      <c r="K117" s="196">
        <f t="shared" si="15"/>
        <v>97973000</v>
      </c>
      <c r="L117" s="15">
        <v>104327000</v>
      </c>
      <c r="M117" s="196">
        <f t="shared" si="12"/>
        <v>67805000</v>
      </c>
      <c r="N117" s="16">
        <f>ANR!B56</f>
        <v>134495000</v>
      </c>
      <c r="O117" s="201">
        <f t="shared" si="14"/>
        <v>42504900</v>
      </c>
      <c r="P117" s="74">
        <v>159795100</v>
      </c>
      <c r="Q117" s="201">
        <f t="shared" si="8"/>
        <v>202300000</v>
      </c>
      <c r="R117" s="74">
        <f>ANR!B787</f>
        <v>0</v>
      </c>
      <c r="Y117" s="24">
        <v>36274</v>
      </c>
      <c r="Z117" s="14">
        <f t="shared" si="11"/>
        <v>97973000</v>
      </c>
      <c r="AA117" s="14">
        <f t="shared" si="13"/>
        <v>104327000</v>
      </c>
    </row>
    <row r="118" spans="1:27" x14ac:dyDescent="0.2">
      <c r="A118" s="18">
        <v>36640</v>
      </c>
      <c r="B118" s="5"/>
      <c r="C118" s="5"/>
      <c r="D118" s="13">
        <v>35545.5</v>
      </c>
      <c r="E118" s="14">
        <f>$A$1-F118</f>
        <v>47371000</v>
      </c>
      <c r="F118" s="15">
        <v>154929000</v>
      </c>
      <c r="G118" s="370">
        <v>35910.583333333336</v>
      </c>
      <c r="H118" s="196">
        <f t="shared" si="9"/>
        <v>82614000</v>
      </c>
      <c r="I118" s="15">
        <v>119686000</v>
      </c>
      <c r="J118" s="13">
        <v>36275.708333333336</v>
      </c>
      <c r="K118" s="196">
        <f t="shared" ref="K118:K181" si="16">$A$1-L118</f>
        <v>97973000</v>
      </c>
      <c r="L118" s="15">
        <v>104327000</v>
      </c>
      <c r="M118" s="196">
        <f t="shared" si="12"/>
        <v>68249000</v>
      </c>
      <c r="N118" s="16">
        <f>ANR!B57</f>
        <v>134051000</v>
      </c>
      <c r="O118" s="201">
        <f t="shared" si="14"/>
        <v>44410000</v>
      </c>
      <c r="P118" s="74">
        <v>157890000</v>
      </c>
      <c r="Q118" s="201">
        <f t="shared" si="8"/>
        <v>202300000</v>
      </c>
      <c r="R118" s="74">
        <f>ANR!B788</f>
        <v>0</v>
      </c>
      <c r="Y118" s="24">
        <v>36275</v>
      </c>
      <c r="Z118" s="14">
        <f t="shared" si="11"/>
        <v>97973000</v>
      </c>
      <c r="AA118" s="14">
        <f t="shared" si="13"/>
        <v>104327000</v>
      </c>
    </row>
    <row r="119" spans="1:27" x14ac:dyDescent="0.2">
      <c r="A119" s="18">
        <v>36641</v>
      </c>
      <c r="B119" s="14">
        <f>$A$1-C119</f>
        <v>27300000</v>
      </c>
      <c r="C119" s="15">
        <v>175000000</v>
      </c>
      <c r="D119" s="5"/>
      <c r="E119" s="5"/>
      <c r="F119" s="5"/>
      <c r="G119" s="370">
        <v>35911.583333333336</v>
      </c>
      <c r="H119" s="196">
        <f t="shared" si="9"/>
        <v>82614000</v>
      </c>
      <c r="I119" s="15">
        <v>119686000</v>
      </c>
      <c r="J119" s="13">
        <v>36276.708333333336</v>
      </c>
      <c r="K119" s="196">
        <f t="shared" si="16"/>
        <v>98700000</v>
      </c>
      <c r="L119" s="15">
        <v>103600000</v>
      </c>
      <c r="M119" s="196">
        <f t="shared" si="12"/>
        <v>68249000</v>
      </c>
      <c r="N119" s="16">
        <f>ANR!B58</f>
        <v>134051000</v>
      </c>
      <c r="O119" s="201">
        <f t="shared" si="14"/>
        <v>45181000</v>
      </c>
      <c r="P119" s="74">
        <v>157119000</v>
      </c>
      <c r="Q119" s="201">
        <f t="shared" si="8"/>
        <v>202300000</v>
      </c>
      <c r="R119" s="74">
        <f>ANR!B789</f>
        <v>0</v>
      </c>
      <c r="Y119" s="24">
        <v>36276</v>
      </c>
      <c r="Z119" s="14">
        <f t="shared" si="11"/>
        <v>98700000</v>
      </c>
      <c r="AA119" s="14">
        <f t="shared" si="13"/>
        <v>103600000</v>
      </c>
    </row>
    <row r="120" spans="1:27" x14ac:dyDescent="0.2">
      <c r="A120" s="18">
        <v>36642</v>
      </c>
      <c r="B120" s="5"/>
      <c r="C120" s="5"/>
      <c r="D120" s="5"/>
      <c r="E120" s="5"/>
      <c r="F120" s="5"/>
      <c r="G120" s="370">
        <v>35912.583333333336</v>
      </c>
      <c r="H120" s="196">
        <f t="shared" si="9"/>
        <v>84300000</v>
      </c>
      <c r="I120" s="15">
        <v>118000000</v>
      </c>
      <c r="J120" s="13">
        <v>36277.708333333336</v>
      </c>
      <c r="K120" s="196">
        <f t="shared" si="16"/>
        <v>99209000</v>
      </c>
      <c r="L120" s="15">
        <v>103091000</v>
      </c>
      <c r="M120" s="196">
        <f t="shared" si="12"/>
        <v>68694000</v>
      </c>
      <c r="N120" s="16">
        <f>ANR!B59</f>
        <v>133606000</v>
      </c>
      <c r="O120" s="201">
        <f t="shared" si="14"/>
        <v>45700000</v>
      </c>
      <c r="P120" s="74">
        <v>156600000</v>
      </c>
      <c r="Q120" s="201">
        <f t="shared" si="8"/>
        <v>202300000</v>
      </c>
      <c r="R120" s="74">
        <f>ANR!B790</f>
        <v>0</v>
      </c>
      <c r="Y120" s="24">
        <v>36277</v>
      </c>
      <c r="Z120" s="14">
        <f t="shared" si="11"/>
        <v>99209000</v>
      </c>
      <c r="AA120" s="14">
        <f t="shared" si="13"/>
        <v>103091000</v>
      </c>
    </row>
    <row r="121" spans="1:27" x14ac:dyDescent="0.2">
      <c r="A121" s="18">
        <v>36643</v>
      </c>
      <c r="B121" s="5"/>
      <c r="C121" s="5"/>
      <c r="D121" s="5"/>
      <c r="E121" s="5"/>
      <c r="F121" s="5"/>
      <c r="G121" s="370">
        <v>35913.583333333336</v>
      </c>
      <c r="H121" s="196">
        <f t="shared" si="9"/>
        <v>85021000</v>
      </c>
      <c r="I121" s="15">
        <v>117279000</v>
      </c>
      <c r="J121" s="13">
        <v>36278.708333333336</v>
      </c>
      <c r="K121" s="196">
        <f t="shared" si="16"/>
        <v>99764000</v>
      </c>
      <c r="L121" s="15">
        <v>102536000</v>
      </c>
      <c r="M121" s="196">
        <f t="shared" si="12"/>
        <v>69834000</v>
      </c>
      <c r="N121" s="16">
        <f>ANR!B60</f>
        <v>132466000</v>
      </c>
      <c r="O121" s="201">
        <f t="shared" si="14"/>
        <v>46407000</v>
      </c>
      <c r="P121" s="74">
        <v>155893000</v>
      </c>
      <c r="Q121" s="201">
        <f t="shared" si="8"/>
        <v>202300000</v>
      </c>
      <c r="R121" s="74">
        <f>ANR!B791</f>
        <v>0</v>
      </c>
      <c r="Y121" s="24">
        <v>36278</v>
      </c>
      <c r="Z121" s="14">
        <f t="shared" si="11"/>
        <v>99764000</v>
      </c>
      <c r="AA121" s="14">
        <f t="shared" si="13"/>
        <v>102536000</v>
      </c>
    </row>
    <row r="122" spans="1:27" x14ac:dyDescent="0.2">
      <c r="A122" s="18">
        <v>36644</v>
      </c>
      <c r="B122" s="5"/>
      <c r="C122" s="5"/>
      <c r="D122" s="5"/>
      <c r="E122" s="5"/>
      <c r="F122" s="5"/>
      <c r="G122" s="370">
        <v>35914.583333333336</v>
      </c>
      <c r="H122" s="196">
        <f t="shared" si="9"/>
        <v>85064000</v>
      </c>
      <c r="I122" s="15">
        <v>117236000</v>
      </c>
      <c r="J122" s="13">
        <v>36279.708333333336</v>
      </c>
      <c r="K122" s="196">
        <f t="shared" si="16"/>
        <v>100312000</v>
      </c>
      <c r="L122" s="15">
        <v>101988000</v>
      </c>
      <c r="M122" s="196">
        <f t="shared" si="12"/>
        <v>70320000</v>
      </c>
      <c r="N122" s="16">
        <f>ANR!B61</f>
        <v>131980000</v>
      </c>
      <c r="O122" s="201">
        <f t="shared" si="14"/>
        <v>47171200</v>
      </c>
      <c r="P122" s="74">
        <v>155128800</v>
      </c>
      <c r="Q122" s="201">
        <f t="shared" si="8"/>
        <v>202300000</v>
      </c>
      <c r="R122" s="74">
        <f>ANR!B792</f>
        <v>0</v>
      </c>
      <c r="Y122" s="24">
        <v>36279</v>
      </c>
      <c r="Z122" s="14">
        <f t="shared" si="11"/>
        <v>100312000</v>
      </c>
      <c r="AA122" s="14">
        <f t="shared" si="13"/>
        <v>101988000</v>
      </c>
    </row>
    <row r="123" spans="1:27" x14ac:dyDescent="0.2">
      <c r="A123" s="18">
        <v>36645</v>
      </c>
      <c r="B123" s="5"/>
      <c r="C123" s="5"/>
      <c r="D123" s="5"/>
      <c r="E123" s="5"/>
      <c r="F123" s="5"/>
      <c r="G123" s="370">
        <v>35915.583333333336</v>
      </c>
      <c r="H123" s="196">
        <f t="shared" si="9"/>
        <v>85176000</v>
      </c>
      <c r="I123" s="15">
        <v>117124000</v>
      </c>
      <c r="J123" s="13">
        <v>36280.708333333336</v>
      </c>
      <c r="K123" s="196">
        <f t="shared" si="16"/>
        <v>100736000</v>
      </c>
      <c r="L123" s="15">
        <v>101564000</v>
      </c>
      <c r="M123" s="196">
        <f t="shared" si="12"/>
        <v>70962000</v>
      </c>
      <c r="N123" s="16">
        <f>ANR!B62</f>
        <v>131338000</v>
      </c>
      <c r="O123" s="201">
        <f t="shared" si="14"/>
        <v>47935400</v>
      </c>
      <c r="P123" s="74">
        <v>154364600</v>
      </c>
      <c r="Q123" s="201">
        <f t="shared" si="8"/>
        <v>202300000</v>
      </c>
      <c r="R123" s="74">
        <f>ANR!B793</f>
        <v>0</v>
      </c>
      <c r="Y123" s="24">
        <v>36280</v>
      </c>
      <c r="Z123" s="14">
        <f t="shared" si="11"/>
        <v>100736000</v>
      </c>
      <c r="AA123" s="14">
        <f t="shared" si="13"/>
        <v>101564000</v>
      </c>
    </row>
    <row r="124" spans="1:27" x14ac:dyDescent="0.2">
      <c r="A124" s="18">
        <v>36646</v>
      </c>
      <c r="B124" s="5"/>
      <c r="C124" s="5"/>
      <c r="D124" s="13">
        <v>35551.5</v>
      </c>
      <c r="E124" s="14">
        <f>$A$1-F124</f>
        <v>50300000</v>
      </c>
      <c r="F124" s="15">
        <v>152000000</v>
      </c>
      <c r="G124" s="370">
        <v>35916.583333333336</v>
      </c>
      <c r="H124" s="196">
        <f t="shared" si="9"/>
        <v>85300000</v>
      </c>
      <c r="I124" s="15">
        <v>117000000</v>
      </c>
      <c r="J124" s="13">
        <v>36281.708333333336</v>
      </c>
      <c r="K124" s="196">
        <f t="shared" si="16"/>
        <v>100736000</v>
      </c>
      <c r="L124" s="15">
        <v>101564000</v>
      </c>
      <c r="M124" s="196">
        <f t="shared" si="12"/>
        <v>71522000</v>
      </c>
      <c r="N124" s="16">
        <f>ANR!B63</f>
        <v>130778000</v>
      </c>
      <c r="O124" s="201">
        <f t="shared" si="14"/>
        <v>48732000</v>
      </c>
      <c r="P124" s="74">
        <v>153568000</v>
      </c>
      <c r="Q124" s="201">
        <f t="shared" si="8"/>
        <v>202300000</v>
      </c>
      <c r="R124" s="74">
        <f>ANR!B794</f>
        <v>0</v>
      </c>
      <c r="Y124" s="24">
        <v>36281</v>
      </c>
      <c r="Z124" s="14">
        <f t="shared" si="11"/>
        <v>100736000</v>
      </c>
      <c r="AA124" s="14">
        <f t="shared" si="13"/>
        <v>101564000</v>
      </c>
    </row>
    <row r="125" spans="1:27" x14ac:dyDescent="0.2">
      <c r="A125" s="18">
        <v>36647</v>
      </c>
      <c r="B125" s="5"/>
      <c r="C125" s="5"/>
      <c r="D125" s="13">
        <v>35552.5</v>
      </c>
      <c r="E125" s="14">
        <f>$A$1-F125</f>
        <v>49300000</v>
      </c>
      <c r="F125" s="15">
        <v>153000000</v>
      </c>
      <c r="G125" s="370">
        <v>35917.583333333336</v>
      </c>
      <c r="H125" s="196">
        <f t="shared" si="9"/>
        <v>85300000</v>
      </c>
      <c r="I125" s="15">
        <v>117000000</v>
      </c>
      <c r="J125" s="13">
        <v>36282.708333333336</v>
      </c>
      <c r="K125" s="196">
        <f t="shared" si="16"/>
        <v>100736000</v>
      </c>
      <c r="L125" s="15">
        <v>101564000</v>
      </c>
      <c r="M125" s="196">
        <f t="shared" si="12"/>
        <v>72082000</v>
      </c>
      <c r="N125" s="16">
        <f>ANR!B64</f>
        <v>130218000</v>
      </c>
      <c r="O125" s="201">
        <f t="shared" si="14"/>
        <v>49604000</v>
      </c>
      <c r="P125" s="74">
        <v>152696000</v>
      </c>
      <c r="Q125" s="201">
        <f t="shared" si="8"/>
        <v>202300000</v>
      </c>
      <c r="R125" s="74">
        <f>ANR!B795</f>
        <v>0</v>
      </c>
      <c r="Y125" s="24">
        <v>36282</v>
      </c>
      <c r="Z125" s="14">
        <f t="shared" si="11"/>
        <v>100736000</v>
      </c>
      <c r="AA125" s="14">
        <f t="shared" si="13"/>
        <v>101564000</v>
      </c>
    </row>
    <row r="126" spans="1:27" x14ac:dyDescent="0.2">
      <c r="A126" s="18">
        <v>36648</v>
      </c>
      <c r="B126" s="5"/>
      <c r="C126" s="5"/>
      <c r="D126" s="5"/>
      <c r="E126" s="5"/>
      <c r="F126" s="5"/>
      <c r="G126" s="370">
        <v>35918.583333333336</v>
      </c>
      <c r="H126" s="196">
        <f t="shared" si="9"/>
        <v>85300000</v>
      </c>
      <c r="I126" s="15">
        <v>117000000</v>
      </c>
      <c r="J126" s="13">
        <v>36283.708333333336</v>
      </c>
      <c r="K126" s="196">
        <f t="shared" si="16"/>
        <v>101246000</v>
      </c>
      <c r="L126" s="15">
        <v>101054000</v>
      </c>
      <c r="M126" s="196">
        <f t="shared" si="12"/>
        <v>72916000</v>
      </c>
      <c r="N126" s="16">
        <f>ANR!B65</f>
        <v>129384000</v>
      </c>
      <c r="O126" s="201">
        <f t="shared" si="14"/>
        <v>50603000</v>
      </c>
      <c r="P126" s="74">
        <v>151697000</v>
      </c>
      <c r="Q126" s="201">
        <f t="shared" si="8"/>
        <v>202300000</v>
      </c>
      <c r="R126" s="74">
        <f>ANR!B796</f>
        <v>0</v>
      </c>
      <c r="Y126" s="24">
        <v>36283</v>
      </c>
      <c r="Z126" s="14">
        <f t="shared" si="11"/>
        <v>101246000</v>
      </c>
      <c r="AA126" s="14">
        <f t="shared" si="13"/>
        <v>101054000</v>
      </c>
    </row>
    <row r="127" spans="1:27" x14ac:dyDescent="0.2">
      <c r="A127" s="18">
        <v>36649</v>
      </c>
      <c r="B127" s="5"/>
      <c r="C127" s="5"/>
      <c r="D127" s="5"/>
      <c r="E127" s="5"/>
      <c r="F127" s="5"/>
      <c r="G127" s="370">
        <v>35919.583333333336</v>
      </c>
      <c r="H127" s="196">
        <f t="shared" si="9"/>
        <v>86800000</v>
      </c>
      <c r="I127" s="15">
        <v>115500000</v>
      </c>
      <c r="J127" s="13">
        <v>36284.708333333336</v>
      </c>
      <c r="K127" s="196">
        <f t="shared" si="16"/>
        <v>101372000</v>
      </c>
      <c r="L127" s="15">
        <v>100928000</v>
      </c>
      <c r="M127" s="196">
        <f t="shared" si="12"/>
        <v>73315000</v>
      </c>
      <c r="N127" s="16">
        <f>ANR!B66</f>
        <v>128985000</v>
      </c>
      <c r="O127" s="201">
        <f t="shared" si="14"/>
        <v>51448000</v>
      </c>
      <c r="P127" s="74">
        <v>150852000</v>
      </c>
      <c r="Q127" s="201">
        <f t="shared" si="8"/>
        <v>202300000</v>
      </c>
      <c r="R127" s="74">
        <f>ANR!B797</f>
        <v>0</v>
      </c>
      <c r="Y127" s="24">
        <v>36284</v>
      </c>
      <c r="Z127" s="14">
        <f t="shared" si="11"/>
        <v>101372000</v>
      </c>
      <c r="AA127" s="14">
        <f t="shared" si="13"/>
        <v>100928000</v>
      </c>
    </row>
    <row r="128" spans="1:27" x14ac:dyDescent="0.2">
      <c r="A128" s="18">
        <v>36650</v>
      </c>
      <c r="B128" s="5"/>
      <c r="C128" s="5"/>
      <c r="D128" s="5"/>
      <c r="E128" s="5"/>
      <c r="F128" s="5"/>
      <c r="G128" s="370">
        <v>35920.583333333336</v>
      </c>
      <c r="H128" s="196">
        <f t="shared" si="9"/>
        <v>87300000</v>
      </c>
      <c r="I128" s="15">
        <v>115000000</v>
      </c>
      <c r="J128" s="13">
        <v>36285.708333333336</v>
      </c>
      <c r="K128" s="196">
        <f t="shared" si="16"/>
        <v>103061000</v>
      </c>
      <c r="L128" s="15">
        <v>99239000</v>
      </c>
      <c r="M128" s="196">
        <f t="shared" si="12"/>
        <v>73865000</v>
      </c>
      <c r="N128" s="16">
        <f>ANR!B67</f>
        <v>128435000</v>
      </c>
      <c r="O128" s="201">
        <f t="shared" si="14"/>
        <v>52365000</v>
      </c>
      <c r="P128" s="74">
        <v>149935000</v>
      </c>
      <c r="Q128" s="201">
        <f t="shared" ref="Q128:Q159" si="17">$A$1-R128</f>
        <v>202300000</v>
      </c>
      <c r="R128" s="74">
        <f>ANR!B798</f>
        <v>0</v>
      </c>
      <c r="Y128" s="24">
        <v>36285</v>
      </c>
      <c r="Z128" s="14">
        <f t="shared" si="11"/>
        <v>103061000</v>
      </c>
      <c r="AA128" s="14">
        <f t="shared" si="13"/>
        <v>99239000</v>
      </c>
    </row>
    <row r="129" spans="1:27" x14ac:dyDescent="0.2">
      <c r="A129" s="18">
        <v>36651</v>
      </c>
      <c r="B129" s="5"/>
      <c r="C129" s="5"/>
      <c r="D129" s="13">
        <v>35556.5</v>
      </c>
      <c r="E129" s="14">
        <f>$A$1-F129</f>
        <v>51300000</v>
      </c>
      <c r="F129" s="15">
        <v>151000000</v>
      </c>
      <c r="G129" s="370">
        <v>35921.583333333336</v>
      </c>
      <c r="H129" s="196">
        <f t="shared" si="9"/>
        <v>88949000</v>
      </c>
      <c r="I129" s="15">
        <v>113351000</v>
      </c>
      <c r="J129" s="13">
        <v>36286.708333333336</v>
      </c>
      <c r="K129" s="196">
        <f t="shared" si="16"/>
        <v>103478000</v>
      </c>
      <c r="L129" s="15">
        <v>98822000</v>
      </c>
      <c r="M129" s="196">
        <f t="shared" si="12"/>
        <v>74435000</v>
      </c>
      <c r="N129" s="16">
        <f>ANR!B68</f>
        <v>127865000</v>
      </c>
      <c r="O129" s="201">
        <f t="shared" si="14"/>
        <v>53180000</v>
      </c>
      <c r="P129" s="74">
        <v>149120000</v>
      </c>
      <c r="Q129" s="201">
        <f t="shared" si="17"/>
        <v>202300000</v>
      </c>
      <c r="R129" s="74">
        <f>ANR!B799</f>
        <v>0</v>
      </c>
      <c r="Y129" s="24">
        <v>36286</v>
      </c>
      <c r="Z129" s="14">
        <f t="shared" si="11"/>
        <v>103478000</v>
      </c>
      <c r="AA129" s="14">
        <f t="shared" si="13"/>
        <v>98822000</v>
      </c>
    </row>
    <row r="130" spans="1:27" x14ac:dyDescent="0.2">
      <c r="A130" s="18">
        <v>36652</v>
      </c>
      <c r="B130" s="5"/>
      <c r="C130" s="5"/>
      <c r="D130" s="5"/>
      <c r="E130" s="5"/>
      <c r="F130" s="5"/>
      <c r="G130" s="370">
        <v>35922.583333333336</v>
      </c>
      <c r="H130" s="196">
        <f t="shared" si="9"/>
        <v>89719000</v>
      </c>
      <c r="I130" s="15">
        <v>112581000</v>
      </c>
      <c r="J130" s="13">
        <v>36287.708333333336</v>
      </c>
      <c r="K130" s="196">
        <f t="shared" si="16"/>
        <v>103842000</v>
      </c>
      <c r="L130" s="15">
        <v>98458000</v>
      </c>
      <c r="M130" s="196">
        <f t="shared" si="12"/>
        <v>75054000</v>
      </c>
      <c r="N130" s="16">
        <f>ANR!B69</f>
        <v>127246000</v>
      </c>
      <c r="O130" s="201">
        <f t="shared" si="14"/>
        <v>53815000</v>
      </c>
      <c r="P130" s="74">
        <v>148485000</v>
      </c>
      <c r="Q130" s="201">
        <f t="shared" si="17"/>
        <v>202300000</v>
      </c>
      <c r="R130" s="74">
        <f>ANR!B800</f>
        <v>0</v>
      </c>
      <c r="Y130" s="24">
        <v>36287</v>
      </c>
      <c r="Z130" s="14">
        <f t="shared" si="11"/>
        <v>103842000</v>
      </c>
      <c r="AA130" s="14">
        <f t="shared" si="13"/>
        <v>98458000</v>
      </c>
    </row>
    <row r="131" spans="1:27" x14ac:dyDescent="0.2">
      <c r="A131" s="18">
        <v>36653</v>
      </c>
      <c r="B131" s="5"/>
      <c r="C131" s="5"/>
      <c r="D131" s="5"/>
      <c r="E131" s="5"/>
      <c r="F131" s="5"/>
      <c r="G131" s="370">
        <v>35923.583333333336</v>
      </c>
      <c r="H131" s="196">
        <f t="shared" si="9"/>
        <v>90508000</v>
      </c>
      <c r="I131" s="15">
        <v>111792000</v>
      </c>
      <c r="J131" s="13">
        <v>36288.708333333336</v>
      </c>
      <c r="K131" s="196">
        <f t="shared" si="16"/>
        <v>103842000</v>
      </c>
      <c r="L131" s="15">
        <v>98458000</v>
      </c>
      <c r="M131" s="196">
        <f t="shared" si="12"/>
        <v>75631200</v>
      </c>
      <c r="N131" s="16">
        <f>ANR!B70</f>
        <v>126668800</v>
      </c>
      <c r="O131" s="201">
        <f t="shared" si="14"/>
        <v>54067100</v>
      </c>
      <c r="P131" s="74">
        <v>148232900</v>
      </c>
      <c r="Q131" s="201">
        <f t="shared" si="17"/>
        <v>202300000</v>
      </c>
      <c r="R131" s="74">
        <f>ANR!B801</f>
        <v>0</v>
      </c>
      <c r="Y131" s="24">
        <v>36288</v>
      </c>
      <c r="Z131" s="14">
        <f t="shared" si="11"/>
        <v>103842000</v>
      </c>
      <c r="AA131" s="14">
        <f t="shared" si="13"/>
        <v>98458000</v>
      </c>
    </row>
    <row r="132" spans="1:27" x14ac:dyDescent="0.2">
      <c r="A132" s="18">
        <v>36654</v>
      </c>
      <c r="B132" s="5"/>
      <c r="C132" s="5"/>
      <c r="D132" s="13">
        <v>35559.5</v>
      </c>
      <c r="E132" s="14">
        <f>$A$1-F132</f>
        <v>52300000</v>
      </c>
      <c r="F132" s="15">
        <v>150000000</v>
      </c>
      <c r="G132" s="370">
        <v>35924.583333333336</v>
      </c>
      <c r="H132" s="196">
        <f t="shared" ref="H132:H195" si="18">$A$1-I132</f>
        <v>90508000</v>
      </c>
      <c r="I132" s="15">
        <v>111792000</v>
      </c>
      <c r="J132" s="13">
        <v>36289.708333333336</v>
      </c>
      <c r="K132" s="196">
        <f t="shared" si="16"/>
        <v>103842000</v>
      </c>
      <c r="L132" s="15">
        <v>98458000</v>
      </c>
      <c r="M132" s="196">
        <f t="shared" si="12"/>
        <v>76206000</v>
      </c>
      <c r="N132" s="16">
        <f>ANR!B71</f>
        <v>126094000</v>
      </c>
      <c r="O132" s="201">
        <f t="shared" si="14"/>
        <v>55793000</v>
      </c>
      <c r="P132" s="74">
        <v>146507000</v>
      </c>
      <c r="Q132" s="201">
        <f t="shared" si="17"/>
        <v>202300000</v>
      </c>
      <c r="R132" s="74">
        <f>ANR!B802</f>
        <v>0</v>
      </c>
      <c r="Y132" s="24">
        <v>36289</v>
      </c>
      <c r="Z132" s="14">
        <f t="shared" ref="Z132:Z195" si="19">$A$1-AA132</f>
        <v>103842000</v>
      </c>
      <c r="AA132" s="14">
        <f t="shared" si="13"/>
        <v>98458000</v>
      </c>
    </row>
    <row r="133" spans="1:27" x14ac:dyDescent="0.2">
      <c r="A133" s="18">
        <v>36655</v>
      </c>
      <c r="B133" s="5"/>
      <c r="C133" s="5"/>
      <c r="D133" s="13">
        <v>35560.5</v>
      </c>
      <c r="E133" s="14">
        <f>$A$1-F133</f>
        <v>53300000</v>
      </c>
      <c r="F133" s="15">
        <v>149000000</v>
      </c>
      <c r="G133" s="370">
        <v>35925.583333333336</v>
      </c>
      <c r="H133" s="196">
        <f t="shared" si="18"/>
        <v>90508000</v>
      </c>
      <c r="I133" s="15">
        <v>111792000</v>
      </c>
      <c r="J133" s="13">
        <v>36290.708333333336</v>
      </c>
      <c r="K133" s="196">
        <f t="shared" si="16"/>
        <v>104775000</v>
      </c>
      <c r="L133" s="15">
        <v>97525000</v>
      </c>
      <c r="M133" s="196">
        <f t="shared" ref="M133:M196" si="20">$A$1-N133</f>
        <v>76885000</v>
      </c>
      <c r="N133" s="16">
        <f>ANR!B72</f>
        <v>125415000</v>
      </c>
      <c r="O133" s="201">
        <f t="shared" si="14"/>
        <v>56527000</v>
      </c>
      <c r="P133" s="74">
        <v>145773000</v>
      </c>
      <c r="Q133" s="201">
        <f t="shared" si="17"/>
        <v>202300000</v>
      </c>
      <c r="R133" s="74">
        <f>ANR!B803</f>
        <v>0</v>
      </c>
      <c r="Y133" s="24">
        <v>36290</v>
      </c>
      <c r="Z133" s="14">
        <f t="shared" si="19"/>
        <v>104775000</v>
      </c>
      <c r="AA133" s="14">
        <f t="shared" ref="AA133:AA196" si="21">L133</f>
        <v>97525000</v>
      </c>
    </row>
    <row r="134" spans="1:27" x14ac:dyDescent="0.2">
      <c r="A134" s="18">
        <v>36656</v>
      </c>
      <c r="B134" s="5"/>
      <c r="C134" s="5"/>
      <c r="D134" s="5"/>
      <c r="E134" s="5"/>
      <c r="F134" s="5"/>
      <c r="G134" s="370">
        <v>35926.583333333336</v>
      </c>
      <c r="H134" s="196">
        <f t="shared" si="18"/>
        <v>92800000</v>
      </c>
      <c r="I134" s="15">
        <v>109500000</v>
      </c>
      <c r="J134" s="13">
        <v>36291.708333333336</v>
      </c>
      <c r="K134" s="196">
        <f t="shared" si="16"/>
        <v>105670000</v>
      </c>
      <c r="L134" s="15">
        <v>96630000</v>
      </c>
      <c r="M134" s="196">
        <f t="shared" si="20"/>
        <v>77232000</v>
      </c>
      <c r="N134" s="16">
        <f>ANR!B73</f>
        <v>125068000</v>
      </c>
      <c r="O134" s="201">
        <f t="shared" si="14"/>
        <v>57275000</v>
      </c>
      <c r="P134" s="74">
        <v>145025000</v>
      </c>
      <c r="Q134" s="201">
        <f t="shared" si="17"/>
        <v>202300000</v>
      </c>
      <c r="R134" s="74">
        <f>ANR!B804</f>
        <v>0</v>
      </c>
      <c r="Y134" s="24">
        <v>36291</v>
      </c>
      <c r="Z134" s="14">
        <f t="shared" si="19"/>
        <v>105670000</v>
      </c>
      <c r="AA134" s="14">
        <f t="shared" si="21"/>
        <v>96630000</v>
      </c>
    </row>
    <row r="135" spans="1:27" x14ac:dyDescent="0.2">
      <c r="A135" s="18">
        <v>36657</v>
      </c>
      <c r="B135" s="5"/>
      <c r="C135" s="5"/>
      <c r="D135" s="5"/>
      <c r="E135" s="5"/>
      <c r="F135" s="5"/>
      <c r="G135" s="370">
        <v>35927.583333333336</v>
      </c>
      <c r="H135" s="196">
        <f t="shared" si="18"/>
        <v>93297000</v>
      </c>
      <c r="I135" s="15">
        <v>109003000</v>
      </c>
      <c r="J135" s="13">
        <v>36292.708333333336</v>
      </c>
      <c r="K135" s="196">
        <f t="shared" si="16"/>
        <v>105984000</v>
      </c>
      <c r="L135" s="15">
        <v>96316000</v>
      </c>
      <c r="M135" s="196">
        <f t="shared" si="20"/>
        <v>77438000</v>
      </c>
      <c r="N135" s="16">
        <f>ANR!B74</f>
        <v>124862000</v>
      </c>
      <c r="O135" s="201">
        <f t="shared" si="14"/>
        <v>57924000</v>
      </c>
      <c r="P135" s="74">
        <v>144376000</v>
      </c>
      <c r="Q135" s="201">
        <f t="shared" si="17"/>
        <v>202300000</v>
      </c>
      <c r="R135" s="74">
        <f>ANR!B805</f>
        <v>0</v>
      </c>
      <c r="Y135" s="24">
        <v>36292</v>
      </c>
      <c r="Z135" s="14">
        <f t="shared" si="19"/>
        <v>105984000</v>
      </c>
      <c r="AA135" s="14">
        <f t="shared" si="21"/>
        <v>96316000</v>
      </c>
    </row>
    <row r="136" spans="1:27" x14ac:dyDescent="0.2">
      <c r="A136" s="18">
        <v>36658</v>
      </c>
      <c r="B136" s="5"/>
      <c r="C136" s="5"/>
      <c r="D136" s="5"/>
      <c r="E136" s="5"/>
      <c r="F136" s="5"/>
      <c r="G136" s="370">
        <v>35928.583333333336</v>
      </c>
      <c r="H136" s="196">
        <f t="shared" si="18"/>
        <v>94948000</v>
      </c>
      <c r="I136" s="15">
        <v>107352000</v>
      </c>
      <c r="J136" s="13">
        <v>36293.708333333336</v>
      </c>
      <c r="K136" s="196">
        <f t="shared" si="16"/>
        <v>106410000</v>
      </c>
      <c r="L136" s="15">
        <v>95890000</v>
      </c>
      <c r="M136" s="196">
        <f t="shared" si="20"/>
        <v>77869000</v>
      </c>
      <c r="N136" s="16">
        <f>ANR!B75</f>
        <v>124431000</v>
      </c>
      <c r="O136" s="201">
        <f t="shared" si="14"/>
        <v>58619300</v>
      </c>
      <c r="P136" s="74">
        <v>143680700</v>
      </c>
      <c r="Q136" s="201">
        <f t="shared" si="17"/>
        <v>202300000</v>
      </c>
      <c r="R136" s="74">
        <f>ANR!B806</f>
        <v>0</v>
      </c>
      <c r="Y136" s="24">
        <v>36293</v>
      </c>
      <c r="Z136" s="14">
        <f t="shared" si="19"/>
        <v>106410000</v>
      </c>
      <c r="AA136" s="14">
        <f t="shared" si="21"/>
        <v>95890000</v>
      </c>
    </row>
    <row r="137" spans="1:27" x14ac:dyDescent="0.2">
      <c r="A137" s="18">
        <v>36659</v>
      </c>
      <c r="B137" s="5"/>
      <c r="C137" s="5"/>
      <c r="D137" s="13">
        <v>35564.5</v>
      </c>
      <c r="E137" s="14">
        <f>$A$1-F137</f>
        <v>55300000</v>
      </c>
      <c r="F137" s="15">
        <v>147000000</v>
      </c>
      <c r="G137" s="370">
        <v>35929.583333333336</v>
      </c>
      <c r="H137" s="196">
        <f t="shared" si="18"/>
        <v>95603000</v>
      </c>
      <c r="I137" s="15">
        <v>106697000</v>
      </c>
      <c r="J137" s="13">
        <v>36294.708333333336</v>
      </c>
      <c r="K137" s="196">
        <f t="shared" si="16"/>
        <v>106777000</v>
      </c>
      <c r="L137" s="15">
        <v>95523000</v>
      </c>
      <c r="M137" s="196">
        <f t="shared" si="20"/>
        <v>78355000</v>
      </c>
      <c r="N137" s="16">
        <f>ANR!B76</f>
        <v>123945000</v>
      </c>
      <c r="O137" s="201">
        <f t="shared" si="14"/>
        <v>59314600</v>
      </c>
      <c r="P137" s="74">
        <v>142985400</v>
      </c>
      <c r="Q137" s="201">
        <f t="shared" si="17"/>
        <v>202300000</v>
      </c>
      <c r="R137" s="74">
        <f>ANR!B807</f>
        <v>0</v>
      </c>
      <c r="Y137" s="24">
        <v>36294</v>
      </c>
      <c r="Z137" s="14">
        <f t="shared" si="19"/>
        <v>106777000</v>
      </c>
      <c r="AA137" s="14">
        <f t="shared" si="21"/>
        <v>95523000</v>
      </c>
    </row>
    <row r="138" spans="1:27" x14ac:dyDescent="0.2">
      <c r="A138" s="18">
        <v>36660</v>
      </c>
      <c r="B138" s="14">
        <f>$A$1-C138</f>
        <v>37300000</v>
      </c>
      <c r="C138" s="15">
        <v>165000000</v>
      </c>
      <c r="D138" s="5"/>
      <c r="E138" s="5"/>
      <c r="F138" s="5"/>
      <c r="G138" s="370">
        <v>35930.583333333336</v>
      </c>
      <c r="H138" s="196">
        <f t="shared" si="18"/>
        <v>96300000</v>
      </c>
      <c r="I138" s="15">
        <v>106000000</v>
      </c>
      <c r="J138" s="13">
        <v>36295.708333333336</v>
      </c>
      <c r="K138" s="196">
        <f t="shared" si="16"/>
        <v>106777000</v>
      </c>
      <c r="L138" s="15">
        <v>95523000</v>
      </c>
      <c r="M138" s="196">
        <f t="shared" si="20"/>
        <v>78821000</v>
      </c>
      <c r="N138" s="16">
        <f>ANR!B77</f>
        <v>123479000</v>
      </c>
      <c r="O138" s="201">
        <f t="shared" si="14"/>
        <v>60093300</v>
      </c>
      <c r="P138" s="74">
        <v>142206700</v>
      </c>
      <c r="Q138" s="201">
        <f t="shared" si="17"/>
        <v>202300000</v>
      </c>
      <c r="R138" s="74">
        <f>ANR!B808</f>
        <v>0</v>
      </c>
      <c r="Y138" s="24">
        <v>36295</v>
      </c>
      <c r="Z138" s="14">
        <f t="shared" si="19"/>
        <v>106777000</v>
      </c>
      <c r="AA138" s="14">
        <f t="shared" si="21"/>
        <v>95523000</v>
      </c>
    </row>
    <row r="139" spans="1:27" x14ac:dyDescent="0.2">
      <c r="A139" s="18">
        <v>36661</v>
      </c>
      <c r="B139" s="5"/>
      <c r="C139" s="5"/>
      <c r="D139" s="5"/>
      <c r="E139" s="5"/>
      <c r="F139" s="5"/>
      <c r="G139" s="370">
        <v>35931.583333333336</v>
      </c>
      <c r="H139" s="196">
        <f t="shared" si="18"/>
        <v>96300000</v>
      </c>
      <c r="I139" s="15">
        <v>106000000</v>
      </c>
      <c r="J139" s="13">
        <v>36296.708333333336</v>
      </c>
      <c r="K139" s="196">
        <f t="shared" si="16"/>
        <v>106777000</v>
      </c>
      <c r="L139" s="15">
        <v>95523000</v>
      </c>
      <c r="M139" s="196">
        <f t="shared" si="20"/>
        <v>79176000</v>
      </c>
      <c r="N139" s="16">
        <f>ANR!B78</f>
        <v>123124000</v>
      </c>
      <c r="O139" s="201">
        <f t="shared" si="14"/>
        <v>60475000</v>
      </c>
      <c r="P139" s="74">
        <v>141825000</v>
      </c>
      <c r="Q139" s="201">
        <f t="shared" si="17"/>
        <v>202300000</v>
      </c>
      <c r="R139" s="74">
        <f>ANR!B809</f>
        <v>0</v>
      </c>
      <c r="Y139" s="24">
        <v>36296</v>
      </c>
      <c r="Z139" s="14">
        <f t="shared" si="19"/>
        <v>106777000</v>
      </c>
      <c r="AA139" s="14">
        <f t="shared" si="21"/>
        <v>95523000</v>
      </c>
    </row>
    <row r="140" spans="1:27" x14ac:dyDescent="0.2">
      <c r="A140" s="18">
        <v>36662</v>
      </c>
      <c r="B140" s="5"/>
      <c r="C140" s="5"/>
      <c r="D140" s="13">
        <v>35567.5</v>
      </c>
      <c r="E140" s="14">
        <f>$A$1-F140</f>
        <v>56300000</v>
      </c>
      <c r="F140" s="15">
        <v>146000000</v>
      </c>
      <c r="G140" s="370">
        <v>35932.583333333336</v>
      </c>
      <c r="H140" s="196">
        <f t="shared" si="18"/>
        <v>96300000</v>
      </c>
      <c r="I140" s="15">
        <v>106000000</v>
      </c>
      <c r="J140" s="13">
        <v>36297.708333333336</v>
      </c>
      <c r="K140" s="196">
        <f t="shared" si="16"/>
        <v>107600000</v>
      </c>
      <c r="L140" s="15">
        <v>94700000</v>
      </c>
      <c r="M140" s="196">
        <f t="shared" si="20"/>
        <v>79770000</v>
      </c>
      <c r="N140" s="16">
        <f>ANR!B79</f>
        <v>122530000</v>
      </c>
      <c r="O140" s="201">
        <f t="shared" si="14"/>
        <v>61289000</v>
      </c>
      <c r="P140" s="74">
        <v>141011000</v>
      </c>
      <c r="Q140" s="201">
        <f t="shared" si="17"/>
        <v>202300000</v>
      </c>
      <c r="R140" s="74">
        <f>ANR!B810</f>
        <v>0</v>
      </c>
      <c r="Y140" s="24">
        <v>36297</v>
      </c>
      <c r="Z140" s="14">
        <f t="shared" si="19"/>
        <v>107600000</v>
      </c>
      <c r="AA140" s="14">
        <f t="shared" si="21"/>
        <v>94700000</v>
      </c>
    </row>
    <row r="141" spans="1:27" x14ac:dyDescent="0.2">
      <c r="A141" s="18">
        <v>36663</v>
      </c>
      <c r="B141" s="5"/>
      <c r="C141" s="5"/>
      <c r="D141" s="5"/>
      <c r="E141" s="5"/>
      <c r="F141" s="5"/>
      <c r="G141" s="370">
        <v>35933.583333333336</v>
      </c>
      <c r="H141" s="196">
        <f t="shared" si="18"/>
        <v>98300000</v>
      </c>
      <c r="I141" s="15">
        <v>104000000</v>
      </c>
      <c r="J141" s="13">
        <v>36298.708333333336</v>
      </c>
      <c r="K141" s="196">
        <f t="shared" si="16"/>
        <v>109012000</v>
      </c>
      <c r="L141" s="15">
        <v>93288000</v>
      </c>
      <c r="M141" s="196">
        <f t="shared" si="20"/>
        <v>79959000</v>
      </c>
      <c r="N141" s="16">
        <f>ANR!B80</f>
        <v>122341000</v>
      </c>
      <c r="O141" s="201">
        <f t="shared" si="14"/>
        <v>61508000</v>
      </c>
      <c r="P141" s="74">
        <v>140792000</v>
      </c>
      <c r="Q141" s="201">
        <f t="shared" si="17"/>
        <v>202300000</v>
      </c>
      <c r="R141" s="74">
        <f>ANR!B811</f>
        <v>0</v>
      </c>
      <c r="Y141" s="24">
        <v>36298</v>
      </c>
      <c r="Z141" s="14">
        <f t="shared" si="19"/>
        <v>109012000</v>
      </c>
      <c r="AA141" s="14">
        <f t="shared" si="21"/>
        <v>93288000</v>
      </c>
    </row>
    <row r="142" spans="1:27" x14ac:dyDescent="0.2">
      <c r="A142" s="18">
        <v>36664</v>
      </c>
      <c r="B142" s="5"/>
      <c r="C142" s="5"/>
      <c r="D142" s="5"/>
      <c r="E142" s="5"/>
      <c r="F142" s="5"/>
      <c r="G142" s="370">
        <v>35934.583333333336</v>
      </c>
      <c r="H142" s="196">
        <f t="shared" si="18"/>
        <v>99853000</v>
      </c>
      <c r="I142" s="15">
        <v>102447000</v>
      </c>
      <c r="J142" s="13">
        <v>36299.708333333336</v>
      </c>
      <c r="K142" s="196">
        <f t="shared" si="16"/>
        <v>109445000</v>
      </c>
      <c r="L142" s="15">
        <v>92855000</v>
      </c>
      <c r="M142" s="196">
        <f t="shared" si="20"/>
        <v>80330000</v>
      </c>
      <c r="N142" s="16">
        <f>ANR!B81</f>
        <v>121970000</v>
      </c>
      <c r="O142" s="201">
        <f t="shared" si="14"/>
        <v>62560000</v>
      </c>
      <c r="P142" s="74">
        <v>139740000</v>
      </c>
      <c r="Q142" s="201">
        <f t="shared" si="17"/>
        <v>202300000</v>
      </c>
      <c r="R142" s="74">
        <f>ANR!B812</f>
        <v>0</v>
      </c>
      <c r="Y142" s="24">
        <v>36299</v>
      </c>
      <c r="Z142" s="14">
        <f t="shared" si="19"/>
        <v>109445000</v>
      </c>
      <c r="AA142" s="14">
        <f t="shared" si="21"/>
        <v>92855000</v>
      </c>
    </row>
    <row r="143" spans="1:27" x14ac:dyDescent="0.2">
      <c r="A143" s="18">
        <v>36665</v>
      </c>
      <c r="B143" s="5"/>
      <c r="C143" s="5"/>
      <c r="D143" s="13">
        <v>35570.5</v>
      </c>
      <c r="E143" s="14">
        <f>$A$1-F143</f>
        <v>58300000</v>
      </c>
      <c r="F143" s="15">
        <v>144000000</v>
      </c>
      <c r="G143" s="370">
        <v>35935.583333333336</v>
      </c>
      <c r="H143" s="196">
        <f t="shared" si="18"/>
        <v>100579000</v>
      </c>
      <c r="I143" s="15">
        <v>101721000</v>
      </c>
      <c r="J143" s="13">
        <v>36300.708333333336</v>
      </c>
      <c r="K143" s="196">
        <f t="shared" si="16"/>
        <v>109812000</v>
      </c>
      <c r="L143" s="15">
        <v>92488000</v>
      </c>
      <c r="M143" s="196">
        <f t="shared" si="20"/>
        <v>80823000</v>
      </c>
      <c r="N143" s="16">
        <f>ANR!B82</f>
        <v>121477000</v>
      </c>
      <c r="O143" s="201">
        <f t="shared" si="14"/>
        <v>63347100</v>
      </c>
      <c r="P143" s="74">
        <v>138952900</v>
      </c>
      <c r="Q143" s="201">
        <f t="shared" si="17"/>
        <v>202300000</v>
      </c>
      <c r="R143" s="74">
        <f>ANR!B813</f>
        <v>0</v>
      </c>
      <c r="Y143" s="24">
        <v>36300</v>
      </c>
      <c r="Z143" s="14">
        <f t="shared" si="19"/>
        <v>109812000</v>
      </c>
      <c r="AA143" s="14">
        <f t="shared" si="21"/>
        <v>92488000</v>
      </c>
    </row>
    <row r="144" spans="1:27" x14ac:dyDescent="0.2">
      <c r="A144" s="18">
        <v>36666</v>
      </c>
      <c r="B144" s="5"/>
      <c r="C144" s="5"/>
      <c r="D144" s="5"/>
      <c r="E144" s="5"/>
      <c r="F144" s="5"/>
      <c r="G144" s="370">
        <v>35936.583333333336</v>
      </c>
      <c r="H144" s="196">
        <f t="shared" si="18"/>
        <v>101135000</v>
      </c>
      <c r="I144" s="15">
        <v>101165000</v>
      </c>
      <c r="J144" s="13">
        <v>36301.708333333336</v>
      </c>
      <c r="K144" s="196">
        <f t="shared" si="16"/>
        <v>109812000</v>
      </c>
      <c r="L144" s="15">
        <v>92488000</v>
      </c>
      <c r="M144" s="196">
        <f t="shared" si="20"/>
        <v>81291000</v>
      </c>
      <c r="N144" s="16">
        <f>ANR!B83</f>
        <v>121009000</v>
      </c>
      <c r="O144" s="201">
        <f t="shared" si="14"/>
        <v>64126700</v>
      </c>
      <c r="P144" s="74">
        <v>138173300</v>
      </c>
      <c r="Q144" s="201">
        <f t="shared" si="17"/>
        <v>202300000</v>
      </c>
      <c r="R144" s="74">
        <f>ANR!B814</f>
        <v>0</v>
      </c>
      <c r="Y144" s="24">
        <v>36301</v>
      </c>
      <c r="Z144" s="14">
        <f t="shared" si="19"/>
        <v>109812000</v>
      </c>
      <c r="AA144" s="14">
        <f t="shared" si="21"/>
        <v>92488000</v>
      </c>
    </row>
    <row r="145" spans="1:27" x14ac:dyDescent="0.2">
      <c r="A145" s="18">
        <v>36667</v>
      </c>
      <c r="B145" s="5"/>
      <c r="C145" s="5"/>
      <c r="D145" s="5"/>
      <c r="E145" s="5"/>
      <c r="F145" s="5"/>
      <c r="G145" s="370">
        <v>35937.583333333336</v>
      </c>
      <c r="H145" s="196">
        <f t="shared" si="18"/>
        <v>101814000</v>
      </c>
      <c r="I145" s="15">
        <v>100486000</v>
      </c>
      <c r="J145" s="13">
        <v>36302.708333333336</v>
      </c>
      <c r="K145" s="196">
        <f t="shared" si="16"/>
        <v>109812000</v>
      </c>
      <c r="L145" s="15">
        <v>92488000</v>
      </c>
      <c r="M145" s="196">
        <f t="shared" si="20"/>
        <v>81867000</v>
      </c>
      <c r="N145" s="16">
        <f>ANR!B84</f>
        <v>120433000</v>
      </c>
      <c r="O145" s="201">
        <f t="shared" si="14"/>
        <v>64969000</v>
      </c>
      <c r="P145" s="74">
        <v>137331000</v>
      </c>
      <c r="Q145" s="201">
        <f t="shared" si="17"/>
        <v>202300000</v>
      </c>
      <c r="R145" s="74">
        <f>ANR!B815</f>
        <v>0</v>
      </c>
      <c r="Y145" s="24">
        <v>36302</v>
      </c>
      <c r="Z145" s="14">
        <f t="shared" si="19"/>
        <v>109812000</v>
      </c>
      <c r="AA145" s="14">
        <f t="shared" si="21"/>
        <v>92488000</v>
      </c>
    </row>
    <row r="146" spans="1:27" x14ac:dyDescent="0.2">
      <c r="A146" s="18">
        <v>36668</v>
      </c>
      <c r="B146" s="5"/>
      <c r="C146" s="5"/>
      <c r="D146" s="5"/>
      <c r="E146" s="5"/>
      <c r="F146" s="5"/>
      <c r="G146" s="370">
        <v>35938.583333333336</v>
      </c>
      <c r="H146" s="196">
        <f t="shared" si="18"/>
        <v>101814000</v>
      </c>
      <c r="I146" s="15">
        <v>100486000</v>
      </c>
      <c r="J146" s="13">
        <v>36303.708333333336</v>
      </c>
      <c r="K146" s="196">
        <f t="shared" si="16"/>
        <v>109812000</v>
      </c>
      <c r="L146" s="15">
        <v>92488000</v>
      </c>
      <c r="M146" s="196">
        <f t="shared" si="20"/>
        <v>82083000</v>
      </c>
      <c r="N146" s="16">
        <f>ANR!B85</f>
        <v>120217000</v>
      </c>
      <c r="O146" s="201">
        <f t="shared" si="14"/>
        <v>66159000</v>
      </c>
      <c r="P146" s="74">
        <v>136141000</v>
      </c>
      <c r="Q146" s="201">
        <f t="shared" si="17"/>
        <v>202300000</v>
      </c>
      <c r="R146" s="74">
        <f>ANR!B816</f>
        <v>0</v>
      </c>
      <c r="Y146" s="24">
        <v>36303</v>
      </c>
      <c r="Z146" s="14">
        <f t="shared" si="19"/>
        <v>109812000</v>
      </c>
      <c r="AA146" s="14">
        <f t="shared" si="21"/>
        <v>92488000</v>
      </c>
    </row>
    <row r="147" spans="1:27" x14ac:dyDescent="0.2">
      <c r="A147" s="18">
        <v>36669</v>
      </c>
      <c r="B147" s="5"/>
      <c r="C147" s="5"/>
      <c r="D147" s="5"/>
      <c r="E147" s="5"/>
      <c r="F147" s="5"/>
      <c r="G147" s="370">
        <v>35939.583333333336</v>
      </c>
      <c r="H147" s="196">
        <f t="shared" si="18"/>
        <v>101814000</v>
      </c>
      <c r="I147" s="15">
        <v>100486000</v>
      </c>
      <c r="J147" s="13">
        <v>36304.708333333336</v>
      </c>
      <c r="K147" s="196">
        <f t="shared" si="16"/>
        <v>110400000</v>
      </c>
      <c r="L147" s="15">
        <v>91900000</v>
      </c>
      <c r="M147" s="196">
        <f t="shared" si="20"/>
        <v>82825000</v>
      </c>
      <c r="N147" s="16">
        <f>ANR!B86</f>
        <v>119475000</v>
      </c>
      <c r="O147" s="201">
        <f t="shared" si="14"/>
        <v>67108000</v>
      </c>
      <c r="P147" s="74">
        <v>135192000</v>
      </c>
      <c r="Q147" s="201">
        <f t="shared" si="17"/>
        <v>202300000</v>
      </c>
      <c r="R147" s="74">
        <f>ANR!B817</f>
        <v>0</v>
      </c>
      <c r="Y147" s="24">
        <v>36304</v>
      </c>
      <c r="Z147" s="14">
        <f t="shared" si="19"/>
        <v>110400000</v>
      </c>
      <c r="AA147" s="14">
        <f t="shared" si="21"/>
        <v>91900000</v>
      </c>
    </row>
    <row r="148" spans="1:27" x14ac:dyDescent="0.2">
      <c r="A148" s="18">
        <v>36670</v>
      </c>
      <c r="B148" s="5"/>
      <c r="C148" s="5"/>
      <c r="D148" s="5"/>
      <c r="E148" s="5"/>
      <c r="F148" s="5"/>
      <c r="G148" s="370">
        <v>35940.583333333336</v>
      </c>
      <c r="H148" s="196">
        <f t="shared" si="18"/>
        <v>101814000</v>
      </c>
      <c r="I148" s="15">
        <v>100486000</v>
      </c>
      <c r="J148" s="13">
        <v>36305.708333333336</v>
      </c>
      <c r="K148" s="196">
        <f t="shared" si="16"/>
        <v>110968000</v>
      </c>
      <c r="L148" s="15">
        <v>91332000</v>
      </c>
      <c r="M148" s="196">
        <f t="shared" si="20"/>
        <v>83428000</v>
      </c>
      <c r="N148" s="16">
        <f>ANR!B87</f>
        <v>118872000</v>
      </c>
      <c r="O148" s="201">
        <f t="shared" si="14"/>
        <v>67952000</v>
      </c>
      <c r="P148" s="74">
        <v>134348000</v>
      </c>
      <c r="Q148" s="201">
        <f t="shared" si="17"/>
        <v>202300000</v>
      </c>
      <c r="R148" s="74">
        <f>ANR!B818</f>
        <v>0</v>
      </c>
      <c r="Y148" s="24">
        <v>36305</v>
      </c>
      <c r="Z148" s="14">
        <f t="shared" si="19"/>
        <v>110968000</v>
      </c>
      <c r="AA148" s="14">
        <f t="shared" si="21"/>
        <v>91332000</v>
      </c>
    </row>
    <row r="149" spans="1:27" x14ac:dyDescent="0.2">
      <c r="A149" s="18">
        <v>36671</v>
      </c>
      <c r="B149" s="5"/>
      <c r="C149" s="5"/>
      <c r="D149" s="5"/>
      <c r="E149" s="5"/>
      <c r="F149" s="5"/>
      <c r="G149" s="370">
        <v>35941.583333333336</v>
      </c>
      <c r="H149" s="196">
        <f t="shared" si="18"/>
        <v>105300000</v>
      </c>
      <c r="I149" s="15">
        <v>97000000</v>
      </c>
      <c r="J149" s="13">
        <v>36306.708333333336</v>
      </c>
      <c r="K149" s="196">
        <f t="shared" si="16"/>
        <v>111304000</v>
      </c>
      <c r="L149" s="15">
        <v>90996000</v>
      </c>
      <c r="M149" s="196">
        <f t="shared" si="20"/>
        <v>84030000</v>
      </c>
      <c r="N149" s="16">
        <f>ANR!B88</f>
        <v>118270000</v>
      </c>
      <c r="O149" s="201">
        <f t="shared" si="14"/>
        <v>68866000</v>
      </c>
      <c r="P149" s="74">
        <v>133434000</v>
      </c>
      <c r="Q149" s="201">
        <f t="shared" si="17"/>
        <v>202300000</v>
      </c>
      <c r="R149" s="74">
        <f>ANR!B819</f>
        <v>0</v>
      </c>
      <c r="Y149" s="24">
        <v>36306</v>
      </c>
      <c r="Z149" s="14">
        <f t="shared" si="19"/>
        <v>111304000</v>
      </c>
      <c r="AA149" s="14">
        <f t="shared" si="21"/>
        <v>90996000</v>
      </c>
    </row>
    <row r="150" spans="1:27" x14ac:dyDescent="0.2">
      <c r="A150" s="18">
        <v>36672</v>
      </c>
      <c r="B150" s="5"/>
      <c r="C150" s="5"/>
      <c r="D150" s="5"/>
      <c r="E150" s="5"/>
      <c r="F150" s="5"/>
      <c r="G150" s="370">
        <v>35942.583333333336</v>
      </c>
      <c r="H150" s="196">
        <f t="shared" si="18"/>
        <v>106720000</v>
      </c>
      <c r="I150" s="15">
        <v>95580000</v>
      </c>
      <c r="J150" s="13">
        <v>36307.708333333336</v>
      </c>
      <c r="K150" s="196">
        <f t="shared" si="16"/>
        <v>111826000</v>
      </c>
      <c r="L150" s="15">
        <v>90474000</v>
      </c>
      <c r="M150" s="196">
        <f t="shared" si="20"/>
        <v>84665000</v>
      </c>
      <c r="N150" s="16">
        <f>ANR!B89</f>
        <v>117635000</v>
      </c>
      <c r="O150" s="201">
        <f t="shared" si="14"/>
        <v>69505000</v>
      </c>
      <c r="P150" s="74">
        <v>132795000</v>
      </c>
      <c r="Q150" s="201">
        <f t="shared" si="17"/>
        <v>202300000</v>
      </c>
      <c r="R150" s="74">
        <f>ANR!B820</f>
        <v>0</v>
      </c>
      <c r="Y150" s="24">
        <v>36307</v>
      </c>
      <c r="Z150" s="14">
        <f t="shared" si="19"/>
        <v>111826000</v>
      </c>
      <c r="AA150" s="14">
        <f t="shared" si="21"/>
        <v>90474000</v>
      </c>
    </row>
    <row r="151" spans="1:27" x14ac:dyDescent="0.2">
      <c r="A151" s="18">
        <v>36673</v>
      </c>
      <c r="B151" s="5"/>
      <c r="C151" s="5"/>
      <c r="D151" s="5"/>
      <c r="E151" s="5"/>
      <c r="F151" s="5"/>
      <c r="G151" s="370">
        <v>35943.583333333336</v>
      </c>
      <c r="H151" s="196">
        <f t="shared" si="18"/>
        <v>107699000</v>
      </c>
      <c r="I151" s="15">
        <v>94601000</v>
      </c>
      <c r="J151" s="13">
        <v>36308.708333333336</v>
      </c>
      <c r="K151" s="196">
        <f t="shared" si="16"/>
        <v>112465000</v>
      </c>
      <c r="L151" s="15">
        <v>89835000</v>
      </c>
      <c r="M151" s="196">
        <f t="shared" si="20"/>
        <v>85328000</v>
      </c>
      <c r="N151" s="16">
        <f>ANR!B90</f>
        <v>116972000</v>
      </c>
      <c r="O151" s="201">
        <f t="shared" si="14"/>
        <v>70469000</v>
      </c>
      <c r="P151" s="74">
        <v>131831000</v>
      </c>
      <c r="Q151" s="201">
        <f t="shared" si="17"/>
        <v>202300000</v>
      </c>
      <c r="R151" s="74">
        <f>ANR!B821</f>
        <v>0</v>
      </c>
      <c r="Y151" s="24">
        <v>36308</v>
      </c>
      <c r="Z151" s="14">
        <f t="shared" si="19"/>
        <v>112465000</v>
      </c>
      <c r="AA151" s="14">
        <f t="shared" si="21"/>
        <v>89835000</v>
      </c>
    </row>
    <row r="152" spans="1:27" x14ac:dyDescent="0.2">
      <c r="A152" s="18">
        <v>36674</v>
      </c>
      <c r="B152" s="5"/>
      <c r="C152" s="5"/>
      <c r="D152" s="13">
        <v>35579.5</v>
      </c>
      <c r="E152" s="14">
        <f>$A$1-F152</f>
        <v>63300000</v>
      </c>
      <c r="F152" s="15">
        <v>139000000</v>
      </c>
      <c r="G152" s="370">
        <v>35944.583333333336</v>
      </c>
      <c r="H152" s="196">
        <f t="shared" si="18"/>
        <v>108604000</v>
      </c>
      <c r="I152" s="15">
        <v>93696000</v>
      </c>
      <c r="J152" s="13">
        <v>36309.708333333336</v>
      </c>
      <c r="K152" s="196">
        <f t="shared" si="16"/>
        <v>112465000</v>
      </c>
      <c r="L152" s="15">
        <v>89835000</v>
      </c>
      <c r="M152" s="196">
        <f t="shared" si="20"/>
        <v>85901000</v>
      </c>
      <c r="N152" s="16">
        <f>ANR!B91</f>
        <v>116399000</v>
      </c>
      <c r="O152" s="201">
        <f t="shared" si="14"/>
        <v>71205000</v>
      </c>
      <c r="P152" s="74">
        <v>131095000</v>
      </c>
      <c r="Q152" s="201">
        <f t="shared" si="17"/>
        <v>202300000</v>
      </c>
      <c r="R152" s="74">
        <f>ANR!B822</f>
        <v>0</v>
      </c>
      <c r="Y152" s="24">
        <v>36309</v>
      </c>
      <c r="Z152" s="14">
        <f t="shared" si="19"/>
        <v>112465000</v>
      </c>
      <c r="AA152" s="14">
        <f t="shared" si="21"/>
        <v>89835000</v>
      </c>
    </row>
    <row r="153" spans="1:27" x14ac:dyDescent="0.2">
      <c r="A153" s="18">
        <v>36675</v>
      </c>
      <c r="B153" s="5"/>
      <c r="C153" s="5"/>
      <c r="D153" s="5"/>
      <c r="E153" s="5"/>
      <c r="F153" s="5"/>
      <c r="G153" s="370">
        <v>35945.583333333336</v>
      </c>
      <c r="H153" s="196">
        <f t="shared" si="18"/>
        <v>108604000</v>
      </c>
      <c r="I153" s="15">
        <v>93696000</v>
      </c>
      <c r="J153" s="13">
        <v>36310.708333333336</v>
      </c>
      <c r="K153" s="196">
        <f t="shared" si="16"/>
        <v>112465000</v>
      </c>
      <c r="L153" s="15">
        <v>89835000</v>
      </c>
      <c r="M153" s="196">
        <f t="shared" si="20"/>
        <v>86530000</v>
      </c>
      <c r="N153" s="16">
        <f>ANR!B92</f>
        <v>115770000</v>
      </c>
      <c r="O153" s="201">
        <f t="shared" si="14"/>
        <v>72757000</v>
      </c>
      <c r="P153" s="74">
        <v>129543000</v>
      </c>
      <c r="Q153" s="201">
        <f t="shared" si="17"/>
        <v>202300000</v>
      </c>
      <c r="R153" s="74">
        <f>ANR!B823</f>
        <v>0</v>
      </c>
      <c r="Y153" s="24">
        <v>36310</v>
      </c>
      <c r="Z153" s="14">
        <f t="shared" si="19"/>
        <v>112465000</v>
      </c>
      <c r="AA153" s="14">
        <f t="shared" si="21"/>
        <v>89835000</v>
      </c>
    </row>
    <row r="154" spans="1:27" x14ac:dyDescent="0.2">
      <c r="A154" s="18">
        <v>36676</v>
      </c>
      <c r="B154" s="14">
        <f>$A$1-C154</f>
        <v>50300000</v>
      </c>
      <c r="C154" s="15">
        <v>152000000</v>
      </c>
      <c r="D154" s="13">
        <v>35581.5</v>
      </c>
      <c r="E154" s="14">
        <f>$A$1-F154</f>
        <v>63300000</v>
      </c>
      <c r="F154" s="15">
        <v>139000000</v>
      </c>
      <c r="G154" s="370">
        <v>35946.583333333336</v>
      </c>
      <c r="H154" s="196">
        <f t="shared" si="18"/>
        <v>108604000</v>
      </c>
      <c r="I154" s="15">
        <v>93696000</v>
      </c>
      <c r="J154" s="13">
        <v>36311.708333333336</v>
      </c>
      <c r="K154" s="196">
        <f t="shared" si="16"/>
        <v>112465000</v>
      </c>
      <c r="L154" s="15">
        <v>89835000</v>
      </c>
      <c r="M154" s="196">
        <f t="shared" si="20"/>
        <v>87096000</v>
      </c>
      <c r="N154" s="16">
        <f>ANR!B93</f>
        <v>115204000</v>
      </c>
      <c r="O154" s="201">
        <f t="shared" si="14"/>
        <v>73300000</v>
      </c>
      <c r="P154" s="74">
        <v>129000000</v>
      </c>
      <c r="Q154" s="201">
        <f t="shared" si="17"/>
        <v>202300000</v>
      </c>
      <c r="R154" s="74">
        <f>ANR!B824</f>
        <v>0</v>
      </c>
      <c r="Y154" s="24">
        <v>36311</v>
      </c>
      <c r="Z154" s="14">
        <f t="shared" si="19"/>
        <v>112465000</v>
      </c>
      <c r="AA154" s="14">
        <f t="shared" si="21"/>
        <v>89835000</v>
      </c>
    </row>
    <row r="155" spans="1:27" s="186" customFormat="1" ht="13.5" thickBot="1" x14ac:dyDescent="0.25">
      <c r="A155" s="180">
        <v>36677</v>
      </c>
      <c r="B155" s="182">
        <f>$A$1-C155</f>
        <v>49300000</v>
      </c>
      <c r="C155" s="183">
        <v>153000000</v>
      </c>
      <c r="D155" s="181">
        <v>35582.583333333336</v>
      </c>
      <c r="E155" s="182">
        <f>$A$1-F155</f>
        <v>63300000</v>
      </c>
      <c r="F155" s="183">
        <v>139000000</v>
      </c>
      <c r="G155" s="374">
        <v>35947.583333333336</v>
      </c>
      <c r="H155" s="197">
        <f t="shared" si="18"/>
        <v>108300000</v>
      </c>
      <c r="I155" s="183">
        <v>94000000</v>
      </c>
      <c r="J155" s="181">
        <v>36312.708333333336</v>
      </c>
      <c r="K155" s="197">
        <f t="shared" si="16"/>
        <v>113800000</v>
      </c>
      <c r="L155" s="183">
        <v>88500000</v>
      </c>
      <c r="M155" s="197">
        <f t="shared" si="20"/>
        <v>88014000</v>
      </c>
      <c r="N155" s="184">
        <f>ANR!B94</f>
        <v>114286000</v>
      </c>
      <c r="O155" s="290">
        <f t="shared" si="14"/>
        <v>74100000</v>
      </c>
      <c r="P155" s="185">
        <v>128200000</v>
      </c>
      <c r="Q155" s="290">
        <f t="shared" si="17"/>
        <v>202300000</v>
      </c>
      <c r="R155" s="74">
        <f>ANR!B825</f>
        <v>0</v>
      </c>
      <c r="Y155" s="187">
        <v>36312</v>
      </c>
      <c r="Z155" s="182">
        <f t="shared" si="19"/>
        <v>113800000</v>
      </c>
      <c r="AA155" s="182">
        <f t="shared" si="21"/>
        <v>88500000</v>
      </c>
    </row>
    <row r="156" spans="1:27" x14ac:dyDescent="0.2">
      <c r="A156" s="18">
        <v>36678</v>
      </c>
      <c r="B156" s="5"/>
      <c r="C156" s="5"/>
      <c r="D156" s="13">
        <v>35584.375</v>
      </c>
      <c r="E156" s="14">
        <f>$A$1-F156</f>
        <v>63300000</v>
      </c>
      <c r="F156" s="15">
        <v>139000000</v>
      </c>
      <c r="G156" s="370">
        <v>35948.583333333336</v>
      </c>
      <c r="H156" s="196">
        <f t="shared" si="18"/>
        <v>111468000</v>
      </c>
      <c r="I156" s="15">
        <v>90832000</v>
      </c>
      <c r="J156" s="13">
        <v>36313.708333333336</v>
      </c>
      <c r="K156" s="196">
        <f t="shared" si="16"/>
        <v>115572000</v>
      </c>
      <c r="L156" s="15">
        <v>86728000</v>
      </c>
      <c r="M156" s="196">
        <f t="shared" si="20"/>
        <v>88714000</v>
      </c>
      <c r="N156" s="16">
        <f>ANR!B95</f>
        <v>113586000</v>
      </c>
      <c r="O156" s="201">
        <f t="shared" si="14"/>
        <v>75200000</v>
      </c>
      <c r="P156" s="74">
        <v>127100000</v>
      </c>
      <c r="Q156" s="201">
        <f t="shared" si="17"/>
        <v>202300000</v>
      </c>
      <c r="R156" s="74">
        <f>ANR!B826</f>
        <v>0</v>
      </c>
      <c r="Y156" s="24">
        <v>36313</v>
      </c>
      <c r="Z156" s="14">
        <f t="shared" si="19"/>
        <v>115572000</v>
      </c>
      <c r="AA156" s="14">
        <f t="shared" si="21"/>
        <v>86728000</v>
      </c>
    </row>
    <row r="157" spans="1:27" x14ac:dyDescent="0.2">
      <c r="A157" s="18">
        <v>36679</v>
      </c>
      <c r="B157" s="5"/>
      <c r="C157" s="5"/>
      <c r="D157" s="13">
        <v>35584.583333333336</v>
      </c>
      <c r="E157" s="14">
        <f>$A$1-F157</f>
        <v>63300000</v>
      </c>
      <c r="F157" s="15">
        <v>139000000</v>
      </c>
      <c r="G157" s="370">
        <v>35949.583333333336</v>
      </c>
      <c r="H157" s="196">
        <f t="shared" si="18"/>
        <v>112050000</v>
      </c>
      <c r="I157" s="15">
        <v>90250000</v>
      </c>
      <c r="J157" s="13">
        <v>36314.708333333336</v>
      </c>
      <c r="K157" s="196">
        <f t="shared" si="16"/>
        <v>115969000</v>
      </c>
      <c r="L157" s="15">
        <v>86331000</v>
      </c>
      <c r="M157" s="196">
        <f t="shared" si="20"/>
        <v>89327000</v>
      </c>
      <c r="N157" s="16">
        <f>ANR!B96</f>
        <v>112973000</v>
      </c>
      <c r="O157" s="201">
        <f t="shared" si="14"/>
        <v>75396500</v>
      </c>
      <c r="P157" s="74">
        <v>126903500</v>
      </c>
      <c r="Q157" s="201">
        <f t="shared" si="17"/>
        <v>202300000</v>
      </c>
      <c r="R157" s="74">
        <f>ANR!B827</f>
        <v>0</v>
      </c>
      <c r="Y157" s="24">
        <v>36314</v>
      </c>
      <c r="Z157" s="14">
        <f t="shared" si="19"/>
        <v>115969000</v>
      </c>
      <c r="AA157" s="14">
        <f t="shared" si="21"/>
        <v>86331000</v>
      </c>
    </row>
    <row r="158" spans="1:27" x14ac:dyDescent="0.2">
      <c r="A158" s="18">
        <v>36680</v>
      </c>
      <c r="B158" s="5"/>
      <c r="C158" s="5"/>
      <c r="D158" s="5"/>
      <c r="E158" s="5"/>
      <c r="F158" s="5"/>
      <c r="G158" s="370">
        <v>35950.583333333336</v>
      </c>
      <c r="H158" s="196">
        <f t="shared" si="18"/>
        <v>113052000</v>
      </c>
      <c r="I158" s="15">
        <v>89248000</v>
      </c>
      <c r="J158" s="13">
        <v>36315.708333333336</v>
      </c>
      <c r="K158" s="196">
        <f t="shared" si="16"/>
        <v>116348000</v>
      </c>
      <c r="L158" s="15">
        <v>85952000</v>
      </c>
      <c r="M158" s="196">
        <f t="shared" si="20"/>
        <v>89888300</v>
      </c>
      <c r="N158" s="16">
        <f>ANR!B97</f>
        <v>112411700</v>
      </c>
      <c r="O158" s="201">
        <f t="shared" si="14"/>
        <v>75975000</v>
      </c>
      <c r="P158" s="74">
        <v>126325000</v>
      </c>
      <c r="Q158" s="201">
        <f t="shared" si="17"/>
        <v>202300000</v>
      </c>
      <c r="R158" s="74">
        <f>ANR!B828</f>
        <v>0</v>
      </c>
      <c r="Y158" s="24">
        <v>36315</v>
      </c>
      <c r="Z158" s="14">
        <f t="shared" si="19"/>
        <v>116348000</v>
      </c>
      <c r="AA158" s="14">
        <f t="shared" si="21"/>
        <v>85952000</v>
      </c>
    </row>
    <row r="159" spans="1:27" x14ac:dyDescent="0.2">
      <c r="A159" s="18">
        <v>36681</v>
      </c>
      <c r="B159" s="5"/>
      <c r="C159" s="5"/>
      <c r="D159" s="5"/>
      <c r="E159" s="5"/>
      <c r="F159" s="5"/>
      <c r="G159" s="370">
        <v>35951.583333333336</v>
      </c>
      <c r="H159" s="196">
        <f t="shared" si="18"/>
        <v>113651000</v>
      </c>
      <c r="I159" s="15">
        <v>88649000</v>
      </c>
      <c r="J159" s="13">
        <v>36316.708333333336</v>
      </c>
      <c r="K159" s="196">
        <f t="shared" si="16"/>
        <v>116348000</v>
      </c>
      <c r="L159" s="15">
        <v>85952000</v>
      </c>
      <c r="M159" s="196">
        <f t="shared" si="20"/>
        <v>90448900</v>
      </c>
      <c r="N159" s="16">
        <f>ANR!B98</f>
        <v>111851100</v>
      </c>
      <c r="O159" s="201">
        <f t="shared" si="14"/>
        <v>76650000</v>
      </c>
      <c r="P159" s="74">
        <v>125650000</v>
      </c>
      <c r="Q159" s="201">
        <f t="shared" si="17"/>
        <v>202300000</v>
      </c>
      <c r="R159" s="74">
        <f>ANR!B829</f>
        <v>0</v>
      </c>
      <c r="Y159" s="24">
        <v>36316</v>
      </c>
      <c r="Z159" s="14">
        <f t="shared" si="19"/>
        <v>116348000</v>
      </c>
      <c r="AA159" s="14">
        <f t="shared" si="21"/>
        <v>85952000</v>
      </c>
    </row>
    <row r="160" spans="1:27" x14ac:dyDescent="0.2">
      <c r="A160" s="18">
        <v>36682</v>
      </c>
      <c r="B160" s="5"/>
      <c r="C160" s="5"/>
      <c r="D160" s="5"/>
      <c r="E160" s="5"/>
      <c r="F160" s="5"/>
      <c r="G160" s="370">
        <v>35952.583333333336</v>
      </c>
      <c r="H160" s="196">
        <f t="shared" si="18"/>
        <v>113651000</v>
      </c>
      <c r="I160" s="15">
        <v>88649000</v>
      </c>
      <c r="J160" s="13">
        <v>36317.708333333336</v>
      </c>
      <c r="K160" s="196">
        <f t="shared" si="16"/>
        <v>116348000</v>
      </c>
      <c r="L160" s="15">
        <v>85952000</v>
      </c>
      <c r="M160" s="196">
        <f t="shared" si="20"/>
        <v>90900000</v>
      </c>
      <c r="N160" s="16">
        <f>ANR!B99</f>
        <v>111400000</v>
      </c>
      <c r="O160" s="201">
        <f>$A$1-P160</f>
        <v>77484000</v>
      </c>
      <c r="P160" s="74">
        <v>124816000</v>
      </c>
      <c r="Q160" s="201">
        <f>$A$1-R160</f>
        <v>202300000</v>
      </c>
      <c r="R160" s="74">
        <f>ANR!B830</f>
        <v>0</v>
      </c>
      <c r="Y160" s="24">
        <v>36317</v>
      </c>
      <c r="Z160" s="14">
        <f t="shared" si="19"/>
        <v>116348000</v>
      </c>
      <c r="AA160" s="14">
        <f t="shared" si="21"/>
        <v>85952000</v>
      </c>
    </row>
    <row r="161" spans="1:27" x14ac:dyDescent="0.2">
      <c r="A161" s="18">
        <v>36683</v>
      </c>
      <c r="B161" s="14">
        <f>$A$1-C161</f>
        <v>55300000</v>
      </c>
      <c r="C161" s="15">
        <v>147000000</v>
      </c>
      <c r="D161" s="5"/>
      <c r="E161" s="5"/>
      <c r="F161" s="5"/>
      <c r="G161" s="370">
        <v>35953.583333333336</v>
      </c>
      <c r="H161" s="196">
        <f t="shared" si="18"/>
        <v>113651000</v>
      </c>
      <c r="I161" s="15">
        <v>88649000</v>
      </c>
      <c r="J161" s="13">
        <v>36318.708333333336</v>
      </c>
      <c r="K161" s="196">
        <f t="shared" si="16"/>
        <v>117800000</v>
      </c>
      <c r="L161" s="15">
        <v>84500000</v>
      </c>
      <c r="M161" s="196">
        <f t="shared" si="20"/>
        <v>91869000</v>
      </c>
      <c r="N161" s="16">
        <f>ANR!B100</f>
        <v>110431000</v>
      </c>
      <c r="O161" s="201">
        <f>$A$1-P161</f>
        <v>78392000</v>
      </c>
      <c r="P161" s="74">
        <v>123908000</v>
      </c>
      <c r="Q161" s="201">
        <f>$A$1-R161</f>
        <v>202300000</v>
      </c>
      <c r="R161" s="74">
        <f>ANR!B831</f>
        <v>0</v>
      </c>
      <c r="Y161" s="24">
        <v>36318</v>
      </c>
      <c r="Z161" s="14">
        <f t="shared" si="19"/>
        <v>117800000</v>
      </c>
      <c r="AA161" s="14">
        <f t="shared" si="21"/>
        <v>84500000</v>
      </c>
    </row>
    <row r="162" spans="1:27" x14ac:dyDescent="0.2">
      <c r="A162" s="18">
        <v>36684</v>
      </c>
      <c r="B162" s="5"/>
      <c r="C162" s="5"/>
      <c r="D162" s="5"/>
      <c r="E162" s="5"/>
      <c r="F162" s="5"/>
      <c r="G162" s="370">
        <v>35954.583333333336</v>
      </c>
      <c r="H162" s="196">
        <f t="shared" si="18"/>
        <v>115900000</v>
      </c>
      <c r="I162" s="15">
        <v>86400000</v>
      </c>
      <c r="J162" s="13">
        <v>36319.708333333336</v>
      </c>
      <c r="K162" s="196">
        <f t="shared" si="16"/>
        <v>118124000</v>
      </c>
      <c r="L162" s="15">
        <v>84176000</v>
      </c>
      <c r="M162" s="196">
        <f t="shared" si="20"/>
        <v>92401000</v>
      </c>
      <c r="N162" s="16">
        <f>ANR!B101</f>
        <v>109899000</v>
      </c>
      <c r="O162" s="201">
        <f>$A$1-P162</f>
        <v>79029000</v>
      </c>
      <c r="P162" s="74">
        <v>123271000</v>
      </c>
      <c r="Q162" s="201">
        <f>$A$1-R162</f>
        <v>202300000</v>
      </c>
      <c r="R162" s="74">
        <f>ANR!B832</f>
        <v>0</v>
      </c>
      <c r="Y162" s="24">
        <v>36319</v>
      </c>
      <c r="Z162" s="14">
        <f t="shared" si="19"/>
        <v>118124000</v>
      </c>
      <c r="AA162" s="14">
        <f t="shared" si="21"/>
        <v>84176000</v>
      </c>
    </row>
    <row r="163" spans="1:27" x14ac:dyDescent="0.2">
      <c r="A163" s="18">
        <v>36685</v>
      </c>
      <c r="B163" s="5"/>
      <c r="C163" s="5"/>
      <c r="D163" s="5"/>
      <c r="E163" s="5"/>
      <c r="F163" s="5"/>
      <c r="G163" s="370">
        <v>35955.583333333336</v>
      </c>
      <c r="H163" s="196">
        <f t="shared" si="18"/>
        <v>116715000</v>
      </c>
      <c r="I163" s="15">
        <v>85585000</v>
      </c>
      <c r="J163" s="13">
        <v>36320.708333333336</v>
      </c>
      <c r="K163" s="196">
        <f t="shared" si="16"/>
        <v>118253000</v>
      </c>
      <c r="L163" s="15">
        <v>84047000</v>
      </c>
      <c r="M163" s="196">
        <f t="shared" si="20"/>
        <v>92980000</v>
      </c>
      <c r="N163" s="16">
        <f>ANR!B102</f>
        <v>109320000</v>
      </c>
      <c r="O163" s="201">
        <f t="shared" ref="O163:O185" si="22">$A$1-P163</f>
        <v>79718000</v>
      </c>
      <c r="P163" s="74">
        <v>122582000</v>
      </c>
      <c r="Q163" s="201">
        <f t="shared" ref="Q163:Q226" si="23">$A$1-R163</f>
        <v>202300000</v>
      </c>
      <c r="R163" s="74">
        <f>ANR!B833</f>
        <v>0</v>
      </c>
      <c r="Y163" s="24">
        <v>36320</v>
      </c>
      <c r="Z163" s="14">
        <f t="shared" si="19"/>
        <v>118253000</v>
      </c>
      <c r="AA163" s="14">
        <f t="shared" si="21"/>
        <v>84047000</v>
      </c>
    </row>
    <row r="164" spans="1:27" x14ac:dyDescent="0.2">
      <c r="A164" s="18">
        <v>36686</v>
      </c>
      <c r="B164" s="5"/>
      <c r="C164" s="5"/>
      <c r="D164" s="13">
        <v>35591.583333333336</v>
      </c>
      <c r="E164" s="14">
        <f>$A$1-F164</f>
        <v>63300000</v>
      </c>
      <c r="F164" s="15">
        <v>139000000</v>
      </c>
      <c r="G164" s="370">
        <v>35956.583333333336</v>
      </c>
      <c r="H164" s="196">
        <f t="shared" si="18"/>
        <v>117534000</v>
      </c>
      <c r="I164" s="15">
        <v>84766000</v>
      </c>
      <c r="J164" s="13">
        <v>36321.708333333336</v>
      </c>
      <c r="K164" s="196">
        <f t="shared" si="16"/>
        <v>118600000</v>
      </c>
      <c r="L164" s="15">
        <v>83700000</v>
      </c>
      <c r="M164" s="196">
        <f t="shared" si="20"/>
        <v>93542000</v>
      </c>
      <c r="N164" s="16">
        <f>ANR!B103</f>
        <v>108758000</v>
      </c>
      <c r="O164" s="201">
        <f t="shared" si="22"/>
        <v>80547000</v>
      </c>
      <c r="P164" s="74">
        <v>121753000</v>
      </c>
      <c r="Q164" s="201">
        <f t="shared" si="23"/>
        <v>202300000</v>
      </c>
      <c r="R164" s="74">
        <f>ANR!B834</f>
        <v>0</v>
      </c>
      <c r="Y164" s="24">
        <v>36321</v>
      </c>
      <c r="Z164" s="14">
        <f t="shared" si="19"/>
        <v>118600000</v>
      </c>
      <c r="AA164" s="14">
        <f t="shared" si="21"/>
        <v>83700000</v>
      </c>
    </row>
    <row r="165" spans="1:27" x14ac:dyDescent="0.2">
      <c r="A165" s="18">
        <v>36687</v>
      </c>
      <c r="B165" s="5"/>
      <c r="C165" s="5"/>
      <c r="D165" s="13">
        <v>35592.375</v>
      </c>
      <c r="E165" s="14">
        <f>$A$1-F165</f>
        <v>77820000</v>
      </c>
      <c r="F165" s="15">
        <v>124480000</v>
      </c>
      <c r="G165" s="370">
        <v>35957.583333333336</v>
      </c>
      <c r="H165" s="196">
        <f t="shared" si="18"/>
        <v>118306000</v>
      </c>
      <c r="I165" s="15">
        <v>83994000</v>
      </c>
      <c r="J165" s="13">
        <v>36322.708333333336</v>
      </c>
      <c r="K165" s="196">
        <f t="shared" si="16"/>
        <v>118998000</v>
      </c>
      <c r="L165" s="15">
        <v>83302000</v>
      </c>
      <c r="M165" s="196">
        <f t="shared" si="20"/>
        <v>93542000</v>
      </c>
      <c r="N165" s="16">
        <f>ANR!B104</f>
        <v>108758000</v>
      </c>
      <c r="O165" s="201">
        <f t="shared" si="22"/>
        <v>80900000</v>
      </c>
      <c r="P165" s="74">
        <v>121400000</v>
      </c>
      <c r="Q165" s="201">
        <f t="shared" si="23"/>
        <v>202300000</v>
      </c>
      <c r="R165" s="74">
        <f>ANR!B835</f>
        <v>0</v>
      </c>
      <c r="Y165" s="24">
        <v>36322</v>
      </c>
      <c r="Z165" s="14">
        <f t="shared" si="19"/>
        <v>118998000</v>
      </c>
      <c r="AA165" s="14">
        <f t="shared" si="21"/>
        <v>83302000</v>
      </c>
    </row>
    <row r="166" spans="1:27" x14ac:dyDescent="0.2">
      <c r="A166" s="18">
        <v>36688</v>
      </c>
      <c r="B166" s="5"/>
      <c r="C166" s="5"/>
      <c r="D166" s="5"/>
      <c r="E166" s="5"/>
      <c r="F166" s="5"/>
      <c r="G166" s="370">
        <v>35958.583333333336</v>
      </c>
      <c r="H166" s="196">
        <f t="shared" si="18"/>
        <v>119200000</v>
      </c>
      <c r="I166" s="15">
        <v>83100000</v>
      </c>
      <c r="J166" s="13">
        <v>36323.708333333336</v>
      </c>
      <c r="K166" s="196">
        <f t="shared" si="16"/>
        <v>118998000</v>
      </c>
      <c r="L166" s="15">
        <v>83302000</v>
      </c>
      <c r="M166" s="196">
        <f t="shared" si="20"/>
        <v>94675000</v>
      </c>
      <c r="N166" s="16">
        <f>ANR!B105</f>
        <v>107625000</v>
      </c>
      <c r="O166" s="201">
        <f t="shared" si="22"/>
        <v>82000000</v>
      </c>
      <c r="P166" s="74">
        <v>120300000</v>
      </c>
      <c r="Q166" s="201">
        <f t="shared" si="23"/>
        <v>202300000</v>
      </c>
      <c r="R166" s="74">
        <f>ANR!B836</f>
        <v>0</v>
      </c>
      <c r="Y166" s="24">
        <v>36323</v>
      </c>
      <c r="Z166" s="14">
        <f t="shared" si="19"/>
        <v>118998000</v>
      </c>
      <c r="AA166" s="14">
        <f t="shared" si="21"/>
        <v>83302000</v>
      </c>
    </row>
    <row r="167" spans="1:27" x14ac:dyDescent="0.2">
      <c r="A167" s="18">
        <v>36689</v>
      </c>
      <c r="B167" s="5"/>
      <c r="C167" s="5"/>
      <c r="D167" s="5"/>
      <c r="E167" s="5"/>
      <c r="F167" s="5"/>
      <c r="G167" s="370">
        <v>35959.583333333336</v>
      </c>
      <c r="H167" s="196">
        <f t="shared" si="18"/>
        <v>119200000</v>
      </c>
      <c r="I167" s="15">
        <v>83100000</v>
      </c>
      <c r="J167" s="13">
        <v>36324.708333333336</v>
      </c>
      <c r="K167" s="196">
        <f t="shared" si="16"/>
        <v>118998000</v>
      </c>
      <c r="L167" s="15">
        <v>83302000</v>
      </c>
      <c r="M167" s="196">
        <f t="shared" si="20"/>
        <v>95281000</v>
      </c>
      <c r="N167" s="16">
        <f>ANR!B106</f>
        <v>107019000</v>
      </c>
      <c r="O167" s="201">
        <f t="shared" si="22"/>
        <v>83168000</v>
      </c>
      <c r="P167" s="74">
        <v>119132000</v>
      </c>
      <c r="Q167" s="201">
        <f t="shared" si="23"/>
        <v>202300000</v>
      </c>
      <c r="R167" s="74">
        <f>ANR!B837</f>
        <v>0</v>
      </c>
      <c r="Y167" s="24">
        <v>36324</v>
      </c>
      <c r="Z167" s="14">
        <f t="shared" si="19"/>
        <v>118998000</v>
      </c>
      <c r="AA167" s="14">
        <f t="shared" si="21"/>
        <v>83302000</v>
      </c>
    </row>
    <row r="168" spans="1:27" x14ac:dyDescent="0.2">
      <c r="A168" s="18">
        <v>36690</v>
      </c>
      <c r="B168" s="5"/>
      <c r="C168" s="5"/>
      <c r="D168" s="5"/>
      <c r="E168" s="5"/>
      <c r="F168" s="5"/>
      <c r="G168" s="370">
        <v>35960.583333333336</v>
      </c>
      <c r="H168" s="196">
        <f t="shared" si="18"/>
        <v>119200000</v>
      </c>
      <c r="I168" s="15">
        <v>83100000</v>
      </c>
      <c r="J168" s="13">
        <v>36325.708333333336</v>
      </c>
      <c r="K168" s="196">
        <f t="shared" si="16"/>
        <v>120300000</v>
      </c>
      <c r="L168" s="15">
        <v>82000000</v>
      </c>
      <c r="M168" s="196">
        <f t="shared" si="20"/>
        <v>96238000</v>
      </c>
      <c r="N168" s="16">
        <f>ANR!B107</f>
        <v>106062000</v>
      </c>
      <c r="O168" s="201">
        <f t="shared" si="22"/>
        <v>83904000</v>
      </c>
      <c r="P168" s="74">
        <v>118396000</v>
      </c>
      <c r="Q168" s="201">
        <f t="shared" si="23"/>
        <v>202300000</v>
      </c>
      <c r="R168" s="74">
        <f>ANR!B838</f>
        <v>0</v>
      </c>
      <c r="Y168" s="24">
        <v>36325</v>
      </c>
      <c r="Z168" s="14">
        <f t="shared" si="19"/>
        <v>120300000</v>
      </c>
      <c r="AA168" s="14">
        <f t="shared" si="21"/>
        <v>82000000</v>
      </c>
    </row>
    <row r="169" spans="1:27" x14ac:dyDescent="0.2">
      <c r="A169" s="18">
        <v>36691</v>
      </c>
      <c r="B169" s="5"/>
      <c r="C169" s="5"/>
      <c r="D169" s="5"/>
      <c r="E169" s="5"/>
      <c r="F169" s="5"/>
      <c r="G169" s="370">
        <v>35961.583333333336</v>
      </c>
      <c r="H169" s="196">
        <f t="shared" si="18"/>
        <v>122300000</v>
      </c>
      <c r="I169" s="15">
        <v>80000000</v>
      </c>
      <c r="J169" s="13">
        <v>36326.708333333336</v>
      </c>
      <c r="K169" s="196">
        <f t="shared" si="16"/>
        <v>121459000</v>
      </c>
      <c r="L169" s="15">
        <v>80841000</v>
      </c>
      <c r="M169" s="196">
        <f t="shared" si="20"/>
        <v>96851000</v>
      </c>
      <c r="N169" s="16">
        <f>ANR!B108</f>
        <v>105449000</v>
      </c>
      <c r="O169" s="201">
        <f t="shared" si="22"/>
        <v>84762000</v>
      </c>
      <c r="P169" s="74">
        <v>117538000</v>
      </c>
      <c r="Q169" s="201">
        <f t="shared" si="23"/>
        <v>202300000</v>
      </c>
      <c r="R169" s="74">
        <f>ANR!B839</f>
        <v>0</v>
      </c>
      <c r="Y169" s="24">
        <v>36326</v>
      </c>
      <c r="Z169" s="14">
        <f t="shared" si="19"/>
        <v>121459000</v>
      </c>
      <c r="AA169" s="14">
        <f t="shared" si="21"/>
        <v>80841000</v>
      </c>
    </row>
    <row r="170" spans="1:27" x14ac:dyDescent="0.2">
      <c r="A170" s="18">
        <v>36692</v>
      </c>
      <c r="B170" s="5"/>
      <c r="C170" s="5"/>
      <c r="D170" s="13">
        <v>35597.583333333336</v>
      </c>
      <c r="E170" s="14">
        <f>$A$1-F170</f>
        <v>77820000</v>
      </c>
      <c r="F170" s="15">
        <v>124480000</v>
      </c>
      <c r="G170" s="370">
        <v>35962.583333333336</v>
      </c>
      <c r="H170" s="196">
        <f t="shared" si="18"/>
        <v>122688000</v>
      </c>
      <c r="I170" s="15">
        <v>79612000</v>
      </c>
      <c r="J170" s="13">
        <v>36327.708333333336</v>
      </c>
      <c r="K170" s="196">
        <f t="shared" si="16"/>
        <v>122380000</v>
      </c>
      <c r="L170" s="15">
        <v>79920000</v>
      </c>
      <c r="M170" s="196">
        <f t="shared" si="20"/>
        <v>97394000</v>
      </c>
      <c r="N170" s="16">
        <f>ANR!B109</f>
        <v>104906000</v>
      </c>
      <c r="O170" s="201">
        <f t="shared" si="22"/>
        <v>85558000</v>
      </c>
      <c r="P170" s="74">
        <v>116742000</v>
      </c>
      <c r="Q170" s="201">
        <f t="shared" si="23"/>
        <v>202300000</v>
      </c>
      <c r="R170" s="74">
        <f>ANR!B840</f>
        <v>0</v>
      </c>
      <c r="Y170" s="24">
        <v>36327</v>
      </c>
      <c r="Z170" s="14">
        <f t="shared" si="19"/>
        <v>122380000</v>
      </c>
      <c r="AA170" s="14">
        <f t="shared" si="21"/>
        <v>79920000</v>
      </c>
    </row>
    <row r="171" spans="1:27" x14ac:dyDescent="0.2">
      <c r="A171" s="18">
        <v>36693</v>
      </c>
      <c r="B171" s="5"/>
      <c r="C171" s="5"/>
      <c r="D171" s="13">
        <v>35598.583333333336</v>
      </c>
      <c r="E171" s="14">
        <f>$A$1-F171</f>
        <v>80694000</v>
      </c>
      <c r="F171" s="15">
        <v>121606000</v>
      </c>
      <c r="G171" s="370">
        <v>35963.583333333336</v>
      </c>
      <c r="H171" s="196">
        <f t="shared" si="18"/>
        <v>123538000</v>
      </c>
      <c r="I171" s="15">
        <v>78762000</v>
      </c>
      <c r="J171" s="13">
        <v>36328.708333333336</v>
      </c>
      <c r="K171" s="196">
        <f t="shared" si="16"/>
        <v>123008000</v>
      </c>
      <c r="L171" s="15">
        <v>79292000</v>
      </c>
      <c r="M171" s="196">
        <f t="shared" si="20"/>
        <v>97950000</v>
      </c>
      <c r="N171" s="16">
        <f>ANR!B110</f>
        <v>104350000</v>
      </c>
      <c r="O171" s="201">
        <f t="shared" si="22"/>
        <v>86475900</v>
      </c>
      <c r="P171" s="74">
        <v>115824100</v>
      </c>
      <c r="Q171" s="201">
        <f t="shared" si="23"/>
        <v>202300000</v>
      </c>
      <c r="R171" s="74">
        <f>ANR!B841</f>
        <v>0</v>
      </c>
      <c r="Y171" s="24">
        <v>36328</v>
      </c>
      <c r="Z171" s="14">
        <f t="shared" si="19"/>
        <v>123008000</v>
      </c>
      <c r="AA171" s="14">
        <f t="shared" si="21"/>
        <v>79292000</v>
      </c>
    </row>
    <row r="172" spans="1:27" x14ac:dyDescent="0.2">
      <c r="A172" s="18">
        <v>36694</v>
      </c>
      <c r="B172" s="5"/>
      <c r="C172" s="5"/>
      <c r="D172" s="13">
        <v>35599.583333333336</v>
      </c>
      <c r="E172" s="14">
        <f>$A$1-F172</f>
        <v>80694000</v>
      </c>
      <c r="F172" s="15">
        <v>121606000</v>
      </c>
      <c r="G172" s="370">
        <v>35964.583333333336</v>
      </c>
      <c r="H172" s="196">
        <f t="shared" si="18"/>
        <v>124273000</v>
      </c>
      <c r="I172" s="15">
        <v>78027000</v>
      </c>
      <c r="J172" s="13">
        <v>36329.708333333336</v>
      </c>
      <c r="K172" s="196">
        <f t="shared" si="16"/>
        <v>123706000</v>
      </c>
      <c r="L172" s="15">
        <v>78594000</v>
      </c>
      <c r="M172" s="196">
        <f t="shared" si="20"/>
        <v>98512000</v>
      </c>
      <c r="N172" s="16">
        <f>ANR!B111</f>
        <v>103788000</v>
      </c>
      <c r="O172" s="201">
        <f t="shared" si="22"/>
        <v>87376000</v>
      </c>
      <c r="P172" s="74">
        <v>114924000</v>
      </c>
      <c r="Q172" s="201">
        <f t="shared" si="23"/>
        <v>202300000</v>
      </c>
      <c r="R172" s="74">
        <f>ANR!B842</f>
        <v>0</v>
      </c>
      <c r="Y172" s="24">
        <v>36329</v>
      </c>
      <c r="Z172" s="14">
        <f t="shared" si="19"/>
        <v>123706000</v>
      </c>
      <c r="AA172" s="14">
        <f t="shared" si="21"/>
        <v>78594000</v>
      </c>
    </row>
    <row r="173" spans="1:27" x14ac:dyDescent="0.2">
      <c r="A173" s="18">
        <v>36695</v>
      </c>
      <c r="B173" s="5"/>
      <c r="C173" s="5"/>
      <c r="D173" s="13">
        <v>35600.583333333336</v>
      </c>
      <c r="E173" s="14">
        <f>$A$1-F173</f>
        <v>80694000</v>
      </c>
      <c r="F173" s="15">
        <v>121606000</v>
      </c>
      <c r="G173" s="370">
        <v>35965.583333333336</v>
      </c>
      <c r="H173" s="196">
        <f t="shared" si="18"/>
        <v>124802000</v>
      </c>
      <c r="I173" s="15">
        <v>77498000</v>
      </c>
      <c r="J173" s="13">
        <v>36330.708333333336</v>
      </c>
      <c r="K173" s="196">
        <f t="shared" si="16"/>
        <v>123706000</v>
      </c>
      <c r="L173" s="15">
        <v>78594000</v>
      </c>
      <c r="M173" s="196">
        <f t="shared" si="20"/>
        <v>99020000</v>
      </c>
      <c r="N173" s="16">
        <f>ANR!B112</f>
        <v>103280000</v>
      </c>
      <c r="O173" s="201">
        <f t="shared" si="22"/>
        <v>88247000</v>
      </c>
      <c r="P173" s="74">
        <v>114053000</v>
      </c>
      <c r="Q173" s="201">
        <f t="shared" si="23"/>
        <v>202300000</v>
      </c>
      <c r="R173" s="74">
        <f>ANR!B843</f>
        <v>0</v>
      </c>
      <c r="Y173" s="24">
        <v>36330</v>
      </c>
      <c r="Z173" s="14">
        <f t="shared" si="19"/>
        <v>123706000</v>
      </c>
      <c r="AA173" s="14">
        <f t="shared" si="21"/>
        <v>78594000</v>
      </c>
    </row>
    <row r="174" spans="1:27" x14ac:dyDescent="0.2">
      <c r="A174" s="18">
        <v>36696</v>
      </c>
      <c r="B174" s="5"/>
      <c r="C174" s="5"/>
      <c r="D174" s="13">
        <v>35601.583333333336</v>
      </c>
      <c r="E174" s="14">
        <f>$A$1-F174</f>
        <v>80694000</v>
      </c>
      <c r="F174" s="15">
        <v>121606000</v>
      </c>
      <c r="G174" s="370">
        <v>35966.583333333336</v>
      </c>
      <c r="H174" s="196">
        <f t="shared" si="18"/>
        <v>124802000</v>
      </c>
      <c r="I174" s="15">
        <v>77498000</v>
      </c>
      <c r="J174" s="13">
        <v>36331.708333333336</v>
      </c>
      <c r="K174" s="196">
        <f t="shared" si="16"/>
        <v>123706000</v>
      </c>
      <c r="L174" s="15">
        <v>78594000</v>
      </c>
      <c r="M174" s="196">
        <f t="shared" si="20"/>
        <v>99610000</v>
      </c>
      <c r="N174" s="16">
        <f>ANR!B113</f>
        <v>102690000</v>
      </c>
      <c r="O174" s="201">
        <f t="shared" si="22"/>
        <v>89056000</v>
      </c>
      <c r="P174" s="74">
        <v>113244000</v>
      </c>
      <c r="Q174" s="201">
        <f t="shared" si="23"/>
        <v>202300000</v>
      </c>
      <c r="R174" s="74">
        <f>ANR!B844</f>
        <v>0</v>
      </c>
      <c r="Y174" s="24">
        <v>36331</v>
      </c>
      <c r="Z174" s="14">
        <f t="shared" si="19"/>
        <v>123706000</v>
      </c>
      <c r="AA174" s="14">
        <f t="shared" si="21"/>
        <v>78594000</v>
      </c>
    </row>
    <row r="175" spans="1:27" x14ac:dyDescent="0.2">
      <c r="A175" s="18">
        <v>36697</v>
      </c>
      <c r="B175" s="14">
        <f>$A$1-C175</f>
        <v>68300000</v>
      </c>
      <c r="C175" s="15">
        <v>134000000</v>
      </c>
      <c r="D175" s="5"/>
      <c r="E175" s="5"/>
      <c r="F175" s="5"/>
      <c r="G175" s="370">
        <v>35967.583333333336</v>
      </c>
      <c r="H175" s="196">
        <f t="shared" si="18"/>
        <v>124802000</v>
      </c>
      <c r="I175" s="15">
        <v>77498000</v>
      </c>
      <c r="J175" s="13">
        <v>36332.708333333336</v>
      </c>
      <c r="K175" s="196">
        <f t="shared" si="16"/>
        <v>125509000</v>
      </c>
      <c r="L175" s="15">
        <v>76791000</v>
      </c>
      <c r="M175" s="196">
        <f t="shared" si="20"/>
        <v>100376000</v>
      </c>
      <c r="N175" s="16">
        <f>ANR!B114</f>
        <v>101924000</v>
      </c>
      <c r="O175" s="201">
        <f t="shared" si="22"/>
        <v>89859000</v>
      </c>
      <c r="P175" s="74">
        <v>112441000</v>
      </c>
      <c r="Q175" s="201">
        <f t="shared" si="23"/>
        <v>202300000</v>
      </c>
      <c r="R175" s="74">
        <f>ANR!B845</f>
        <v>0</v>
      </c>
      <c r="Y175" s="24">
        <v>36332</v>
      </c>
      <c r="Z175" s="14">
        <f t="shared" si="19"/>
        <v>125509000</v>
      </c>
      <c r="AA175" s="14">
        <f t="shared" si="21"/>
        <v>76791000</v>
      </c>
    </row>
    <row r="176" spans="1:27" x14ac:dyDescent="0.2">
      <c r="A176" s="18">
        <v>36698</v>
      </c>
      <c r="B176" s="5"/>
      <c r="C176" s="5"/>
      <c r="D176" s="5"/>
      <c r="E176" s="5"/>
      <c r="F176" s="5"/>
      <c r="G176" s="370">
        <v>35968.583333333336</v>
      </c>
      <c r="H176" s="196">
        <f t="shared" si="18"/>
        <v>126700000</v>
      </c>
      <c r="I176" s="15">
        <v>75600000</v>
      </c>
      <c r="J176" s="13">
        <v>36333.708333333336</v>
      </c>
      <c r="K176" s="196">
        <f t="shared" si="16"/>
        <v>126155000</v>
      </c>
      <c r="L176" s="15">
        <v>76145000</v>
      </c>
      <c r="M176" s="196">
        <f t="shared" si="20"/>
        <v>101134000</v>
      </c>
      <c r="N176" s="16">
        <f>ANR!B115</f>
        <v>101166000</v>
      </c>
      <c r="O176" s="201">
        <f t="shared" si="22"/>
        <v>90688000</v>
      </c>
      <c r="P176" s="74">
        <v>111612000</v>
      </c>
      <c r="Q176" s="201">
        <f t="shared" si="23"/>
        <v>202300000</v>
      </c>
      <c r="R176" s="74">
        <f>ANR!B846</f>
        <v>0</v>
      </c>
      <c r="Y176" s="24">
        <v>36333</v>
      </c>
      <c r="Z176" s="14">
        <f t="shared" si="19"/>
        <v>126155000</v>
      </c>
      <c r="AA176" s="14">
        <f t="shared" si="21"/>
        <v>76145000</v>
      </c>
    </row>
    <row r="177" spans="1:27" x14ac:dyDescent="0.2">
      <c r="A177" s="18">
        <v>36699</v>
      </c>
      <c r="B177" s="5"/>
      <c r="C177" s="5"/>
      <c r="D177" s="13">
        <v>35604.583333333336</v>
      </c>
      <c r="E177" s="14">
        <f>$A$1-F177</f>
        <v>80694000</v>
      </c>
      <c r="F177" s="15">
        <v>121606000</v>
      </c>
      <c r="G177" s="370">
        <v>35969.583333333336</v>
      </c>
      <c r="H177" s="196">
        <f t="shared" si="18"/>
        <v>127735000</v>
      </c>
      <c r="I177" s="15">
        <v>74565000</v>
      </c>
      <c r="J177" s="13">
        <v>36334.708333333336</v>
      </c>
      <c r="K177" s="196">
        <f t="shared" si="16"/>
        <v>126738000</v>
      </c>
      <c r="L177" s="15">
        <v>75562000</v>
      </c>
      <c r="M177" s="196">
        <f t="shared" si="20"/>
        <v>101885000</v>
      </c>
      <c r="N177" s="16">
        <f>ANR!B116</f>
        <v>100415000</v>
      </c>
      <c r="O177" s="201">
        <f t="shared" si="22"/>
        <v>91411000</v>
      </c>
      <c r="P177" s="74">
        <v>110889000</v>
      </c>
      <c r="Q177" s="201">
        <f t="shared" si="23"/>
        <v>202300000</v>
      </c>
      <c r="R177" s="74">
        <f>ANR!B847</f>
        <v>0</v>
      </c>
      <c r="Y177" s="24">
        <v>36334</v>
      </c>
      <c r="Z177" s="14">
        <f t="shared" si="19"/>
        <v>126738000</v>
      </c>
      <c r="AA177" s="14">
        <f t="shared" si="21"/>
        <v>75562000</v>
      </c>
    </row>
    <row r="178" spans="1:27" x14ac:dyDescent="0.2">
      <c r="A178" s="18">
        <v>36700</v>
      </c>
      <c r="B178" s="5"/>
      <c r="C178" s="5"/>
      <c r="D178" s="13">
        <v>35605.583333333336</v>
      </c>
      <c r="E178" s="14">
        <f>$A$1-F178</f>
        <v>80694000</v>
      </c>
      <c r="F178" s="15">
        <v>121606000</v>
      </c>
      <c r="G178" s="370">
        <v>35970.583333333336</v>
      </c>
      <c r="H178" s="196">
        <f t="shared" si="18"/>
        <v>128423000</v>
      </c>
      <c r="I178" s="15">
        <v>73877000</v>
      </c>
      <c r="J178" s="5"/>
      <c r="K178" s="196">
        <f t="shared" si="16"/>
        <v>126738000</v>
      </c>
      <c r="L178" s="5">
        <v>75562000</v>
      </c>
      <c r="M178" s="196">
        <f t="shared" si="20"/>
        <v>102628000</v>
      </c>
      <c r="N178" s="16">
        <f>ANR!B117</f>
        <v>99672000</v>
      </c>
      <c r="O178" s="201">
        <f t="shared" si="22"/>
        <v>92393000</v>
      </c>
      <c r="P178" s="74">
        <v>109907000</v>
      </c>
      <c r="Q178" s="201">
        <f t="shared" si="23"/>
        <v>202300000</v>
      </c>
      <c r="R178" s="74">
        <f>ANR!B848</f>
        <v>0</v>
      </c>
      <c r="Y178" s="24">
        <v>36335</v>
      </c>
      <c r="Z178" s="14">
        <f t="shared" si="19"/>
        <v>126738000</v>
      </c>
      <c r="AA178" s="14">
        <f t="shared" si="21"/>
        <v>75562000</v>
      </c>
    </row>
    <row r="179" spans="1:27" x14ac:dyDescent="0.2">
      <c r="A179" s="18">
        <v>36701</v>
      </c>
      <c r="B179" s="5"/>
      <c r="C179" s="5"/>
      <c r="D179" s="13">
        <v>35606.583333333336</v>
      </c>
      <c r="E179" s="14">
        <f>$A$1-F179</f>
        <v>89637000</v>
      </c>
      <c r="F179" s="15">
        <v>112663000</v>
      </c>
      <c r="G179" s="370">
        <v>35971.583333333336</v>
      </c>
      <c r="H179" s="196">
        <f t="shared" si="18"/>
        <v>129033000</v>
      </c>
      <c r="I179" s="15">
        <v>73267000</v>
      </c>
      <c r="J179" s="5"/>
      <c r="K179" s="196">
        <f t="shared" si="16"/>
        <v>127384000</v>
      </c>
      <c r="L179" s="5">
        <v>74916000</v>
      </c>
      <c r="M179" s="196">
        <f t="shared" si="20"/>
        <v>103085000</v>
      </c>
      <c r="N179" s="16">
        <f>ANR!B118</f>
        <v>99215000</v>
      </c>
      <c r="O179" s="201">
        <f t="shared" si="22"/>
        <v>93393000</v>
      </c>
      <c r="P179" s="74">
        <v>108907000</v>
      </c>
      <c r="Q179" s="201">
        <f t="shared" si="23"/>
        <v>202300000</v>
      </c>
      <c r="R179" s="74">
        <f>ANR!B849</f>
        <v>0</v>
      </c>
      <c r="Y179" s="24">
        <v>36336</v>
      </c>
      <c r="Z179" s="14">
        <f t="shared" si="19"/>
        <v>127384000</v>
      </c>
      <c r="AA179" s="14">
        <f t="shared" si="21"/>
        <v>74916000</v>
      </c>
    </row>
    <row r="180" spans="1:27" x14ac:dyDescent="0.2">
      <c r="A180" s="18">
        <v>36702</v>
      </c>
      <c r="B180" s="5"/>
      <c r="C180" s="5"/>
      <c r="D180" s="13">
        <v>35607.583333333336</v>
      </c>
      <c r="E180" s="14">
        <f>$A$1-F180</f>
        <v>89637000</v>
      </c>
      <c r="F180" s="15">
        <v>112663000</v>
      </c>
      <c r="G180" s="370">
        <v>35972.583333333336</v>
      </c>
      <c r="H180" s="196">
        <f t="shared" si="18"/>
        <v>129564000</v>
      </c>
      <c r="I180" s="15">
        <v>72736000</v>
      </c>
      <c r="J180" s="5"/>
      <c r="K180" s="196">
        <f t="shared" si="16"/>
        <v>128433000</v>
      </c>
      <c r="L180" s="5">
        <v>73867000</v>
      </c>
      <c r="M180" s="196">
        <f t="shared" si="20"/>
        <v>103548300</v>
      </c>
      <c r="N180" s="16">
        <f>ANR!B119</f>
        <v>98751700</v>
      </c>
      <c r="O180" s="201">
        <f t="shared" si="22"/>
        <v>94193000</v>
      </c>
      <c r="P180" s="74">
        <v>108107000</v>
      </c>
      <c r="Q180" s="201">
        <f t="shared" si="23"/>
        <v>202300000</v>
      </c>
      <c r="R180" s="74">
        <f>ANR!B850</f>
        <v>0</v>
      </c>
      <c r="Y180" s="24">
        <v>36337</v>
      </c>
      <c r="Z180" s="14">
        <f t="shared" si="19"/>
        <v>128433000</v>
      </c>
      <c r="AA180" s="14">
        <f t="shared" si="21"/>
        <v>73867000</v>
      </c>
    </row>
    <row r="181" spans="1:27" x14ac:dyDescent="0.2">
      <c r="A181" s="18">
        <v>36703</v>
      </c>
      <c r="B181" s="5"/>
      <c r="C181" s="5"/>
      <c r="D181" s="13">
        <v>35608.583333333336</v>
      </c>
      <c r="E181" s="14">
        <f>$A$1-F181</f>
        <v>89637000</v>
      </c>
      <c r="F181" s="15">
        <v>112663000</v>
      </c>
      <c r="G181" s="370">
        <v>35973.583333333336</v>
      </c>
      <c r="H181" s="196">
        <f t="shared" si="18"/>
        <v>129564000</v>
      </c>
      <c r="I181" s="15">
        <v>72736000</v>
      </c>
      <c r="J181" s="5"/>
      <c r="K181" s="196">
        <f t="shared" si="16"/>
        <v>128433000</v>
      </c>
      <c r="L181" s="5">
        <v>73867000</v>
      </c>
      <c r="M181" s="196">
        <f t="shared" si="20"/>
        <v>104146000</v>
      </c>
      <c r="N181" s="16">
        <f>ANR!B120</f>
        <v>98154000</v>
      </c>
      <c r="O181" s="201">
        <f t="shared" si="22"/>
        <v>95210000</v>
      </c>
      <c r="P181" s="74">
        <v>107090000</v>
      </c>
      <c r="Q181" s="201">
        <f t="shared" si="23"/>
        <v>202300000</v>
      </c>
      <c r="R181" s="74">
        <f>ANR!B851</f>
        <v>0</v>
      </c>
      <c r="Y181" s="24">
        <v>36338</v>
      </c>
      <c r="Z181" s="14">
        <f t="shared" si="19"/>
        <v>128433000</v>
      </c>
      <c r="AA181" s="14">
        <f t="shared" si="21"/>
        <v>73867000</v>
      </c>
    </row>
    <row r="182" spans="1:27" x14ac:dyDescent="0.2">
      <c r="A182" s="18">
        <v>36704</v>
      </c>
      <c r="B182" s="5"/>
      <c r="C182" s="5"/>
      <c r="D182" s="5"/>
      <c r="E182" s="5"/>
      <c r="F182" s="5"/>
      <c r="G182" s="370">
        <v>35974.583333333336</v>
      </c>
      <c r="H182" s="196">
        <f t="shared" si="18"/>
        <v>129564000</v>
      </c>
      <c r="I182" s="15">
        <v>72736000</v>
      </c>
      <c r="J182" s="5"/>
      <c r="K182" s="196">
        <f t="shared" ref="K182:K245" si="24">$A$1-L182</f>
        <v>130445000</v>
      </c>
      <c r="L182" s="5">
        <v>71855000</v>
      </c>
      <c r="M182" s="196">
        <f t="shared" si="20"/>
        <v>104436000</v>
      </c>
      <c r="N182" s="16">
        <f>ANR!B121</f>
        <v>97864000</v>
      </c>
      <c r="O182" s="201">
        <f t="shared" si="22"/>
        <v>96073000</v>
      </c>
      <c r="P182" s="74">
        <v>106227000</v>
      </c>
      <c r="Q182" s="201">
        <f t="shared" si="23"/>
        <v>202300000</v>
      </c>
      <c r="R182" s="74">
        <f>ANR!B852</f>
        <v>0</v>
      </c>
      <c r="Y182" s="24">
        <v>36339</v>
      </c>
      <c r="Z182" s="14">
        <f t="shared" si="19"/>
        <v>130445000</v>
      </c>
      <c r="AA182" s="14">
        <f t="shared" si="21"/>
        <v>71855000</v>
      </c>
    </row>
    <row r="183" spans="1:27" x14ac:dyDescent="0.2">
      <c r="A183" s="18">
        <v>36705</v>
      </c>
      <c r="B183" s="5"/>
      <c r="C183" s="5"/>
      <c r="D183" s="5"/>
      <c r="E183" s="5"/>
      <c r="F183" s="5"/>
      <c r="G183" s="370">
        <v>35975.583333333336</v>
      </c>
      <c r="H183" s="196">
        <f t="shared" si="18"/>
        <v>130300000</v>
      </c>
      <c r="I183" s="15">
        <v>72000000</v>
      </c>
      <c r="J183" s="5"/>
      <c r="K183" s="196">
        <f t="shared" si="24"/>
        <v>131101000</v>
      </c>
      <c r="L183" s="5">
        <v>71199000</v>
      </c>
      <c r="M183" s="196">
        <f t="shared" si="20"/>
        <v>104878000</v>
      </c>
      <c r="N183" s="16">
        <f>ANR!B122</f>
        <v>97422000</v>
      </c>
      <c r="O183" s="201">
        <f t="shared" si="22"/>
        <v>96999000</v>
      </c>
      <c r="P183" s="74">
        <v>105301000</v>
      </c>
      <c r="Q183" s="201">
        <f t="shared" si="23"/>
        <v>202300000</v>
      </c>
      <c r="R183" s="74">
        <f>ANR!B853</f>
        <v>0</v>
      </c>
      <c r="Y183" s="24">
        <v>36340</v>
      </c>
      <c r="Z183" s="14">
        <f t="shared" si="19"/>
        <v>131101000</v>
      </c>
      <c r="AA183" s="14">
        <f t="shared" si="21"/>
        <v>71199000</v>
      </c>
    </row>
    <row r="184" spans="1:27" x14ac:dyDescent="0.2">
      <c r="A184" s="18">
        <v>36706</v>
      </c>
      <c r="B184" s="5"/>
      <c r="C184" s="5"/>
      <c r="D184" s="5"/>
      <c r="E184" s="5"/>
      <c r="F184" s="5"/>
      <c r="G184" s="370">
        <v>35976.583333333336</v>
      </c>
      <c r="H184" s="196">
        <f t="shared" si="18"/>
        <v>132300000</v>
      </c>
      <c r="I184" s="15">
        <v>70000000</v>
      </c>
      <c r="J184" s="5"/>
      <c r="K184" s="196">
        <f t="shared" si="24"/>
        <v>131693000</v>
      </c>
      <c r="L184" s="5">
        <v>70607000</v>
      </c>
      <c r="M184" s="196">
        <f t="shared" si="20"/>
        <v>105285000</v>
      </c>
      <c r="N184" s="16">
        <f>ANR!B123</f>
        <v>97015000</v>
      </c>
      <c r="O184" s="201">
        <f t="shared" si="22"/>
        <v>97915000</v>
      </c>
      <c r="P184" s="74">
        <v>104385000</v>
      </c>
      <c r="Q184" s="201">
        <f t="shared" si="23"/>
        <v>202300000</v>
      </c>
      <c r="R184" s="74">
        <f>ANR!B854</f>
        <v>0</v>
      </c>
      <c r="Y184" s="24">
        <v>36341</v>
      </c>
      <c r="Z184" s="14">
        <f t="shared" si="19"/>
        <v>131693000</v>
      </c>
      <c r="AA184" s="14">
        <f t="shared" si="21"/>
        <v>70607000</v>
      </c>
    </row>
    <row r="185" spans="1:27" s="186" customFormat="1" ht="13.5" thickBot="1" x14ac:dyDescent="0.25">
      <c r="A185" s="180">
        <v>36707</v>
      </c>
      <c r="B185" s="214"/>
      <c r="C185" s="214"/>
      <c r="D185" s="181">
        <v>35612.583333333336</v>
      </c>
      <c r="E185" s="182">
        <f>$A$1-F185</f>
        <v>94900000</v>
      </c>
      <c r="F185" s="183">
        <v>107400000</v>
      </c>
      <c r="G185" s="374">
        <v>35977.583333333336</v>
      </c>
      <c r="H185" s="197">
        <f t="shared" si="18"/>
        <v>132300000</v>
      </c>
      <c r="I185" s="183">
        <v>70000000</v>
      </c>
      <c r="J185" s="214"/>
      <c r="K185" s="197">
        <f t="shared" si="24"/>
        <v>132154000</v>
      </c>
      <c r="L185" s="214">
        <v>70146000</v>
      </c>
      <c r="M185" s="197">
        <f t="shared" si="20"/>
        <v>105770000</v>
      </c>
      <c r="N185" s="184">
        <f>ANR!B124</f>
        <v>96530000</v>
      </c>
      <c r="O185" s="290">
        <f t="shared" si="22"/>
        <v>98864600</v>
      </c>
      <c r="P185" s="185">
        <v>103435400</v>
      </c>
      <c r="Q185" s="290">
        <f t="shared" si="23"/>
        <v>202300000</v>
      </c>
      <c r="R185" s="74">
        <f>ANR!B855</f>
        <v>0</v>
      </c>
      <c r="Y185" s="187">
        <v>36342</v>
      </c>
      <c r="Z185" s="182">
        <f t="shared" si="19"/>
        <v>132154000</v>
      </c>
      <c r="AA185" s="182">
        <f t="shared" si="21"/>
        <v>70146000</v>
      </c>
    </row>
    <row r="186" spans="1:27" x14ac:dyDescent="0.2">
      <c r="A186" s="18">
        <v>36708</v>
      </c>
      <c r="B186" s="5"/>
      <c r="C186" s="5"/>
      <c r="D186" s="5"/>
      <c r="E186" s="5"/>
      <c r="F186" s="5"/>
      <c r="G186" s="370">
        <v>35978.583333333336</v>
      </c>
      <c r="H186" s="196">
        <f t="shared" si="18"/>
        <v>133300000</v>
      </c>
      <c r="I186" s="15">
        <v>69000000</v>
      </c>
      <c r="J186" s="5"/>
      <c r="K186" s="199">
        <f t="shared" si="24"/>
        <v>132705000</v>
      </c>
      <c r="L186" s="5">
        <v>69595000</v>
      </c>
      <c r="M186" s="196">
        <f t="shared" si="20"/>
        <v>106290000</v>
      </c>
      <c r="N186" s="16">
        <f>ANR!B125</f>
        <v>96010000</v>
      </c>
      <c r="O186" s="201">
        <f t="shared" ref="O186:O249" si="25">$A$1-P186</f>
        <v>99243000</v>
      </c>
      <c r="P186" s="74">
        <v>103057000</v>
      </c>
      <c r="Q186" s="201">
        <f t="shared" si="23"/>
        <v>202300000</v>
      </c>
      <c r="R186" s="74">
        <f>ANR!B856</f>
        <v>0</v>
      </c>
      <c r="Y186" s="24">
        <v>36343</v>
      </c>
      <c r="Z186" s="17">
        <f t="shared" si="19"/>
        <v>132705000</v>
      </c>
      <c r="AA186" s="14">
        <f t="shared" si="21"/>
        <v>69595000</v>
      </c>
    </row>
    <row r="187" spans="1:27" x14ac:dyDescent="0.2">
      <c r="A187" s="18">
        <v>36709</v>
      </c>
      <c r="B187" s="5"/>
      <c r="C187" s="5"/>
      <c r="D187" s="5"/>
      <c r="E187" s="5"/>
      <c r="F187" s="5"/>
      <c r="G187" s="370">
        <v>35979.583333333336</v>
      </c>
      <c r="H187" s="196">
        <f t="shared" si="18"/>
        <v>133300000</v>
      </c>
      <c r="I187" s="15">
        <v>69000000</v>
      </c>
      <c r="J187" s="5"/>
      <c r="K187" s="199">
        <f t="shared" si="24"/>
        <v>133276750</v>
      </c>
      <c r="L187" s="5">
        <v>69023250</v>
      </c>
      <c r="M187" s="196">
        <f t="shared" si="20"/>
        <v>106884800</v>
      </c>
      <c r="N187" s="16">
        <f>ANR!B126</f>
        <v>95415200</v>
      </c>
      <c r="O187" s="201">
        <f t="shared" si="25"/>
        <v>100375100</v>
      </c>
      <c r="P187" s="74">
        <v>101924900</v>
      </c>
      <c r="Q187" s="201">
        <f t="shared" si="23"/>
        <v>202300000</v>
      </c>
      <c r="R187" s="74">
        <f>ANR!B857</f>
        <v>0</v>
      </c>
      <c r="S187" s="50"/>
      <c r="Y187" s="24">
        <v>36344</v>
      </c>
      <c r="Z187" s="17">
        <f t="shared" si="19"/>
        <v>133276750</v>
      </c>
      <c r="AA187" s="14">
        <f t="shared" si="21"/>
        <v>69023250</v>
      </c>
    </row>
    <row r="188" spans="1:27" x14ac:dyDescent="0.2">
      <c r="A188" s="18">
        <v>36710</v>
      </c>
      <c r="B188" s="5"/>
      <c r="C188" s="5"/>
      <c r="D188" s="5"/>
      <c r="E188" s="5"/>
      <c r="F188" s="5"/>
      <c r="G188" s="370">
        <v>35980.583333333336</v>
      </c>
      <c r="H188" s="196">
        <f t="shared" si="18"/>
        <v>133300000</v>
      </c>
      <c r="I188" s="15">
        <v>69000000</v>
      </c>
      <c r="J188" s="5"/>
      <c r="K188" s="199">
        <f t="shared" si="24"/>
        <v>133848500</v>
      </c>
      <c r="L188" s="5">
        <v>68451500</v>
      </c>
      <c r="M188" s="196">
        <f t="shared" si="20"/>
        <v>107072000</v>
      </c>
      <c r="N188" s="16">
        <f>ANR!B127</f>
        <v>95228000</v>
      </c>
      <c r="O188" s="201">
        <f t="shared" si="25"/>
        <v>101445000</v>
      </c>
      <c r="P188" s="74">
        <v>100855000</v>
      </c>
      <c r="Q188" s="201">
        <f t="shared" si="23"/>
        <v>202300000</v>
      </c>
      <c r="R188" s="74">
        <f>ANR!B858</f>
        <v>0</v>
      </c>
      <c r="Y188" s="24">
        <v>36345</v>
      </c>
      <c r="Z188" s="17">
        <f t="shared" si="19"/>
        <v>133848500</v>
      </c>
      <c r="AA188" s="14">
        <f t="shared" si="21"/>
        <v>68451500</v>
      </c>
    </row>
    <row r="189" spans="1:27" x14ac:dyDescent="0.2">
      <c r="A189" s="18">
        <v>36711</v>
      </c>
      <c r="B189" s="5"/>
      <c r="C189" s="5"/>
      <c r="D189" s="5"/>
      <c r="E189" s="5"/>
      <c r="F189" s="5"/>
      <c r="G189" s="370">
        <v>35981.583333333336</v>
      </c>
      <c r="H189" s="196">
        <f t="shared" si="18"/>
        <v>133300000</v>
      </c>
      <c r="I189" s="15">
        <v>69000000</v>
      </c>
      <c r="J189" s="5"/>
      <c r="K189" s="199">
        <f t="shared" si="24"/>
        <v>134420250</v>
      </c>
      <c r="L189" s="5">
        <v>67879750</v>
      </c>
      <c r="M189" s="196">
        <f t="shared" si="20"/>
        <v>108903000</v>
      </c>
      <c r="N189" s="16">
        <f>ANR!B128</f>
        <v>93397000</v>
      </c>
      <c r="O189" s="201">
        <f t="shared" si="25"/>
        <v>102311000</v>
      </c>
      <c r="P189" s="74">
        <v>99989000</v>
      </c>
      <c r="Q189" s="201">
        <f t="shared" si="23"/>
        <v>202300000</v>
      </c>
      <c r="R189" s="74">
        <f>ANR!B859</f>
        <v>0</v>
      </c>
      <c r="Y189" s="24">
        <v>36346</v>
      </c>
      <c r="Z189" s="17">
        <f t="shared" si="19"/>
        <v>134420250</v>
      </c>
      <c r="AA189" s="14">
        <f t="shared" si="21"/>
        <v>67879750</v>
      </c>
    </row>
    <row r="190" spans="1:27" x14ac:dyDescent="0.2">
      <c r="A190" s="18">
        <v>36712</v>
      </c>
      <c r="B190" s="5"/>
      <c r="C190" s="5"/>
      <c r="D190" s="5"/>
      <c r="E190" s="5"/>
      <c r="F190" s="5"/>
      <c r="G190" s="370">
        <v>35982.583333333336</v>
      </c>
      <c r="H190" s="196">
        <f t="shared" si="18"/>
        <v>136300000</v>
      </c>
      <c r="I190" s="15">
        <v>66000000</v>
      </c>
      <c r="J190" s="5"/>
      <c r="K190" s="199">
        <f t="shared" si="24"/>
        <v>134992000</v>
      </c>
      <c r="L190" s="5">
        <v>67308000</v>
      </c>
      <c r="M190" s="196">
        <f t="shared" si="20"/>
        <v>109675000</v>
      </c>
      <c r="N190" s="16">
        <f>ANR!B129</f>
        <v>92625000</v>
      </c>
      <c r="O190" s="201">
        <f t="shared" si="25"/>
        <v>102345000</v>
      </c>
      <c r="P190" s="74">
        <v>99955000</v>
      </c>
      <c r="Q190" s="201">
        <f t="shared" si="23"/>
        <v>202300000</v>
      </c>
      <c r="R190" s="74">
        <f>ANR!B860</f>
        <v>0</v>
      </c>
      <c r="Y190" s="24">
        <v>36347</v>
      </c>
      <c r="Z190" s="17">
        <f t="shared" si="19"/>
        <v>134992000</v>
      </c>
      <c r="AA190" s="14">
        <f t="shared" si="21"/>
        <v>67308000</v>
      </c>
    </row>
    <row r="191" spans="1:27" x14ac:dyDescent="0.2">
      <c r="A191" s="18">
        <v>36713</v>
      </c>
      <c r="B191" s="5"/>
      <c r="C191" s="5"/>
      <c r="D191" s="13">
        <v>35618.583333333336</v>
      </c>
      <c r="E191" s="14">
        <f>$A$1-F191</f>
        <v>97378000</v>
      </c>
      <c r="F191" s="15">
        <v>104922000</v>
      </c>
      <c r="G191" s="370">
        <v>35983.583333333336</v>
      </c>
      <c r="H191" s="196">
        <f t="shared" si="18"/>
        <v>137924000</v>
      </c>
      <c r="I191" s="15">
        <v>64376000</v>
      </c>
      <c r="J191" s="5"/>
      <c r="K191" s="199">
        <f t="shared" si="24"/>
        <v>135244000</v>
      </c>
      <c r="L191" s="5">
        <v>67056000</v>
      </c>
      <c r="M191" s="196">
        <f t="shared" si="20"/>
        <v>110846000</v>
      </c>
      <c r="N191" s="16">
        <f>ANR!B130</f>
        <v>91454000</v>
      </c>
      <c r="O191" s="201">
        <f t="shared" si="25"/>
        <v>103245000</v>
      </c>
      <c r="P191" s="74">
        <v>99055000</v>
      </c>
      <c r="Q191" s="201">
        <f t="shared" si="23"/>
        <v>202300000</v>
      </c>
      <c r="R191" s="74">
        <f>ANR!B861</f>
        <v>0</v>
      </c>
      <c r="Y191" s="24">
        <v>36348</v>
      </c>
      <c r="Z191" s="17">
        <f t="shared" si="19"/>
        <v>135244000</v>
      </c>
      <c r="AA191" s="14">
        <f t="shared" si="21"/>
        <v>67056000</v>
      </c>
    </row>
    <row r="192" spans="1:27" x14ac:dyDescent="0.2">
      <c r="A192" s="18">
        <v>36714</v>
      </c>
      <c r="B192" s="14">
        <f>$A$1-C192</f>
        <v>79300000</v>
      </c>
      <c r="C192" s="15">
        <v>123000000</v>
      </c>
      <c r="D192" s="5"/>
      <c r="E192" s="5"/>
      <c r="F192" s="5"/>
      <c r="G192" s="370">
        <v>35984.583333333336</v>
      </c>
      <c r="H192" s="196">
        <f t="shared" si="18"/>
        <v>138300000</v>
      </c>
      <c r="I192" s="15">
        <v>64000000</v>
      </c>
      <c r="J192" s="5"/>
      <c r="K192" s="199">
        <f t="shared" si="24"/>
        <v>135697000</v>
      </c>
      <c r="L192" s="5">
        <v>66603000</v>
      </c>
      <c r="M192" s="196">
        <f t="shared" si="20"/>
        <v>111630000</v>
      </c>
      <c r="N192" s="16">
        <f>ANR!B131</f>
        <v>90670000</v>
      </c>
      <c r="O192" s="201">
        <f t="shared" si="25"/>
        <v>104318000</v>
      </c>
      <c r="P192" s="74">
        <v>97982000</v>
      </c>
      <c r="Q192" s="201">
        <f t="shared" si="23"/>
        <v>202300000</v>
      </c>
      <c r="R192" s="74">
        <f>ANR!B862</f>
        <v>0</v>
      </c>
      <c r="Y192" s="24">
        <v>36349</v>
      </c>
      <c r="Z192" s="17">
        <f t="shared" si="19"/>
        <v>135697000</v>
      </c>
      <c r="AA192" s="14">
        <f t="shared" si="21"/>
        <v>66603000</v>
      </c>
    </row>
    <row r="193" spans="1:27" x14ac:dyDescent="0.2">
      <c r="A193" s="18">
        <v>36715</v>
      </c>
      <c r="B193" s="5">
        <v>137000000</v>
      </c>
      <c r="C193" s="5"/>
      <c r="D193" s="13">
        <v>35620.583333333336</v>
      </c>
      <c r="E193" s="14">
        <f>$A$1-F193</f>
        <v>101745000</v>
      </c>
      <c r="F193" s="15">
        <v>100555000</v>
      </c>
      <c r="G193" s="370">
        <v>35985.583333333336</v>
      </c>
      <c r="H193" s="196">
        <f t="shared" si="18"/>
        <v>139300000</v>
      </c>
      <c r="I193" s="15">
        <v>63000000</v>
      </c>
      <c r="J193" s="5"/>
      <c r="K193" s="199">
        <f t="shared" si="24"/>
        <v>136172000</v>
      </c>
      <c r="L193" s="5">
        <v>66128000</v>
      </c>
      <c r="M193" s="196">
        <f t="shared" si="20"/>
        <v>112365000</v>
      </c>
      <c r="N193" s="16">
        <f>ANR!B132</f>
        <v>89935000</v>
      </c>
      <c r="O193" s="201">
        <f t="shared" si="25"/>
        <v>105391000</v>
      </c>
      <c r="P193" s="74">
        <v>96909000</v>
      </c>
      <c r="Q193" s="201">
        <f t="shared" si="23"/>
        <v>202300000</v>
      </c>
      <c r="R193" s="74">
        <f>ANR!B863</f>
        <v>0</v>
      </c>
      <c r="Y193" s="24">
        <v>36350</v>
      </c>
      <c r="Z193" s="17">
        <f t="shared" si="19"/>
        <v>136172000</v>
      </c>
      <c r="AA193" s="14">
        <f t="shared" si="21"/>
        <v>66128000</v>
      </c>
    </row>
    <row r="194" spans="1:27" x14ac:dyDescent="0.2">
      <c r="A194" s="18">
        <v>36716</v>
      </c>
      <c r="B194" s="5">
        <v>137000000</v>
      </c>
      <c r="C194" s="5"/>
      <c r="D194" s="13">
        <v>35621.583333333336</v>
      </c>
      <c r="E194" s="14">
        <f>$A$1-F194</f>
        <v>101745000</v>
      </c>
      <c r="F194" s="15">
        <v>100555000</v>
      </c>
      <c r="G194" s="370">
        <v>35986.583333333336</v>
      </c>
      <c r="H194" s="196">
        <f t="shared" si="18"/>
        <v>140300000</v>
      </c>
      <c r="I194" s="15">
        <v>62000000</v>
      </c>
      <c r="J194" s="5"/>
      <c r="K194" s="199">
        <f t="shared" si="24"/>
        <v>136971333</v>
      </c>
      <c r="L194" s="5">
        <v>65328667</v>
      </c>
      <c r="M194" s="196">
        <f t="shared" si="20"/>
        <v>112365000</v>
      </c>
      <c r="N194" s="16">
        <f>ANR!B133</f>
        <v>89935000</v>
      </c>
      <c r="O194" s="201">
        <f t="shared" si="25"/>
        <v>106000000</v>
      </c>
      <c r="P194" s="74">
        <v>96300000</v>
      </c>
      <c r="Q194" s="201">
        <f t="shared" si="23"/>
        <v>202300000</v>
      </c>
      <c r="R194" s="74">
        <f>ANR!B864</f>
        <v>0</v>
      </c>
      <c r="Y194" s="24">
        <v>36351</v>
      </c>
      <c r="Z194" s="17">
        <f t="shared" si="19"/>
        <v>136971333</v>
      </c>
      <c r="AA194" s="14">
        <f t="shared" si="21"/>
        <v>65328667</v>
      </c>
    </row>
    <row r="195" spans="1:27" x14ac:dyDescent="0.2">
      <c r="A195" s="18">
        <v>36717</v>
      </c>
      <c r="B195" s="5">
        <v>137000000</v>
      </c>
      <c r="C195" s="5"/>
      <c r="D195" s="13">
        <v>35622.583333333336</v>
      </c>
      <c r="E195" s="14">
        <f>$A$1-F195</f>
        <v>101745000</v>
      </c>
      <c r="F195" s="15">
        <v>100555000</v>
      </c>
      <c r="G195" s="370">
        <v>35987.583333333336</v>
      </c>
      <c r="H195" s="196">
        <f t="shared" si="18"/>
        <v>140300000</v>
      </c>
      <c r="I195" s="15">
        <v>62000000</v>
      </c>
      <c r="J195" s="5"/>
      <c r="K195" s="199">
        <f t="shared" si="24"/>
        <v>137770666</v>
      </c>
      <c r="L195" s="5">
        <v>64529334</v>
      </c>
      <c r="M195" s="196">
        <f t="shared" si="20"/>
        <v>113443000</v>
      </c>
      <c r="N195" s="16">
        <f>ANR!B134</f>
        <v>88857000</v>
      </c>
      <c r="O195" s="201">
        <f t="shared" si="25"/>
        <v>106000000</v>
      </c>
      <c r="P195" s="74">
        <v>96300000</v>
      </c>
      <c r="Q195" s="201">
        <f t="shared" si="23"/>
        <v>202300000</v>
      </c>
      <c r="R195" s="74">
        <f>ANR!B865</f>
        <v>0</v>
      </c>
      <c r="Y195" s="24">
        <v>36352</v>
      </c>
      <c r="Z195" s="17">
        <f t="shared" si="19"/>
        <v>137770666</v>
      </c>
      <c r="AA195" s="14">
        <f t="shared" si="21"/>
        <v>64529334</v>
      </c>
    </row>
    <row r="196" spans="1:27" x14ac:dyDescent="0.2">
      <c r="A196" s="18">
        <v>36718</v>
      </c>
      <c r="B196" s="5">
        <v>137000000</v>
      </c>
      <c r="C196" s="5"/>
      <c r="D196" s="5"/>
      <c r="E196" s="5"/>
      <c r="F196" s="5"/>
      <c r="G196" s="370">
        <v>35988.583333333336</v>
      </c>
      <c r="H196" s="196">
        <f t="shared" ref="H196:H259" si="26">$A$1-I196</f>
        <v>140300000</v>
      </c>
      <c r="I196" s="15">
        <v>62000000</v>
      </c>
      <c r="J196" s="5"/>
      <c r="K196" s="199">
        <f t="shared" si="24"/>
        <v>138570000</v>
      </c>
      <c r="L196" s="5">
        <v>63730000</v>
      </c>
      <c r="M196" s="196">
        <f t="shared" si="20"/>
        <v>114773000</v>
      </c>
      <c r="N196" s="16">
        <f>ANR!B135</f>
        <v>87527000</v>
      </c>
      <c r="O196" s="201">
        <f t="shared" si="25"/>
        <v>107300000</v>
      </c>
      <c r="P196" s="74">
        <v>95000000</v>
      </c>
      <c r="Q196" s="201">
        <f t="shared" si="23"/>
        <v>202300000</v>
      </c>
      <c r="R196" s="74">
        <f>ANR!B866</f>
        <v>0</v>
      </c>
      <c r="Y196" s="24">
        <v>36353</v>
      </c>
      <c r="Z196" s="17">
        <f t="shared" ref="Z196:Z259" si="27">$A$1-AA196</f>
        <v>138570000</v>
      </c>
      <c r="AA196" s="14">
        <f t="shared" si="21"/>
        <v>63730000</v>
      </c>
    </row>
    <row r="197" spans="1:27" x14ac:dyDescent="0.2">
      <c r="A197" s="18">
        <v>36719</v>
      </c>
      <c r="B197" s="5">
        <v>137000000</v>
      </c>
      <c r="C197" s="5"/>
      <c r="D197" s="5"/>
      <c r="E197" s="5"/>
      <c r="F197" s="5"/>
      <c r="G197" s="370">
        <v>35989.583333333336</v>
      </c>
      <c r="H197" s="196">
        <f t="shared" si="26"/>
        <v>141300000</v>
      </c>
      <c r="I197" s="15">
        <v>61000000</v>
      </c>
      <c r="J197" s="5"/>
      <c r="K197" s="199">
        <f t="shared" si="24"/>
        <v>139258000</v>
      </c>
      <c r="L197" s="5">
        <v>63042000</v>
      </c>
      <c r="M197" s="196">
        <f t="shared" ref="M197:M260" si="28">$A$1-N197</f>
        <v>115264000</v>
      </c>
      <c r="N197" s="16">
        <f>ANR!B136</f>
        <v>87036000</v>
      </c>
      <c r="O197" s="201">
        <f t="shared" si="25"/>
        <v>108500000</v>
      </c>
      <c r="P197" s="74">
        <v>93800000</v>
      </c>
      <c r="Q197" s="201">
        <f t="shared" si="23"/>
        <v>202300000</v>
      </c>
      <c r="R197" s="74">
        <f>ANR!B867</f>
        <v>0</v>
      </c>
      <c r="Y197" s="24">
        <v>36354</v>
      </c>
      <c r="Z197" s="17">
        <f t="shared" si="27"/>
        <v>139258000</v>
      </c>
      <c r="AA197" s="14">
        <f t="shared" ref="AA197:AA260" si="29">L197</f>
        <v>63042000</v>
      </c>
    </row>
    <row r="198" spans="1:27" x14ac:dyDescent="0.2">
      <c r="A198" s="18">
        <v>36720</v>
      </c>
      <c r="B198" s="5">
        <v>137000000</v>
      </c>
      <c r="C198" s="5"/>
      <c r="D198" s="13">
        <v>35625.583333333336</v>
      </c>
      <c r="E198" s="14">
        <f>$A$1-F198</f>
        <v>101745000</v>
      </c>
      <c r="F198" s="15">
        <v>100555000</v>
      </c>
      <c r="G198" s="370">
        <v>35990.583333333336</v>
      </c>
      <c r="H198" s="196">
        <f t="shared" si="26"/>
        <v>144179000</v>
      </c>
      <c r="I198" s="15">
        <v>58121000</v>
      </c>
      <c r="J198" s="5"/>
      <c r="K198" s="199">
        <f t="shared" si="24"/>
        <v>139968000</v>
      </c>
      <c r="L198" s="5">
        <v>62332000</v>
      </c>
      <c r="M198" s="196">
        <f t="shared" si="28"/>
        <v>115689000</v>
      </c>
      <c r="N198" s="16">
        <f>ANR!B137</f>
        <v>86611000</v>
      </c>
      <c r="O198" s="201">
        <f t="shared" si="25"/>
        <v>110100000</v>
      </c>
      <c r="P198" s="74">
        <v>92200000</v>
      </c>
      <c r="Q198" s="201">
        <f t="shared" si="23"/>
        <v>202300000</v>
      </c>
      <c r="R198" s="74">
        <f>ANR!B868</f>
        <v>0</v>
      </c>
      <c r="Y198" s="24">
        <v>36355</v>
      </c>
      <c r="Z198" s="17">
        <f t="shared" si="27"/>
        <v>139968000</v>
      </c>
      <c r="AA198" s="14">
        <f t="shared" si="29"/>
        <v>62332000</v>
      </c>
    </row>
    <row r="199" spans="1:27" x14ac:dyDescent="0.2">
      <c r="A199" s="18">
        <v>36721</v>
      </c>
      <c r="B199" s="5">
        <v>137000000</v>
      </c>
      <c r="C199" s="5"/>
      <c r="D199" s="13">
        <v>35626.583333333336</v>
      </c>
      <c r="E199" s="14">
        <f>$A$1-F199</f>
        <v>101745000</v>
      </c>
      <c r="F199" s="15">
        <v>100555000</v>
      </c>
      <c r="G199" s="370">
        <v>35991.583333333336</v>
      </c>
      <c r="H199" s="196">
        <f t="shared" si="26"/>
        <v>144893000</v>
      </c>
      <c r="I199" s="15">
        <v>57407000</v>
      </c>
      <c r="J199" s="5"/>
      <c r="K199" s="199">
        <f t="shared" si="24"/>
        <v>140492000</v>
      </c>
      <c r="L199" s="5">
        <v>61808000</v>
      </c>
      <c r="M199" s="196">
        <f t="shared" si="28"/>
        <v>116229000</v>
      </c>
      <c r="N199" s="16">
        <f>ANR!B138</f>
        <v>86071000</v>
      </c>
      <c r="O199" s="201">
        <f t="shared" si="25"/>
        <v>111154000</v>
      </c>
      <c r="P199" s="74">
        <v>91146000</v>
      </c>
      <c r="Q199" s="201">
        <f t="shared" si="23"/>
        <v>202300000</v>
      </c>
      <c r="R199" s="74">
        <f>ANR!B869</f>
        <v>0</v>
      </c>
      <c r="Y199" s="24">
        <v>36356</v>
      </c>
      <c r="Z199" s="17">
        <f t="shared" si="27"/>
        <v>140492000</v>
      </c>
      <c r="AA199" s="14">
        <f t="shared" si="29"/>
        <v>61808000</v>
      </c>
    </row>
    <row r="200" spans="1:27" x14ac:dyDescent="0.2">
      <c r="A200" s="18">
        <v>36722</v>
      </c>
      <c r="B200" s="5">
        <v>137000000</v>
      </c>
      <c r="C200" s="5"/>
      <c r="D200" s="13">
        <v>35627.583333333336</v>
      </c>
      <c r="E200" s="14">
        <f>$A$1-F200</f>
        <v>101745000</v>
      </c>
      <c r="F200" s="15">
        <v>100555000</v>
      </c>
      <c r="G200" s="370">
        <v>35992.583333333336</v>
      </c>
      <c r="H200" s="196">
        <f t="shared" si="26"/>
        <v>145591000</v>
      </c>
      <c r="I200" s="15">
        <v>56709000</v>
      </c>
      <c r="J200" s="5"/>
      <c r="K200" s="199">
        <f t="shared" si="24"/>
        <v>140977000</v>
      </c>
      <c r="L200" s="5">
        <v>61323000</v>
      </c>
      <c r="M200" s="196">
        <f t="shared" si="28"/>
        <v>116715000</v>
      </c>
      <c r="N200" s="16">
        <f>ANR!B139</f>
        <v>85585000</v>
      </c>
      <c r="O200" s="201">
        <f t="shared" si="25"/>
        <v>112208000</v>
      </c>
      <c r="P200" s="74">
        <v>90092000</v>
      </c>
      <c r="Q200" s="201">
        <f t="shared" si="23"/>
        <v>202300000</v>
      </c>
      <c r="R200" s="74">
        <f>ANR!B870</f>
        <v>0</v>
      </c>
      <c r="Y200" s="24">
        <v>36357</v>
      </c>
      <c r="Z200" s="17">
        <f t="shared" si="27"/>
        <v>140977000</v>
      </c>
      <c r="AA200" s="14">
        <f t="shared" si="29"/>
        <v>61323000</v>
      </c>
    </row>
    <row r="201" spans="1:27" x14ac:dyDescent="0.2">
      <c r="A201" s="18">
        <v>36723</v>
      </c>
      <c r="B201" s="5">
        <v>137000000</v>
      </c>
      <c r="C201" s="5"/>
      <c r="D201" s="13">
        <v>35628.583333333336</v>
      </c>
      <c r="E201" s="14">
        <f>$A$1-F201</f>
        <v>108734000</v>
      </c>
      <c r="F201" s="15">
        <v>93566000</v>
      </c>
      <c r="G201" s="370">
        <v>35993.583333333336</v>
      </c>
      <c r="H201" s="196">
        <f t="shared" si="26"/>
        <v>146156000</v>
      </c>
      <c r="I201" s="15">
        <v>56144000</v>
      </c>
      <c r="J201" s="5"/>
      <c r="K201" s="199">
        <f t="shared" si="24"/>
        <v>141583000</v>
      </c>
      <c r="L201" s="5">
        <v>60717000</v>
      </c>
      <c r="M201" s="196">
        <f t="shared" si="28"/>
        <v>117176000</v>
      </c>
      <c r="N201" s="16">
        <f>ANR!B140</f>
        <v>85124000</v>
      </c>
      <c r="O201" s="201">
        <f t="shared" si="25"/>
        <v>113000000</v>
      </c>
      <c r="P201" s="74">
        <v>89300000</v>
      </c>
      <c r="Q201" s="201">
        <f t="shared" si="23"/>
        <v>202300000</v>
      </c>
      <c r="R201" s="74">
        <f>ANR!B871</f>
        <v>0</v>
      </c>
      <c r="Y201" s="24">
        <v>36358</v>
      </c>
      <c r="Z201" s="17">
        <f t="shared" si="27"/>
        <v>141583000</v>
      </c>
      <c r="AA201" s="14">
        <f t="shared" si="29"/>
        <v>60717000</v>
      </c>
    </row>
    <row r="202" spans="1:27" x14ac:dyDescent="0.2">
      <c r="A202" s="18">
        <v>36724</v>
      </c>
      <c r="B202" s="5">
        <v>137000000</v>
      </c>
      <c r="C202" s="5"/>
      <c r="D202" s="13">
        <v>35629.583333333336</v>
      </c>
      <c r="E202" s="14">
        <f>$A$1-F202</f>
        <v>108734000</v>
      </c>
      <c r="F202" s="15">
        <v>93566000</v>
      </c>
      <c r="G202" s="370">
        <v>35994.583333333336</v>
      </c>
      <c r="H202" s="196">
        <f t="shared" si="26"/>
        <v>146156000</v>
      </c>
      <c r="I202" s="15">
        <v>56144000</v>
      </c>
      <c r="J202" s="5"/>
      <c r="K202" s="199">
        <f t="shared" si="24"/>
        <v>142189000</v>
      </c>
      <c r="L202" s="5">
        <v>60111000</v>
      </c>
      <c r="M202" s="196">
        <f t="shared" si="28"/>
        <v>117716000</v>
      </c>
      <c r="N202" s="16">
        <f>ANR!B141</f>
        <v>84584000</v>
      </c>
      <c r="O202" s="201">
        <f t="shared" si="25"/>
        <v>114877000</v>
      </c>
      <c r="P202" s="74">
        <v>87423000</v>
      </c>
      <c r="Q202" s="201">
        <f t="shared" si="23"/>
        <v>202300000</v>
      </c>
      <c r="R202" s="74">
        <f>ANR!B872</f>
        <v>0</v>
      </c>
      <c r="Y202" s="24">
        <v>36359</v>
      </c>
      <c r="Z202" s="17">
        <f t="shared" si="27"/>
        <v>142189000</v>
      </c>
      <c r="AA202" s="14">
        <f t="shared" si="29"/>
        <v>60111000</v>
      </c>
    </row>
    <row r="203" spans="1:27" x14ac:dyDescent="0.2">
      <c r="A203" s="18">
        <v>36725</v>
      </c>
      <c r="B203" s="5">
        <v>137000000</v>
      </c>
      <c r="C203" s="5"/>
      <c r="D203" s="5"/>
      <c r="E203" s="5"/>
      <c r="F203" s="5"/>
      <c r="G203" s="370">
        <v>35995.583333333336</v>
      </c>
      <c r="H203" s="196">
        <f t="shared" si="26"/>
        <v>146156000</v>
      </c>
      <c r="I203" s="15">
        <v>56144000</v>
      </c>
      <c r="J203" s="5"/>
      <c r="K203" s="199">
        <f t="shared" si="24"/>
        <v>142795000</v>
      </c>
      <c r="L203" s="5">
        <v>59505000</v>
      </c>
      <c r="M203" s="196">
        <f t="shared" si="28"/>
        <v>118901000</v>
      </c>
      <c r="N203" s="16">
        <f>ANR!B142</f>
        <v>83399000</v>
      </c>
      <c r="O203" s="201">
        <f t="shared" si="25"/>
        <v>115566000</v>
      </c>
      <c r="P203" s="74">
        <v>86734000</v>
      </c>
      <c r="Q203" s="201">
        <f t="shared" si="23"/>
        <v>202300000</v>
      </c>
      <c r="R203" s="74">
        <f>ANR!B873</f>
        <v>0</v>
      </c>
      <c r="Y203" s="24">
        <v>36360</v>
      </c>
      <c r="Z203" s="17">
        <f t="shared" si="27"/>
        <v>142795000</v>
      </c>
      <c r="AA203" s="14">
        <f t="shared" si="29"/>
        <v>59505000</v>
      </c>
    </row>
    <row r="204" spans="1:27" x14ac:dyDescent="0.2">
      <c r="A204" s="18">
        <v>36726</v>
      </c>
      <c r="B204" s="5">
        <v>137000000</v>
      </c>
      <c r="C204" s="5"/>
      <c r="D204" s="5"/>
      <c r="E204" s="5"/>
      <c r="F204" s="5"/>
      <c r="G204" s="370">
        <v>35996.583333333336</v>
      </c>
      <c r="H204" s="196">
        <f t="shared" si="26"/>
        <v>148300000</v>
      </c>
      <c r="I204" s="15">
        <v>54000000</v>
      </c>
      <c r="J204" s="5"/>
      <c r="K204" s="199">
        <f t="shared" si="24"/>
        <v>143401000</v>
      </c>
      <c r="L204" s="5">
        <v>58899000</v>
      </c>
      <c r="M204" s="196">
        <f t="shared" si="28"/>
        <v>119490000</v>
      </c>
      <c r="N204" s="16">
        <f>ANR!B143</f>
        <v>82810000</v>
      </c>
      <c r="O204" s="201">
        <f t="shared" si="25"/>
        <v>116200000</v>
      </c>
      <c r="P204" s="74">
        <v>86100000</v>
      </c>
      <c r="Q204" s="201">
        <f t="shared" si="23"/>
        <v>202300000</v>
      </c>
      <c r="R204" s="74">
        <f>ANR!B874</f>
        <v>0</v>
      </c>
      <c r="Y204" s="24">
        <v>36361</v>
      </c>
      <c r="Z204" s="17">
        <f t="shared" si="27"/>
        <v>143401000</v>
      </c>
      <c r="AA204" s="14">
        <f t="shared" si="29"/>
        <v>58899000</v>
      </c>
    </row>
    <row r="205" spans="1:27" x14ac:dyDescent="0.2">
      <c r="A205" s="18">
        <v>36727</v>
      </c>
      <c r="B205" s="5">
        <v>137000000</v>
      </c>
      <c r="C205" s="5"/>
      <c r="D205" s="13">
        <v>35632.583333333336</v>
      </c>
      <c r="E205" s="14">
        <f>$A$1-F205</f>
        <v>108734000</v>
      </c>
      <c r="F205" s="15">
        <v>93566000</v>
      </c>
      <c r="G205" s="370">
        <v>35997.583333333336</v>
      </c>
      <c r="H205" s="196">
        <f t="shared" si="26"/>
        <v>149265000</v>
      </c>
      <c r="I205" s="15">
        <v>53035000</v>
      </c>
      <c r="J205" s="5"/>
      <c r="K205" s="199">
        <f t="shared" si="24"/>
        <v>143971000</v>
      </c>
      <c r="L205" s="5">
        <v>58329000</v>
      </c>
      <c r="M205" s="196">
        <f t="shared" si="28"/>
        <v>120449000</v>
      </c>
      <c r="N205" s="16">
        <f>ANR!B144</f>
        <v>81851000</v>
      </c>
      <c r="O205" s="201">
        <f t="shared" si="25"/>
        <v>116800000</v>
      </c>
      <c r="P205" s="74">
        <v>85500000</v>
      </c>
      <c r="Q205" s="201">
        <f t="shared" si="23"/>
        <v>202300000</v>
      </c>
      <c r="R205" s="74">
        <f>ANR!B875</f>
        <v>0</v>
      </c>
      <c r="Y205" s="24">
        <v>36362</v>
      </c>
      <c r="Z205" s="17">
        <f t="shared" si="27"/>
        <v>143971000</v>
      </c>
      <c r="AA205" s="14">
        <f t="shared" si="29"/>
        <v>58329000</v>
      </c>
    </row>
    <row r="206" spans="1:27" x14ac:dyDescent="0.2">
      <c r="A206" s="18">
        <v>36728</v>
      </c>
      <c r="B206" s="14">
        <f>$A$1-C206</f>
        <v>92300000</v>
      </c>
      <c r="C206" s="15">
        <v>110000000</v>
      </c>
      <c r="D206" s="13">
        <v>35633.583333333336</v>
      </c>
      <c r="E206" s="14">
        <f>$A$1-F206</f>
        <v>108734000</v>
      </c>
      <c r="F206" s="15">
        <v>93566000</v>
      </c>
      <c r="G206" s="370">
        <v>35998.583333333336</v>
      </c>
      <c r="H206" s="196">
        <f t="shared" si="26"/>
        <v>149681000</v>
      </c>
      <c r="I206" s="15">
        <v>52619000</v>
      </c>
      <c r="J206" s="5"/>
      <c r="K206" s="199">
        <f t="shared" si="24"/>
        <v>144308000</v>
      </c>
      <c r="L206" s="5">
        <v>57992000</v>
      </c>
      <c r="M206" s="196">
        <f t="shared" si="28"/>
        <v>121054000</v>
      </c>
      <c r="N206" s="16">
        <f>ANR!B145</f>
        <v>81246000</v>
      </c>
      <c r="O206" s="201">
        <f t="shared" si="25"/>
        <v>116933000</v>
      </c>
      <c r="P206" s="74">
        <v>85367000</v>
      </c>
      <c r="Q206" s="201">
        <f t="shared" si="23"/>
        <v>202300000</v>
      </c>
      <c r="R206" s="74">
        <f>ANR!B876</f>
        <v>0</v>
      </c>
      <c r="Y206" s="24">
        <v>36363</v>
      </c>
      <c r="Z206" s="17">
        <f t="shared" si="27"/>
        <v>144308000</v>
      </c>
      <c r="AA206" s="14">
        <f t="shared" si="29"/>
        <v>57992000</v>
      </c>
    </row>
    <row r="207" spans="1:27" x14ac:dyDescent="0.2">
      <c r="A207" s="18">
        <v>36729</v>
      </c>
      <c r="B207" s="5">
        <v>150000000</v>
      </c>
      <c r="C207" s="5"/>
      <c r="D207" s="13">
        <v>35634.583333333336</v>
      </c>
      <c r="E207" s="14">
        <f>$A$1-F207</f>
        <v>108734000</v>
      </c>
      <c r="F207" s="15">
        <v>93566000</v>
      </c>
      <c r="G207" s="370">
        <v>35999.583333333336</v>
      </c>
      <c r="H207" s="196">
        <f t="shared" si="26"/>
        <v>150020000</v>
      </c>
      <c r="I207" s="15">
        <v>52280000</v>
      </c>
      <c r="J207" s="5"/>
      <c r="K207" s="199">
        <f t="shared" si="24"/>
        <v>144610000</v>
      </c>
      <c r="L207" s="5">
        <v>57690000</v>
      </c>
      <c r="M207" s="196">
        <f t="shared" si="28"/>
        <v>121421000</v>
      </c>
      <c r="N207" s="16">
        <f>ANR!B146</f>
        <v>80879000</v>
      </c>
      <c r="O207" s="201">
        <f t="shared" si="25"/>
        <v>117002000</v>
      </c>
      <c r="P207" s="74">
        <v>85298000</v>
      </c>
      <c r="Q207" s="201">
        <f t="shared" si="23"/>
        <v>202300000</v>
      </c>
      <c r="R207" s="74">
        <f>ANR!B877</f>
        <v>0</v>
      </c>
      <c r="Y207" s="24">
        <v>36364</v>
      </c>
      <c r="Z207" s="17">
        <f t="shared" si="27"/>
        <v>144610000</v>
      </c>
      <c r="AA207" s="14">
        <f t="shared" si="29"/>
        <v>57690000</v>
      </c>
    </row>
    <row r="208" spans="1:27" x14ac:dyDescent="0.2">
      <c r="A208" s="18">
        <v>36730</v>
      </c>
      <c r="B208" s="5">
        <v>150000000</v>
      </c>
      <c r="C208" s="5"/>
      <c r="D208" s="13">
        <v>35635.583333333336</v>
      </c>
      <c r="E208" s="14">
        <f>$A$1-F208</f>
        <v>108734000</v>
      </c>
      <c r="F208" s="15">
        <v>93566000</v>
      </c>
      <c r="G208" s="370">
        <v>36000.583333333336</v>
      </c>
      <c r="H208" s="196">
        <f t="shared" si="26"/>
        <v>150585000</v>
      </c>
      <c r="I208" s="15">
        <v>51715000</v>
      </c>
      <c r="J208" s="5"/>
      <c r="K208" s="199">
        <f t="shared" si="24"/>
        <v>144845000</v>
      </c>
      <c r="L208" s="5">
        <v>57455000</v>
      </c>
      <c r="M208" s="196">
        <f t="shared" si="28"/>
        <v>121964800</v>
      </c>
      <c r="N208" s="16">
        <f>ANR!B147</f>
        <v>80335200</v>
      </c>
      <c r="O208" s="201">
        <f t="shared" si="25"/>
        <v>118100000</v>
      </c>
      <c r="P208" s="74">
        <v>84200000</v>
      </c>
      <c r="Q208" s="201">
        <f t="shared" si="23"/>
        <v>202300000</v>
      </c>
      <c r="R208" s="74">
        <f>ANR!B878</f>
        <v>0</v>
      </c>
      <c r="Y208" s="24">
        <v>36365</v>
      </c>
      <c r="Z208" s="17">
        <f t="shared" si="27"/>
        <v>144845000</v>
      </c>
      <c r="AA208" s="14">
        <f t="shared" si="29"/>
        <v>57455000</v>
      </c>
    </row>
    <row r="209" spans="1:27" x14ac:dyDescent="0.2">
      <c r="A209" s="18">
        <v>36731</v>
      </c>
      <c r="B209" s="5">
        <v>150000000</v>
      </c>
      <c r="C209" s="5"/>
      <c r="D209" s="13">
        <v>35636.583333333336</v>
      </c>
      <c r="E209" s="14">
        <f>$A$1-F209</f>
        <v>108734000</v>
      </c>
      <c r="F209" s="15">
        <v>93566000</v>
      </c>
      <c r="G209" s="370">
        <v>36001.583333333336</v>
      </c>
      <c r="H209" s="196">
        <f t="shared" si="26"/>
        <v>150585000</v>
      </c>
      <c r="I209" s="15">
        <v>51715000</v>
      </c>
      <c r="J209" s="5"/>
      <c r="K209" s="199">
        <f t="shared" si="24"/>
        <v>145080000</v>
      </c>
      <c r="L209" s="5">
        <v>57220000</v>
      </c>
      <c r="M209" s="196">
        <f t="shared" si="28"/>
        <v>122544000</v>
      </c>
      <c r="N209" s="16">
        <f>ANR!B148</f>
        <v>79756000</v>
      </c>
      <c r="O209" s="201">
        <f t="shared" si="25"/>
        <v>118800000</v>
      </c>
      <c r="P209" s="74">
        <v>83500000</v>
      </c>
      <c r="Q209" s="201">
        <f t="shared" si="23"/>
        <v>202300000</v>
      </c>
      <c r="R209" s="74">
        <f>ANR!B879</f>
        <v>0</v>
      </c>
      <c r="Y209" s="24">
        <v>36366</v>
      </c>
      <c r="Z209" s="17">
        <f t="shared" si="27"/>
        <v>145080000</v>
      </c>
      <c r="AA209" s="14">
        <f t="shared" si="29"/>
        <v>57220000</v>
      </c>
    </row>
    <row r="210" spans="1:27" x14ac:dyDescent="0.2">
      <c r="A210" s="18">
        <v>36732</v>
      </c>
      <c r="B210" s="5">
        <v>150000000</v>
      </c>
      <c r="C210" s="5"/>
      <c r="D210" s="5"/>
      <c r="E210" s="5"/>
      <c r="F210" s="5"/>
      <c r="G210" s="370">
        <v>36002.583333333336</v>
      </c>
      <c r="H210" s="196">
        <f t="shared" si="26"/>
        <v>150585000</v>
      </c>
      <c r="I210" s="15">
        <v>51715000</v>
      </c>
      <c r="J210" s="5"/>
      <c r="K210" s="199">
        <f t="shared" si="24"/>
        <v>145315000</v>
      </c>
      <c r="L210" s="5">
        <v>56985000</v>
      </c>
      <c r="M210" s="196">
        <f t="shared" si="28"/>
        <v>123188000</v>
      </c>
      <c r="N210" s="16">
        <f>ANR!B149</f>
        <v>79112000</v>
      </c>
      <c r="O210" s="201">
        <f t="shared" si="25"/>
        <v>119421000</v>
      </c>
      <c r="P210" s="74">
        <v>82879000</v>
      </c>
      <c r="Q210" s="201">
        <f t="shared" si="23"/>
        <v>202300000</v>
      </c>
      <c r="R210" s="74">
        <f>ANR!B880</f>
        <v>0</v>
      </c>
      <c r="Y210" s="24">
        <v>36367</v>
      </c>
      <c r="Z210" s="17">
        <f t="shared" si="27"/>
        <v>145315000</v>
      </c>
      <c r="AA210" s="14">
        <f t="shared" si="29"/>
        <v>56985000</v>
      </c>
    </row>
    <row r="211" spans="1:27" x14ac:dyDescent="0.2">
      <c r="A211" s="18">
        <v>36733</v>
      </c>
      <c r="B211" s="5">
        <v>150000000</v>
      </c>
      <c r="C211" s="5"/>
      <c r="D211" s="5"/>
      <c r="E211" s="5"/>
      <c r="F211" s="5"/>
      <c r="G211" s="370">
        <v>36003.583333333336</v>
      </c>
      <c r="H211" s="196">
        <f t="shared" si="26"/>
        <v>150585000</v>
      </c>
      <c r="I211" s="15">
        <v>51715000</v>
      </c>
      <c r="J211" s="5"/>
      <c r="K211" s="199">
        <f t="shared" si="24"/>
        <v>145726000</v>
      </c>
      <c r="L211" s="5">
        <v>56574000</v>
      </c>
      <c r="M211" s="196">
        <f t="shared" si="28"/>
        <v>123761000</v>
      </c>
      <c r="N211" s="16">
        <f>ANR!B150</f>
        <v>78539000</v>
      </c>
      <c r="O211" s="201">
        <f t="shared" si="25"/>
        <v>120000000</v>
      </c>
      <c r="P211" s="74">
        <v>82300000</v>
      </c>
      <c r="Q211" s="201">
        <f t="shared" si="23"/>
        <v>202300000</v>
      </c>
      <c r="R211" s="74">
        <f>ANR!B881</f>
        <v>0</v>
      </c>
      <c r="Y211" s="24">
        <v>36368</v>
      </c>
      <c r="Z211" s="17">
        <f t="shared" si="27"/>
        <v>145726000</v>
      </c>
      <c r="AA211" s="14">
        <f t="shared" si="29"/>
        <v>56574000</v>
      </c>
    </row>
    <row r="212" spans="1:27" x14ac:dyDescent="0.2">
      <c r="A212" s="18">
        <v>36734</v>
      </c>
      <c r="B212" s="5">
        <v>150000000</v>
      </c>
      <c r="C212" s="5"/>
      <c r="D212" s="13">
        <v>35639.583333333336</v>
      </c>
      <c r="E212" s="14">
        <f>$A$1-F212</f>
        <v>108734000</v>
      </c>
      <c r="F212" s="15">
        <v>93566000</v>
      </c>
      <c r="G212" s="370">
        <v>36004.583333333336</v>
      </c>
      <c r="H212" s="196">
        <f t="shared" si="26"/>
        <v>154332000</v>
      </c>
      <c r="I212" s="15">
        <v>47968000</v>
      </c>
      <c r="J212" s="5"/>
      <c r="K212" s="199">
        <f t="shared" si="24"/>
        <v>145913000</v>
      </c>
      <c r="L212" s="5">
        <v>56387000</v>
      </c>
      <c r="M212" s="196">
        <f t="shared" si="28"/>
        <v>124287000</v>
      </c>
      <c r="N212" s="16">
        <f>ANR!B151</f>
        <v>78013000</v>
      </c>
      <c r="O212" s="201">
        <f t="shared" si="25"/>
        <v>119918000</v>
      </c>
      <c r="P212" s="74">
        <v>82382000</v>
      </c>
      <c r="Q212" s="201">
        <f t="shared" si="23"/>
        <v>202300000</v>
      </c>
      <c r="R212" s="74">
        <f>ANR!B882</f>
        <v>0</v>
      </c>
      <c r="Y212" s="24">
        <v>36369</v>
      </c>
      <c r="Z212" s="17">
        <f t="shared" si="27"/>
        <v>145913000</v>
      </c>
      <c r="AA212" s="14">
        <f t="shared" si="29"/>
        <v>56387000</v>
      </c>
    </row>
    <row r="213" spans="1:27" x14ac:dyDescent="0.2">
      <c r="A213" s="18">
        <v>36735</v>
      </c>
      <c r="B213" s="5">
        <v>150000000</v>
      </c>
      <c r="C213" s="5"/>
      <c r="D213" s="13">
        <v>35640.583333333336</v>
      </c>
      <c r="E213" s="14">
        <f>$A$1-F213</f>
        <v>108734000</v>
      </c>
      <c r="F213" s="15">
        <v>93566000</v>
      </c>
      <c r="G213" s="370">
        <v>36005.583333333336</v>
      </c>
      <c r="H213" s="196">
        <f t="shared" si="26"/>
        <v>155307000</v>
      </c>
      <c r="I213" s="15">
        <v>46993000</v>
      </c>
      <c r="J213" s="5"/>
      <c r="K213" s="199">
        <f t="shared" si="24"/>
        <v>145842000</v>
      </c>
      <c r="L213" s="5">
        <v>56458000</v>
      </c>
      <c r="M213" s="196">
        <f t="shared" si="28"/>
        <v>124867000</v>
      </c>
      <c r="N213" s="16">
        <f>ANR!B152</f>
        <v>77433000</v>
      </c>
      <c r="O213" s="201">
        <f t="shared" si="25"/>
        <v>120893500</v>
      </c>
      <c r="P213" s="74">
        <v>81406500</v>
      </c>
      <c r="Q213" s="201">
        <f t="shared" si="23"/>
        <v>202300000</v>
      </c>
      <c r="R213" s="74">
        <f>ANR!B883</f>
        <v>0</v>
      </c>
      <c r="Y213" s="24">
        <v>36370</v>
      </c>
      <c r="Z213" s="17">
        <f t="shared" si="27"/>
        <v>145842000</v>
      </c>
      <c r="AA213" s="14">
        <f t="shared" si="29"/>
        <v>56458000</v>
      </c>
    </row>
    <row r="214" spans="1:27" x14ac:dyDescent="0.2">
      <c r="A214" s="18">
        <v>36736</v>
      </c>
      <c r="B214" s="14">
        <f>$A$1-C214</f>
        <v>97300000</v>
      </c>
      <c r="C214" s="15">
        <v>105000000</v>
      </c>
      <c r="D214" s="13">
        <v>35641.583333333336</v>
      </c>
      <c r="E214" s="14">
        <f t="shared" ref="E214:E223" si="30">$A$1-F214</f>
        <v>108734000</v>
      </c>
      <c r="F214" s="15">
        <v>93566000</v>
      </c>
      <c r="G214" s="370">
        <v>36006.583333333336</v>
      </c>
      <c r="H214" s="196">
        <f t="shared" si="26"/>
        <v>156027000</v>
      </c>
      <c r="I214" s="15">
        <v>46273000</v>
      </c>
      <c r="J214" s="5"/>
      <c r="K214" s="199">
        <f t="shared" si="24"/>
        <v>145909000</v>
      </c>
      <c r="L214" s="5">
        <v>56391000</v>
      </c>
      <c r="M214" s="196">
        <f t="shared" si="28"/>
        <v>125403000</v>
      </c>
      <c r="N214" s="16">
        <f>ANR!B153</f>
        <v>76897000</v>
      </c>
      <c r="O214" s="201">
        <f t="shared" si="25"/>
        <v>121869000</v>
      </c>
      <c r="P214" s="74">
        <v>80431000</v>
      </c>
      <c r="Q214" s="201">
        <f t="shared" si="23"/>
        <v>202300000</v>
      </c>
      <c r="R214" s="74">
        <f>ANR!B884</f>
        <v>0</v>
      </c>
      <c r="Y214" s="24">
        <v>36371</v>
      </c>
      <c r="Z214" s="17">
        <f t="shared" si="27"/>
        <v>145909000</v>
      </c>
      <c r="AA214" s="14">
        <f t="shared" si="29"/>
        <v>56391000</v>
      </c>
    </row>
    <row r="215" spans="1:27" x14ac:dyDescent="0.2">
      <c r="A215" s="18">
        <v>36737</v>
      </c>
      <c r="B215" s="5">
        <v>155000000</v>
      </c>
      <c r="C215" s="5"/>
      <c r="D215" s="13">
        <v>35642.583333333336</v>
      </c>
      <c r="E215" s="14">
        <f t="shared" si="30"/>
        <v>120834000</v>
      </c>
      <c r="F215" s="15">
        <v>81466000</v>
      </c>
      <c r="G215" s="370">
        <v>36007.583333333336</v>
      </c>
      <c r="H215" s="196">
        <f t="shared" si="26"/>
        <v>156681000</v>
      </c>
      <c r="I215" s="15">
        <v>45619000</v>
      </c>
      <c r="J215" s="5"/>
      <c r="K215" s="199">
        <f t="shared" si="24"/>
        <v>146134000</v>
      </c>
      <c r="L215" s="5">
        <v>56166000</v>
      </c>
      <c r="M215" s="196">
        <f t="shared" si="28"/>
        <v>125840000</v>
      </c>
      <c r="N215" s="16">
        <f>ANR!B154</f>
        <v>76460000</v>
      </c>
      <c r="O215" s="201">
        <f t="shared" si="25"/>
        <v>122700000</v>
      </c>
      <c r="P215" s="74">
        <v>79600000</v>
      </c>
      <c r="Q215" s="201">
        <f t="shared" si="23"/>
        <v>202300000</v>
      </c>
      <c r="R215" s="74">
        <f>ANR!B885</f>
        <v>0</v>
      </c>
      <c r="Y215" s="24">
        <v>36372</v>
      </c>
      <c r="Z215" s="17">
        <f t="shared" si="27"/>
        <v>146134000</v>
      </c>
      <c r="AA215" s="14">
        <f t="shared" si="29"/>
        <v>56166000</v>
      </c>
    </row>
    <row r="216" spans="1:27" s="186" customFormat="1" ht="13.5" thickBot="1" x14ac:dyDescent="0.25">
      <c r="A216" s="180">
        <v>36738</v>
      </c>
      <c r="B216" s="214">
        <v>155000000</v>
      </c>
      <c r="C216" s="214"/>
      <c r="D216" s="181">
        <v>35643.583333333336</v>
      </c>
      <c r="E216" s="182">
        <f t="shared" si="30"/>
        <v>120834000</v>
      </c>
      <c r="F216" s="183">
        <v>81466000</v>
      </c>
      <c r="G216" s="374">
        <v>36008.583333333336</v>
      </c>
      <c r="H216" s="197">
        <f t="shared" si="26"/>
        <v>156681000</v>
      </c>
      <c r="I216" s="183">
        <v>45619000</v>
      </c>
      <c r="J216" s="214"/>
      <c r="K216" s="215">
        <f t="shared" si="24"/>
        <v>146359000</v>
      </c>
      <c r="L216" s="214">
        <v>55941000</v>
      </c>
      <c r="M216" s="197">
        <f t="shared" si="28"/>
        <v>126460000</v>
      </c>
      <c r="N216" s="184">
        <f>ANR!B155</f>
        <v>75840000</v>
      </c>
      <c r="O216" s="290">
        <f t="shared" si="25"/>
        <v>123450000</v>
      </c>
      <c r="P216" s="185">
        <v>78850000</v>
      </c>
      <c r="Q216" s="290">
        <f t="shared" si="23"/>
        <v>202300000</v>
      </c>
      <c r="R216" s="74">
        <f>ANR!B886</f>
        <v>0</v>
      </c>
      <c r="Y216" s="187">
        <v>36373</v>
      </c>
      <c r="Z216" s="216">
        <f t="shared" si="27"/>
        <v>146359000</v>
      </c>
      <c r="AA216" s="182">
        <f t="shared" si="29"/>
        <v>55941000</v>
      </c>
    </row>
    <row r="217" spans="1:27" x14ac:dyDescent="0.2">
      <c r="A217" s="18">
        <v>36739</v>
      </c>
      <c r="B217" s="5">
        <v>155000000</v>
      </c>
      <c r="C217" s="5"/>
      <c r="D217" s="13">
        <v>35644.583333333336</v>
      </c>
      <c r="E217" s="14">
        <f t="shared" si="30"/>
        <v>120834000</v>
      </c>
      <c r="F217" s="15">
        <v>81466000</v>
      </c>
      <c r="G217" s="370">
        <v>36009.583333333336</v>
      </c>
      <c r="H217" s="196">
        <f t="shared" si="26"/>
        <v>156681000</v>
      </c>
      <c r="I217" s="15">
        <v>45619000</v>
      </c>
      <c r="J217" s="5"/>
      <c r="K217" s="199">
        <f t="shared" si="24"/>
        <v>146584000</v>
      </c>
      <c r="L217" s="5">
        <v>55716000</v>
      </c>
      <c r="M217" s="196">
        <f t="shared" si="28"/>
        <v>126922000</v>
      </c>
      <c r="N217" s="16">
        <f>ANR!B156</f>
        <v>75378000</v>
      </c>
      <c r="O217" s="201">
        <f t="shared" si="25"/>
        <v>122005000</v>
      </c>
      <c r="P217" s="74">
        <v>80295000</v>
      </c>
      <c r="Q217" s="201">
        <f t="shared" si="23"/>
        <v>202300000</v>
      </c>
      <c r="R217" s="74">
        <f>ANR!B887</f>
        <v>0</v>
      </c>
      <c r="Y217" s="24">
        <v>36374</v>
      </c>
      <c r="Z217" s="17">
        <f t="shared" si="27"/>
        <v>146584000</v>
      </c>
      <c r="AA217" s="14">
        <f t="shared" si="29"/>
        <v>55716000</v>
      </c>
    </row>
    <row r="218" spans="1:27" x14ac:dyDescent="0.2">
      <c r="A218" s="18">
        <v>36740</v>
      </c>
      <c r="B218" s="5">
        <v>155000000</v>
      </c>
      <c r="C218" s="5"/>
      <c r="D218" s="13">
        <v>35645.583333333336</v>
      </c>
      <c r="E218" s="14">
        <f t="shared" si="30"/>
        <v>122569000</v>
      </c>
      <c r="F218" s="15">
        <v>79731000</v>
      </c>
      <c r="G218" s="370">
        <v>36010.583333333336</v>
      </c>
      <c r="H218" s="196">
        <f t="shared" si="26"/>
        <v>158800000</v>
      </c>
      <c r="I218" s="15">
        <v>43500000</v>
      </c>
      <c r="J218" s="5"/>
      <c r="K218" s="199">
        <f t="shared" si="24"/>
        <v>147210000</v>
      </c>
      <c r="L218" s="5">
        <v>55090000</v>
      </c>
      <c r="M218" s="196">
        <f t="shared" si="28"/>
        <v>127724000</v>
      </c>
      <c r="N218" s="16">
        <f>ANR!B157</f>
        <v>74576000</v>
      </c>
      <c r="O218" s="201">
        <f t="shared" si="25"/>
        <v>126508000</v>
      </c>
      <c r="P218" s="74">
        <v>75792000</v>
      </c>
      <c r="Q218" s="201">
        <f t="shared" si="23"/>
        <v>202300000</v>
      </c>
      <c r="R218" s="74">
        <f>ANR!B888</f>
        <v>0</v>
      </c>
      <c r="Y218" s="24">
        <v>36375</v>
      </c>
      <c r="Z218" s="17">
        <f t="shared" si="27"/>
        <v>147210000</v>
      </c>
      <c r="AA218" s="14">
        <f t="shared" si="29"/>
        <v>55090000</v>
      </c>
    </row>
    <row r="219" spans="1:27" x14ac:dyDescent="0.2">
      <c r="A219" s="18">
        <v>36741</v>
      </c>
      <c r="B219" s="5">
        <v>155000000</v>
      </c>
      <c r="C219" s="5"/>
      <c r="D219" s="13">
        <v>35646.583333333336</v>
      </c>
      <c r="E219" s="14">
        <f t="shared" si="30"/>
        <v>120834000</v>
      </c>
      <c r="F219" s="15">
        <v>81466000</v>
      </c>
      <c r="G219" s="370">
        <v>36011.583333333336</v>
      </c>
      <c r="H219" s="196">
        <f t="shared" si="26"/>
        <v>158582000</v>
      </c>
      <c r="I219" s="15">
        <v>43718000</v>
      </c>
      <c r="J219" s="5"/>
      <c r="K219" s="199">
        <f t="shared" si="24"/>
        <v>148142000</v>
      </c>
      <c r="L219" s="5">
        <v>54158000</v>
      </c>
      <c r="M219" s="196">
        <f t="shared" si="28"/>
        <v>128256000</v>
      </c>
      <c r="N219" s="16">
        <f>ANR!B158</f>
        <v>74044000</v>
      </c>
      <c r="O219" s="201">
        <f t="shared" si="25"/>
        <v>127800000</v>
      </c>
      <c r="P219" s="74">
        <v>74500000</v>
      </c>
      <c r="Q219" s="201">
        <f t="shared" si="23"/>
        <v>202300000</v>
      </c>
      <c r="R219" s="74">
        <f>ANR!B889</f>
        <v>0</v>
      </c>
      <c r="Y219" s="24">
        <v>36376</v>
      </c>
      <c r="Z219" s="17">
        <f t="shared" si="27"/>
        <v>148142000</v>
      </c>
      <c r="AA219" s="14">
        <f t="shared" si="29"/>
        <v>54158000</v>
      </c>
    </row>
    <row r="220" spans="1:27" x14ac:dyDescent="0.2">
      <c r="A220" s="18">
        <v>36742</v>
      </c>
      <c r="B220" s="5">
        <v>155000000</v>
      </c>
      <c r="C220" s="5"/>
      <c r="D220" s="13">
        <v>35647.583333333336</v>
      </c>
      <c r="E220" s="14">
        <f t="shared" si="30"/>
        <v>122569000</v>
      </c>
      <c r="F220" s="15">
        <v>79731000</v>
      </c>
      <c r="G220" s="370">
        <v>36012.583333333336</v>
      </c>
      <c r="H220" s="196">
        <f t="shared" si="26"/>
        <v>161382000</v>
      </c>
      <c r="I220" s="15">
        <v>40918000</v>
      </c>
      <c r="J220" s="5"/>
      <c r="K220" s="199">
        <f t="shared" si="24"/>
        <v>148555000</v>
      </c>
      <c r="L220" s="5">
        <v>53745000</v>
      </c>
      <c r="M220" s="196">
        <f t="shared" si="28"/>
        <v>128690000</v>
      </c>
      <c r="N220" s="16">
        <f>ANR!B159</f>
        <v>73610000</v>
      </c>
      <c r="O220" s="201">
        <f t="shared" si="25"/>
        <v>128534000</v>
      </c>
      <c r="P220" s="74">
        <v>73766000</v>
      </c>
      <c r="Q220" s="201">
        <f t="shared" si="23"/>
        <v>202300000</v>
      </c>
      <c r="R220" s="74">
        <f>ANR!B890</f>
        <v>0</v>
      </c>
      <c r="Y220" s="24">
        <v>36377</v>
      </c>
      <c r="Z220" s="17">
        <f t="shared" si="27"/>
        <v>148555000</v>
      </c>
      <c r="AA220" s="14">
        <f t="shared" si="29"/>
        <v>53745000</v>
      </c>
    </row>
    <row r="221" spans="1:27" x14ac:dyDescent="0.2">
      <c r="A221" s="18">
        <v>36743</v>
      </c>
      <c r="B221" s="5">
        <v>155000000</v>
      </c>
      <c r="C221" s="5"/>
      <c r="D221" s="13">
        <v>35648.583333333336</v>
      </c>
      <c r="E221" s="14">
        <f t="shared" si="30"/>
        <v>126991000</v>
      </c>
      <c r="F221" s="15">
        <v>75309000</v>
      </c>
      <c r="G221" s="370">
        <v>36013.583333333336</v>
      </c>
      <c r="H221" s="196">
        <f t="shared" si="26"/>
        <v>162087000</v>
      </c>
      <c r="I221" s="15">
        <v>40213000</v>
      </c>
      <c r="J221" s="5"/>
      <c r="K221" s="199">
        <f t="shared" si="24"/>
        <v>148961000</v>
      </c>
      <c r="L221" s="5">
        <v>53339000</v>
      </c>
      <c r="M221" s="196">
        <f t="shared" si="28"/>
        <v>129317000</v>
      </c>
      <c r="N221" s="16">
        <f>ANR!B160</f>
        <v>72983000</v>
      </c>
      <c r="O221" s="201">
        <f t="shared" si="25"/>
        <v>129226000</v>
      </c>
      <c r="P221" s="74">
        <v>73074000</v>
      </c>
      <c r="Q221" s="201">
        <f t="shared" si="23"/>
        <v>202300000</v>
      </c>
      <c r="R221" s="74">
        <f>ANR!B891</f>
        <v>0</v>
      </c>
      <c r="Y221" s="24">
        <v>36378</v>
      </c>
      <c r="Z221" s="17">
        <f t="shared" si="27"/>
        <v>148961000</v>
      </c>
      <c r="AA221" s="14">
        <f t="shared" si="29"/>
        <v>53339000</v>
      </c>
    </row>
    <row r="222" spans="1:27" x14ac:dyDescent="0.2">
      <c r="A222" s="18">
        <v>36744</v>
      </c>
      <c r="B222" s="5">
        <v>155000000</v>
      </c>
      <c r="C222" s="5"/>
      <c r="D222" s="13">
        <v>35649.583333333336</v>
      </c>
      <c r="E222" s="14">
        <f t="shared" si="30"/>
        <v>126991000</v>
      </c>
      <c r="F222" s="15">
        <v>75309000</v>
      </c>
      <c r="G222" s="370">
        <v>36014.583333333336</v>
      </c>
      <c r="H222" s="196">
        <f t="shared" si="26"/>
        <v>162798000</v>
      </c>
      <c r="I222" s="15">
        <v>39502000</v>
      </c>
      <c r="J222" s="5"/>
      <c r="K222" s="199">
        <f t="shared" si="24"/>
        <v>149202333</v>
      </c>
      <c r="L222" s="5">
        <v>53097667</v>
      </c>
      <c r="M222" s="196">
        <f t="shared" si="28"/>
        <v>129924000</v>
      </c>
      <c r="N222" s="16">
        <f>ANR!B161</f>
        <v>72376000</v>
      </c>
      <c r="O222" s="201">
        <f t="shared" si="25"/>
        <v>129868000</v>
      </c>
      <c r="P222" s="74">
        <v>72432000</v>
      </c>
      <c r="Q222" s="201">
        <f t="shared" si="23"/>
        <v>202300000</v>
      </c>
      <c r="R222" s="74">
        <f>ANR!B892</f>
        <v>0</v>
      </c>
      <c r="Y222" s="24">
        <v>36379</v>
      </c>
      <c r="Z222" s="17">
        <f t="shared" si="27"/>
        <v>149202333</v>
      </c>
      <c r="AA222" s="14">
        <f t="shared" si="29"/>
        <v>53097667</v>
      </c>
    </row>
    <row r="223" spans="1:27" x14ac:dyDescent="0.2">
      <c r="A223" s="18">
        <v>36745</v>
      </c>
      <c r="B223" s="5">
        <v>155000000</v>
      </c>
      <c r="C223" s="5"/>
      <c r="D223" s="13">
        <v>35650.583333333336</v>
      </c>
      <c r="E223" s="14">
        <f t="shared" si="30"/>
        <v>126991000</v>
      </c>
      <c r="F223" s="15">
        <v>75309000</v>
      </c>
      <c r="G223" s="370">
        <v>36015.583333333336</v>
      </c>
      <c r="H223" s="196">
        <f t="shared" si="26"/>
        <v>162798000</v>
      </c>
      <c r="I223" s="15">
        <v>39502000</v>
      </c>
      <c r="J223" s="5"/>
      <c r="K223" s="199">
        <f t="shared" si="24"/>
        <v>149443666</v>
      </c>
      <c r="L223" s="5">
        <v>52856334</v>
      </c>
      <c r="M223" s="196">
        <f t="shared" si="28"/>
        <v>130613000</v>
      </c>
      <c r="N223" s="16">
        <f>ANR!B162</f>
        <v>71687000</v>
      </c>
      <c r="O223" s="201">
        <f t="shared" si="25"/>
        <v>130757000</v>
      </c>
      <c r="P223" s="74">
        <v>71543000</v>
      </c>
      <c r="Q223" s="201">
        <f t="shared" si="23"/>
        <v>202300000</v>
      </c>
      <c r="R223" s="74">
        <f>ANR!B893</f>
        <v>0</v>
      </c>
      <c r="Y223" s="24">
        <v>36380</v>
      </c>
      <c r="Z223" s="17">
        <f t="shared" si="27"/>
        <v>149443666</v>
      </c>
      <c r="AA223" s="14">
        <f t="shared" si="29"/>
        <v>52856334</v>
      </c>
    </row>
    <row r="224" spans="1:27" x14ac:dyDescent="0.2">
      <c r="A224" s="18">
        <v>36746</v>
      </c>
      <c r="B224" s="5">
        <v>155000000</v>
      </c>
      <c r="C224" s="5"/>
      <c r="D224" s="5"/>
      <c r="E224" s="5"/>
      <c r="F224" s="5"/>
      <c r="G224" s="370">
        <v>36016.583333333336</v>
      </c>
      <c r="H224" s="196">
        <f t="shared" si="26"/>
        <v>162798000</v>
      </c>
      <c r="I224" s="15">
        <v>39502000</v>
      </c>
      <c r="J224" s="5"/>
      <c r="K224" s="199">
        <f t="shared" si="24"/>
        <v>149685000</v>
      </c>
      <c r="L224" s="5">
        <v>52615000</v>
      </c>
      <c r="M224" s="196">
        <f t="shared" si="28"/>
        <v>131666000</v>
      </c>
      <c r="N224" s="16">
        <f>ANR!B163</f>
        <v>70634000</v>
      </c>
      <c r="O224" s="201">
        <f t="shared" si="25"/>
        <v>131335000</v>
      </c>
      <c r="P224" s="74">
        <v>70965000</v>
      </c>
      <c r="Q224" s="201">
        <f t="shared" si="23"/>
        <v>202300000</v>
      </c>
      <c r="R224" s="74">
        <f>ANR!B894</f>
        <v>0</v>
      </c>
      <c r="Y224" s="24">
        <v>36381</v>
      </c>
      <c r="Z224" s="17">
        <f t="shared" si="27"/>
        <v>149685000</v>
      </c>
      <c r="AA224" s="14">
        <f t="shared" si="29"/>
        <v>52615000</v>
      </c>
    </row>
    <row r="225" spans="1:27" x14ac:dyDescent="0.2">
      <c r="A225" s="18">
        <v>36747</v>
      </c>
      <c r="B225" s="5">
        <v>155000000</v>
      </c>
      <c r="C225" s="5"/>
      <c r="D225" s="13">
        <v>35652.583333333336</v>
      </c>
      <c r="E225" s="14">
        <f t="shared" ref="E225:E230" si="31">$A$1-F225</f>
        <v>126991000</v>
      </c>
      <c r="F225" s="15">
        <v>75309000</v>
      </c>
      <c r="G225" s="370">
        <v>36017.583333333336</v>
      </c>
      <c r="H225" s="196">
        <f t="shared" si="26"/>
        <v>164300000</v>
      </c>
      <c r="I225" s="15">
        <v>38000000</v>
      </c>
      <c r="J225" s="5"/>
      <c r="K225" s="199">
        <f t="shared" si="24"/>
        <v>151336000</v>
      </c>
      <c r="L225" s="5">
        <v>50964000</v>
      </c>
      <c r="M225" s="196">
        <f t="shared" si="28"/>
        <v>132166000</v>
      </c>
      <c r="N225" s="16">
        <f>ANR!B164</f>
        <v>70134000</v>
      </c>
      <c r="O225" s="201">
        <f t="shared" si="25"/>
        <v>131500000</v>
      </c>
      <c r="P225" s="74">
        <v>70800000</v>
      </c>
      <c r="Q225" s="201">
        <f t="shared" si="23"/>
        <v>202300000</v>
      </c>
      <c r="R225" s="74">
        <f>ANR!B895</f>
        <v>0</v>
      </c>
      <c r="Y225" s="24">
        <v>36382</v>
      </c>
      <c r="Z225" s="17">
        <f t="shared" si="27"/>
        <v>151336000</v>
      </c>
      <c r="AA225" s="14">
        <f t="shared" si="29"/>
        <v>50964000</v>
      </c>
    </row>
    <row r="226" spans="1:27" x14ac:dyDescent="0.2">
      <c r="A226" s="18">
        <v>36748</v>
      </c>
      <c r="B226" s="5">
        <v>155000000</v>
      </c>
      <c r="C226" s="5"/>
      <c r="D226" s="13">
        <v>35653.583333333336</v>
      </c>
      <c r="E226" s="14">
        <f t="shared" si="31"/>
        <v>126991000</v>
      </c>
      <c r="F226" s="15">
        <v>75309000</v>
      </c>
      <c r="G226" s="370">
        <v>36018.583333333336</v>
      </c>
      <c r="H226" s="196">
        <f t="shared" si="26"/>
        <v>165412000</v>
      </c>
      <c r="I226" s="15">
        <v>36888000</v>
      </c>
      <c r="J226" s="5"/>
      <c r="K226" s="199">
        <f t="shared" si="24"/>
        <v>151956000</v>
      </c>
      <c r="L226" s="5">
        <v>50344000</v>
      </c>
      <c r="M226" s="196">
        <f t="shared" si="28"/>
        <v>132193000</v>
      </c>
      <c r="N226" s="16">
        <f>ANR!B165</f>
        <v>70107000</v>
      </c>
      <c r="O226" s="201">
        <f t="shared" si="25"/>
        <v>132010000</v>
      </c>
      <c r="P226" s="74">
        <v>70290000</v>
      </c>
      <c r="Q226" s="201">
        <f t="shared" si="23"/>
        <v>202300000</v>
      </c>
      <c r="R226" s="74">
        <f>ANR!B896</f>
        <v>0</v>
      </c>
      <c r="Y226" s="24">
        <v>36383</v>
      </c>
      <c r="Z226" s="17">
        <f t="shared" si="27"/>
        <v>151956000</v>
      </c>
      <c r="AA226" s="14">
        <f t="shared" si="29"/>
        <v>50344000</v>
      </c>
    </row>
    <row r="227" spans="1:27" x14ac:dyDescent="0.2">
      <c r="A227" s="18">
        <v>36749</v>
      </c>
      <c r="B227" s="5">
        <v>155000000</v>
      </c>
      <c r="C227" s="5"/>
      <c r="D227" s="13">
        <v>35654.583333333336</v>
      </c>
      <c r="E227" s="14">
        <f t="shared" si="31"/>
        <v>132899000</v>
      </c>
      <c r="F227" s="15">
        <v>69401000</v>
      </c>
      <c r="G227" s="370">
        <v>36019.583333333336</v>
      </c>
      <c r="H227" s="196">
        <f t="shared" si="26"/>
        <v>165961000</v>
      </c>
      <c r="I227" s="15">
        <v>36339000</v>
      </c>
      <c r="J227" s="5"/>
      <c r="K227" s="199">
        <f t="shared" si="24"/>
        <v>152557000</v>
      </c>
      <c r="L227" s="5">
        <v>49743000</v>
      </c>
      <c r="M227" s="196">
        <f t="shared" si="28"/>
        <v>132339000</v>
      </c>
      <c r="N227" s="16">
        <f>ANR!B166</f>
        <v>69961000</v>
      </c>
      <c r="O227" s="201">
        <f t="shared" si="25"/>
        <v>133000000</v>
      </c>
      <c r="P227" s="74">
        <v>69300000</v>
      </c>
      <c r="Q227" s="201">
        <f t="shared" ref="Q227:Q290" si="32">$A$1-R227</f>
        <v>202300000</v>
      </c>
      <c r="R227" s="74">
        <f>ANR!B897</f>
        <v>0</v>
      </c>
      <c r="Y227" s="24">
        <v>36384</v>
      </c>
      <c r="Z227" s="17">
        <f t="shared" si="27"/>
        <v>152557000</v>
      </c>
      <c r="AA227" s="14">
        <f t="shared" si="29"/>
        <v>49743000</v>
      </c>
    </row>
    <row r="228" spans="1:27" x14ac:dyDescent="0.2">
      <c r="A228" s="18">
        <v>36750</v>
      </c>
      <c r="B228" s="14">
        <f>$A$1-C228</f>
        <v>113300000</v>
      </c>
      <c r="C228" s="15">
        <v>89000000</v>
      </c>
      <c r="D228" s="13">
        <v>35655.583333333336</v>
      </c>
      <c r="E228" s="14">
        <f t="shared" si="31"/>
        <v>132899000</v>
      </c>
      <c r="F228" s="15">
        <v>69401000</v>
      </c>
      <c r="G228" s="370">
        <v>36020.583333333336</v>
      </c>
      <c r="H228" s="196">
        <f t="shared" si="26"/>
        <v>166612000</v>
      </c>
      <c r="I228" s="15">
        <v>35688000</v>
      </c>
      <c r="J228" s="5"/>
      <c r="K228" s="199">
        <f t="shared" si="24"/>
        <v>152886000</v>
      </c>
      <c r="L228" s="5">
        <v>49414000</v>
      </c>
      <c r="M228" s="196">
        <f t="shared" si="28"/>
        <v>132618000</v>
      </c>
      <c r="N228" s="16">
        <f>ANR!B167</f>
        <v>69682000</v>
      </c>
      <c r="O228" s="201">
        <f t="shared" si="25"/>
        <v>132499000</v>
      </c>
      <c r="P228" s="74">
        <v>69801000</v>
      </c>
      <c r="Q228" s="201">
        <f t="shared" si="32"/>
        <v>202300000</v>
      </c>
      <c r="R228" s="74">
        <f>ANR!B898</f>
        <v>0</v>
      </c>
      <c r="Y228" s="24">
        <v>36385</v>
      </c>
      <c r="Z228" s="17">
        <f t="shared" si="27"/>
        <v>152886000</v>
      </c>
      <c r="AA228" s="14">
        <f t="shared" si="29"/>
        <v>49414000</v>
      </c>
    </row>
    <row r="229" spans="1:27" x14ac:dyDescent="0.2">
      <c r="A229" s="18">
        <v>36751</v>
      </c>
      <c r="B229" s="5">
        <v>171000000</v>
      </c>
      <c r="C229" s="5"/>
      <c r="D229" s="13">
        <v>35656.583333333336</v>
      </c>
      <c r="E229" s="14">
        <f t="shared" si="31"/>
        <v>132899000</v>
      </c>
      <c r="F229" s="15">
        <v>69401000</v>
      </c>
      <c r="G229" s="370">
        <v>36021.583333333336</v>
      </c>
      <c r="H229" s="196">
        <f t="shared" si="26"/>
        <v>167219000</v>
      </c>
      <c r="I229" s="15">
        <v>35081000</v>
      </c>
      <c r="J229" s="5"/>
      <c r="K229" s="199">
        <f t="shared" si="24"/>
        <v>153564500</v>
      </c>
      <c r="L229" s="5">
        <v>48735500</v>
      </c>
      <c r="M229" s="196">
        <f t="shared" si="28"/>
        <v>133102000</v>
      </c>
      <c r="N229" s="16">
        <f>ANR!B168</f>
        <v>69198000</v>
      </c>
      <c r="O229" s="201">
        <f t="shared" si="25"/>
        <v>133788700</v>
      </c>
      <c r="P229" s="74">
        <v>68511300</v>
      </c>
      <c r="Q229" s="201">
        <f t="shared" si="32"/>
        <v>202300000</v>
      </c>
      <c r="R229" s="74">
        <f>ANR!B899</f>
        <v>0</v>
      </c>
      <c r="Y229" s="24">
        <v>36386</v>
      </c>
      <c r="Z229" s="17">
        <f t="shared" si="27"/>
        <v>153564500</v>
      </c>
      <c r="AA229" s="14">
        <f t="shared" si="29"/>
        <v>48735500</v>
      </c>
    </row>
    <row r="230" spans="1:27" x14ac:dyDescent="0.2">
      <c r="A230" s="18">
        <v>36752</v>
      </c>
      <c r="B230" s="5">
        <v>171000000</v>
      </c>
      <c r="C230" s="5"/>
      <c r="D230" s="13">
        <v>35657.583333333336</v>
      </c>
      <c r="E230" s="14">
        <f t="shared" si="31"/>
        <v>132899000</v>
      </c>
      <c r="F230" s="15">
        <v>69401000</v>
      </c>
      <c r="G230" s="370">
        <v>36022.583333333336</v>
      </c>
      <c r="H230" s="196">
        <f t="shared" si="26"/>
        <v>167219000</v>
      </c>
      <c r="I230" s="15">
        <v>35081000</v>
      </c>
      <c r="J230" s="5"/>
      <c r="K230" s="199">
        <f t="shared" si="24"/>
        <v>154243000</v>
      </c>
      <c r="L230" s="5">
        <v>48057000</v>
      </c>
      <c r="M230" s="196">
        <f t="shared" si="28"/>
        <v>133738000</v>
      </c>
      <c r="N230" s="16">
        <f>ANR!B169</f>
        <v>68562000</v>
      </c>
      <c r="O230" s="201">
        <f t="shared" si="25"/>
        <v>135723000</v>
      </c>
      <c r="P230" s="74">
        <v>66577000</v>
      </c>
      <c r="Q230" s="201">
        <f t="shared" si="32"/>
        <v>202300000</v>
      </c>
      <c r="R230" s="74">
        <f>ANR!B900</f>
        <v>0</v>
      </c>
      <c r="Y230" s="24">
        <v>36387</v>
      </c>
      <c r="Z230" s="17">
        <f t="shared" si="27"/>
        <v>154243000</v>
      </c>
      <c r="AA230" s="14">
        <f t="shared" si="29"/>
        <v>48057000</v>
      </c>
    </row>
    <row r="231" spans="1:27" x14ac:dyDescent="0.2">
      <c r="A231" s="18">
        <v>36753</v>
      </c>
      <c r="B231" s="5">
        <v>171000000</v>
      </c>
      <c r="C231" s="5"/>
      <c r="D231" s="5"/>
      <c r="E231" s="5"/>
      <c r="F231" s="5"/>
      <c r="G231" s="370">
        <v>36023.583333333336</v>
      </c>
      <c r="H231" s="196">
        <f t="shared" si="26"/>
        <v>167219000</v>
      </c>
      <c r="I231" s="15">
        <v>35081000</v>
      </c>
      <c r="J231" s="5"/>
      <c r="K231" s="199">
        <f t="shared" si="24"/>
        <v>154921500</v>
      </c>
      <c r="L231" s="5">
        <v>47378500</v>
      </c>
      <c r="M231" s="196">
        <f t="shared" si="28"/>
        <v>134502000</v>
      </c>
      <c r="N231" s="16">
        <f>ANR!B170</f>
        <v>67798000</v>
      </c>
      <c r="O231" s="201">
        <f t="shared" si="25"/>
        <v>136673000</v>
      </c>
      <c r="P231" s="74">
        <v>65627000</v>
      </c>
      <c r="Q231" s="201">
        <f t="shared" si="32"/>
        <v>202300000</v>
      </c>
      <c r="R231" s="74">
        <f>ANR!B901</f>
        <v>0</v>
      </c>
      <c r="Y231" s="24">
        <v>36388</v>
      </c>
      <c r="Z231" s="17">
        <f t="shared" si="27"/>
        <v>154921500</v>
      </c>
      <c r="AA231" s="14">
        <f t="shared" si="29"/>
        <v>47378500</v>
      </c>
    </row>
    <row r="232" spans="1:27" x14ac:dyDescent="0.2">
      <c r="A232" s="18">
        <v>36754</v>
      </c>
      <c r="B232" s="5">
        <v>171000000</v>
      </c>
      <c r="C232" s="5"/>
      <c r="D232" s="13">
        <v>35659.583333333336</v>
      </c>
      <c r="E232" s="14">
        <f>$A$1-F232</f>
        <v>132899000</v>
      </c>
      <c r="F232" s="15">
        <v>69401000</v>
      </c>
      <c r="G232" s="370">
        <v>36024.583333333336</v>
      </c>
      <c r="H232" s="196">
        <f t="shared" si="26"/>
        <v>167219000</v>
      </c>
      <c r="I232" s="15">
        <v>35081000</v>
      </c>
      <c r="J232" s="5"/>
      <c r="K232" s="199">
        <f t="shared" si="24"/>
        <v>155600000</v>
      </c>
      <c r="L232" s="5">
        <v>46700000</v>
      </c>
      <c r="M232" s="196">
        <f t="shared" si="28"/>
        <v>134959000</v>
      </c>
      <c r="N232" s="16">
        <f>ANR!B171</f>
        <v>67341000</v>
      </c>
      <c r="O232" s="201">
        <f t="shared" si="25"/>
        <v>137530000</v>
      </c>
      <c r="P232" s="74">
        <v>64770000</v>
      </c>
      <c r="Q232" s="201">
        <f t="shared" si="32"/>
        <v>202300000</v>
      </c>
      <c r="R232" s="74">
        <f>ANR!B902</f>
        <v>0</v>
      </c>
      <c r="Y232" s="24">
        <v>36389</v>
      </c>
      <c r="Z232" s="17">
        <f t="shared" si="27"/>
        <v>155600000</v>
      </c>
      <c r="AA232" s="14">
        <f t="shared" si="29"/>
        <v>46700000</v>
      </c>
    </row>
    <row r="233" spans="1:27" x14ac:dyDescent="0.2">
      <c r="A233" s="18">
        <v>36755</v>
      </c>
      <c r="B233" s="5">
        <v>171000000</v>
      </c>
      <c r="C233" s="5"/>
      <c r="D233" s="13">
        <v>35660.583333333336</v>
      </c>
      <c r="E233" s="14">
        <f>$A$1-F233</f>
        <v>132899000</v>
      </c>
      <c r="F233" s="15">
        <v>69401000</v>
      </c>
      <c r="G233" s="370">
        <v>36025.583333333336</v>
      </c>
      <c r="H233" s="196">
        <f t="shared" si="26"/>
        <v>169770000</v>
      </c>
      <c r="I233" s="15">
        <v>32530000</v>
      </c>
      <c r="J233" s="5"/>
      <c r="K233" s="199">
        <f t="shared" si="24"/>
        <v>156050000</v>
      </c>
      <c r="L233" s="5">
        <v>46250000</v>
      </c>
      <c r="M233" s="196">
        <f t="shared" si="28"/>
        <v>135276000</v>
      </c>
      <c r="N233" s="16">
        <f>ANR!B172</f>
        <v>67024000</v>
      </c>
      <c r="O233" s="201">
        <f t="shared" si="25"/>
        <v>138662000</v>
      </c>
      <c r="P233" s="74">
        <v>63638000</v>
      </c>
      <c r="Q233" s="201">
        <f t="shared" si="32"/>
        <v>202300000</v>
      </c>
      <c r="R233" s="74">
        <f>ANR!B903</f>
        <v>0</v>
      </c>
      <c r="Y233" s="24">
        <v>36390</v>
      </c>
      <c r="Z233" s="17">
        <f t="shared" si="27"/>
        <v>156050000</v>
      </c>
      <c r="AA233" s="14">
        <f t="shared" si="29"/>
        <v>46250000</v>
      </c>
    </row>
    <row r="234" spans="1:27" x14ac:dyDescent="0.2">
      <c r="A234" s="18">
        <v>36756</v>
      </c>
      <c r="B234" s="5">
        <v>171000000</v>
      </c>
      <c r="C234" s="5"/>
      <c r="D234" s="13">
        <v>35661.583333333336</v>
      </c>
      <c r="E234" s="14">
        <f>$A$1-F234</f>
        <v>139180000</v>
      </c>
      <c r="F234" s="15">
        <v>63120000</v>
      </c>
      <c r="G234" s="370">
        <v>36026.583333333336</v>
      </c>
      <c r="H234" s="196">
        <f t="shared" si="26"/>
        <v>170465000</v>
      </c>
      <c r="I234" s="15">
        <v>31835000</v>
      </c>
      <c r="J234" s="5"/>
      <c r="K234" s="199">
        <f t="shared" si="24"/>
        <v>156400000</v>
      </c>
      <c r="L234" s="5">
        <v>45900000</v>
      </c>
      <c r="M234" s="196">
        <f t="shared" si="28"/>
        <v>135893000</v>
      </c>
      <c r="N234" s="16">
        <f>ANR!B173</f>
        <v>66407000</v>
      </c>
      <c r="O234" s="201">
        <f t="shared" si="25"/>
        <v>138914000</v>
      </c>
      <c r="P234" s="74">
        <v>63386000</v>
      </c>
      <c r="Q234" s="201">
        <f t="shared" si="32"/>
        <v>202300000</v>
      </c>
      <c r="R234" s="74">
        <f>ANR!B904</f>
        <v>0</v>
      </c>
      <c r="Y234" s="24">
        <v>36391</v>
      </c>
      <c r="Z234" s="17">
        <f t="shared" si="27"/>
        <v>156400000</v>
      </c>
      <c r="AA234" s="14">
        <f t="shared" si="29"/>
        <v>45900000</v>
      </c>
    </row>
    <row r="235" spans="1:27" x14ac:dyDescent="0.2">
      <c r="A235" s="18">
        <v>36757</v>
      </c>
      <c r="B235" s="5">
        <v>171000000</v>
      </c>
      <c r="C235" s="5"/>
      <c r="D235" s="13">
        <v>35662.583333333336</v>
      </c>
      <c r="E235" s="14">
        <f>$A$1-F235</f>
        <v>139180000</v>
      </c>
      <c r="F235" s="15">
        <v>63120000</v>
      </c>
      <c r="G235" s="370">
        <v>36027.583333333336</v>
      </c>
      <c r="H235" s="196">
        <f t="shared" si="26"/>
        <v>171083000</v>
      </c>
      <c r="I235" s="15">
        <v>31217000</v>
      </c>
      <c r="J235" s="5"/>
      <c r="K235" s="199">
        <f t="shared" si="24"/>
        <v>156800000</v>
      </c>
      <c r="L235" s="5">
        <v>45500000</v>
      </c>
      <c r="M235" s="196">
        <f t="shared" si="28"/>
        <v>136559000</v>
      </c>
      <c r="N235" s="16">
        <f>ANR!B174</f>
        <v>65741000</v>
      </c>
      <c r="O235" s="201">
        <f t="shared" si="25"/>
        <v>139836000</v>
      </c>
      <c r="P235" s="74">
        <v>62464000</v>
      </c>
      <c r="Q235" s="201">
        <f t="shared" si="32"/>
        <v>202300000</v>
      </c>
      <c r="R235" s="74">
        <f>ANR!B905</f>
        <v>0</v>
      </c>
      <c r="Y235" s="24">
        <v>36392</v>
      </c>
      <c r="Z235" s="17">
        <f t="shared" si="27"/>
        <v>156800000</v>
      </c>
      <c r="AA235" s="14">
        <f t="shared" si="29"/>
        <v>45500000</v>
      </c>
    </row>
    <row r="236" spans="1:27" x14ac:dyDescent="0.2">
      <c r="A236" s="18">
        <v>36758</v>
      </c>
      <c r="B236" s="14">
        <f>$A$1-C236</f>
        <v>121300000</v>
      </c>
      <c r="C236" s="15">
        <v>81000000</v>
      </c>
      <c r="D236" s="13">
        <v>35663.583333333336</v>
      </c>
      <c r="E236" s="14">
        <f>$A$1-F236</f>
        <v>139180000</v>
      </c>
      <c r="F236" s="15">
        <v>63120000</v>
      </c>
      <c r="G236" s="370">
        <v>36028.583333333336</v>
      </c>
      <c r="H236" s="196">
        <f t="shared" si="26"/>
        <v>171837000</v>
      </c>
      <c r="I236" s="15">
        <v>30463000</v>
      </c>
      <c r="J236" s="5"/>
      <c r="K236" s="199">
        <f t="shared" si="24"/>
        <v>157393333</v>
      </c>
      <c r="L236" s="5">
        <v>44906667</v>
      </c>
      <c r="M236" s="196">
        <f t="shared" si="28"/>
        <v>137225000</v>
      </c>
      <c r="N236" s="16">
        <f>ANR!B175</f>
        <v>65075000</v>
      </c>
      <c r="O236" s="201">
        <f t="shared" si="25"/>
        <v>141500000</v>
      </c>
      <c r="P236" s="74">
        <v>60800000</v>
      </c>
      <c r="Q236" s="201">
        <f t="shared" si="32"/>
        <v>202300000</v>
      </c>
      <c r="R236" s="74">
        <f>ANR!B906</f>
        <v>0</v>
      </c>
      <c r="Y236" s="24">
        <v>36393</v>
      </c>
      <c r="Z236" s="17">
        <f t="shared" si="27"/>
        <v>157393333</v>
      </c>
      <c r="AA236" s="14">
        <f t="shared" si="29"/>
        <v>44906667</v>
      </c>
    </row>
    <row r="237" spans="1:27" x14ac:dyDescent="0.2">
      <c r="A237" s="18">
        <v>36759</v>
      </c>
      <c r="B237" s="5">
        <v>179000000</v>
      </c>
      <c r="C237" s="5"/>
      <c r="D237" s="5"/>
      <c r="E237" s="5"/>
      <c r="F237" s="5"/>
      <c r="G237" s="370">
        <v>36029.583333333336</v>
      </c>
      <c r="H237" s="196">
        <f t="shared" si="26"/>
        <v>171837000</v>
      </c>
      <c r="I237" s="15">
        <v>30463000</v>
      </c>
      <c r="J237" s="5"/>
      <c r="K237" s="199">
        <f t="shared" si="24"/>
        <v>157986666</v>
      </c>
      <c r="L237" s="5">
        <v>44313334</v>
      </c>
      <c r="M237" s="196">
        <f t="shared" si="28"/>
        <v>138000000</v>
      </c>
      <c r="N237" s="16">
        <f>ANR!B176</f>
        <v>64300000</v>
      </c>
      <c r="O237" s="201">
        <f t="shared" si="25"/>
        <v>143069000</v>
      </c>
      <c r="P237" s="74">
        <v>59231000</v>
      </c>
      <c r="Q237" s="201">
        <f t="shared" si="32"/>
        <v>202300000</v>
      </c>
      <c r="R237" s="74">
        <f>ANR!B907</f>
        <v>0</v>
      </c>
      <c r="Y237" s="24">
        <v>36394</v>
      </c>
      <c r="Z237" s="17">
        <f t="shared" si="27"/>
        <v>157986666</v>
      </c>
      <c r="AA237" s="14">
        <f t="shared" si="29"/>
        <v>44313334</v>
      </c>
    </row>
    <row r="238" spans="1:27" x14ac:dyDescent="0.2">
      <c r="A238" s="18">
        <v>36760</v>
      </c>
      <c r="B238" s="5">
        <v>179000000</v>
      </c>
      <c r="C238" s="5"/>
      <c r="D238" s="5"/>
      <c r="E238" s="5"/>
      <c r="F238" s="5"/>
      <c r="G238" s="370">
        <v>36030.583333333336</v>
      </c>
      <c r="H238" s="196">
        <f t="shared" si="26"/>
        <v>171837000</v>
      </c>
      <c r="I238" s="15">
        <v>30463000</v>
      </c>
      <c r="J238" s="5"/>
      <c r="K238" s="199">
        <f t="shared" si="24"/>
        <v>158580000</v>
      </c>
      <c r="L238" s="5">
        <v>43720000</v>
      </c>
      <c r="M238" s="196">
        <f t="shared" si="28"/>
        <v>138800000</v>
      </c>
      <c r="N238" s="16">
        <f>ANR!B177</f>
        <v>63500000</v>
      </c>
      <c r="O238" s="201">
        <f t="shared" si="25"/>
        <v>143933000</v>
      </c>
      <c r="P238" s="74">
        <v>58367000</v>
      </c>
      <c r="Q238" s="201">
        <f t="shared" si="32"/>
        <v>202300000</v>
      </c>
      <c r="R238" s="74">
        <f>ANR!B908</f>
        <v>0</v>
      </c>
      <c r="Y238" s="24">
        <v>36395</v>
      </c>
      <c r="Z238" s="17">
        <f t="shared" si="27"/>
        <v>158580000</v>
      </c>
      <c r="AA238" s="14">
        <f t="shared" si="29"/>
        <v>43720000</v>
      </c>
    </row>
    <row r="239" spans="1:27" x14ac:dyDescent="0.2">
      <c r="A239" s="18">
        <v>36761</v>
      </c>
      <c r="B239" s="5">
        <v>179000000</v>
      </c>
      <c r="C239" s="5"/>
      <c r="D239" s="5"/>
      <c r="E239" s="5"/>
      <c r="F239" s="5"/>
      <c r="G239" s="370">
        <v>36031.583333333336</v>
      </c>
      <c r="H239" s="196">
        <f t="shared" si="26"/>
        <v>174500000</v>
      </c>
      <c r="I239" s="15">
        <v>27800000</v>
      </c>
      <c r="J239" s="5"/>
      <c r="K239" s="199">
        <f t="shared" si="24"/>
        <v>159527000</v>
      </c>
      <c r="L239" s="5">
        <v>42773000</v>
      </c>
      <c r="M239" s="196">
        <f t="shared" si="28"/>
        <v>139500000</v>
      </c>
      <c r="N239" s="16">
        <f>ANR!B178</f>
        <v>62800000</v>
      </c>
      <c r="O239" s="201">
        <f t="shared" si="25"/>
        <v>144829000</v>
      </c>
      <c r="P239" s="74">
        <v>57471000</v>
      </c>
      <c r="Q239" s="201">
        <f t="shared" si="32"/>
        <v>202300000</v>
      </c>
      <c r="R239" s="74">
        <f>ANR!B909</f>
        <v>0</v>
      </c>
      <c r="Y239" s="24">
        <v>36396</v>
      </c>
      <c r="Z239" s="17">
        <f t="shared" si="27"/>
        <v>159527000</v>
      </c>
      <c r="AA239" s="14">
        <f t="shared" si="29"/>
        <v>42773000</v>
      </c>
    </row>
    <row r="240" spans="1:27" x14ac:dyDescent="0.2">
      <c r="A240" s="18">
        <v>36762</v>
      </c>
      <c r="B240" s="5">
        <v>179000000</v>
      </c>
      <c r="C240" s="5"/>
      <c r="D240" s="13">
        <v>35667.583333333336</v>
      </c>
      <c r="E240" s="14">
        <f>$A$1-F240</f>
        <v>139180000</v>
      </c>
      <c r="F240" s="15">
        <v>63120000</v>
      </c>
      <c r="G240" s="370">
        <v>36032.583333333336</v>
      </c>
      <c r="H240" s="196">
        <f t="shared" si="26"/>
        <v>173763000</v>
      </c>
      <c r="I240" s="15">
        <v>28537000</v>
      </c>
      <c r="J240" s="5"/>
      <c r="K240" s="199">
        <f t="shared" si="24"/>
        <v>160300000</v>
      </c>
      <c r="L240" s="5">
        <v>42000000</v>
      </c>
      <c r="M240" s="196">
        <f t="shared" si="28"/>
        <v>139984000</v>
      </c>
      <c r="N240" s="16">
        <f>ANR!B179</f>
        <v>62316000</v>
      </c>
      <c r="O240" s="201">
        <f t="shared" si="25"/>
        <v>146540000</v>
      </c>
      <c r="P240" s="74">
        <v>55760000</v>
      </c>
      <c r="Q240" s="201">
        <f t="shared" si="32"/>
        <v>202300000</v>
      </c>
      <c r="R240" s="74">
        <f>ANR!B910</f>
        <v>0</v>
      </c>
      <c r="Y240" s="24">
        <v>36397</v>
      </c>
      <c r="Z240" s="17">
        <f t="shared" si="27"/>
        <v>160300000</v>
      </c>
      <c r="AA240" s="14">
        <f t="shared" si="29"/>
        <v>42000000</v>
      </c>
    </row>
    <row r="241" spans="1:27" x14ac:dyDescent="0.2">
      <c r="A241" s="18">
        <v>36763</v>
      </c>
      <c r="B241" s="5">
        <v>179000000</v>
      </c>
      <c r="C241" s="5"/>
      <c r="D241" s="5"/>
      <c r="E241" s="5"/>
      <c r="F241" s="5"/>
      <c r="G241" s="370">
        <v>36033.583333333336</v>
      </c>
      <c r="H241" s="196">
        <f t="shared" si="26"/>
        <v>173734000</v>
      </c>
      <c r="I241" s="15">
        <v>28566000</v>
      </c>
      <c r="J241" s="5"/>
      <c r="K241" s="199">
        <f t="shared" si="24"/>
        <v>161047000</v>
      </c>
      <c r="L241" s="5">
        <v>41253000</v>
      </c>
      <c r="M241" s="196">
        <f t="shared" si="28"/>
        <v>140560000</v>
      </c>
      <c r="N241" s="16">
        <f>ANR!B180</f>
        <v>61740000</v>
      </c>
      <c r="O241" s="201">
        <f t="shared" si="25"/>
        <v>145987500</v>
      </c>
      <c r="P241" s="74">
        <v>56312500</v>
      </c>
      <c r="Q241" s="201">
        <f t="shared" si="32"/>
        <v>202300000</v>
      </c>
      <c r="R241" s="74">
        <f>ANR!B911</f>
        <v>0</v>
      </c>
      <c r="Y241" s="24">
        <v>36398</v>
      </c>
      <c r="Z241" s="17">
        <f t="shared" si="27"/>
        <v>161047000</v>
      </c>
      <c r="AA241" s="14">
        <f t="shared" si="29"/>
        <v>41253000</v>
      </c>
    </row>
    <row r="242" spans="1:27" x14ac:dyDescent="0.2">
      <c r="A242" s="18">
        <v>36764</v>
      </c>
      <c r="B242" s="5">
        <v>179000000</v>
      </c>
      <c r="C242" s="5"/>
      <c r="D242" s="13">
        <v>35669.583333333336</v>
      </c>
      <c r="E242" s="14">
        <f>$A$1-F242</f>
        <v>146024000</v>
      </c>
      <c r="F242" s="15">
        <v>56276000</v>
      </c>
      <c r="G242" s="370">
        <v>36034.583333333336</v>
      </c>
      <c r="H242" s="196">
        <f t="shared" si="26"/>
        <v>175178000</v>
      </c>
      <c r="I242" s="15">
        <v>27122000</v>
      </c>
      <c r="J242" s="5"/>
      <c r="K242" s="199">
        <f t="shared" si="24"/>
        <v>161390000</v>
      </c>
      <c r="L242" s="5">
        <v>40910000</v>
      </c>
      <c r="M242" s="196">
        <f t="shared" si="28"/>
        <v>140780000</v>
      </c>
      <c r="N242" s="16">
        <f>ANR!B181</f>
        <v>61520000</v>
      </c>
      <c r="O242" s="201">
        <f t="shared" si="25"/>
        <v>145435000</v>
      </c>
      <c r="P242" s="74">
        <v>56865000</v>
      </c>
      <c r="Q242" s="201">
        <f t="shared" si="32"/>
        <v>202300000</v>
      </c>
      <c r="R242" s="74">
        <f>ANR!B912</f>
        <v>0</v>
      </c>
      <c r="Y242" s="24">
        <v>36399</v>
      </c>
      <c r="Z242" s="17">
        <f t="shared" si="27"/>
        <v>161390000</v>
      </c>
      <c r="AA242" s="14">
        <f t="shared" si="29"/>
        <v>40910000</v>
      </c>
    </row>
    <row r="243" spans="1:27" x14ac:dyDescent="0.2">
      <c r="A243" s="18">
        <v>36765</v>
      </c>
      <c r="B243" s="14">
        <f>$A$1-C243</f>
        <v>126300000</v>
      </c>
      <c r="C243" s="15">
        <v>76000000</v>
      </c>
      <c r="D243" s="13">
        <v>35670.583333333336</v>
      </c>
      <c r="E243" s="14">
        <f>$A$1-F243</f>
        <v>146024000</v>
      </c>
      <c r="F243" s="15">
        <v>56276000</v>
      </c>
      <c r="G243" s="370">
        <v>36035.583333333336</v>
      </c>
      <c r="H243" s="196">
        <f t="shared" si="26"/>
        <v>175400000</v>
      </c>
      <c r="I243" s="15">
        <v>26900000</v>
      </c>
      <c r="J243" s="5"/>
      <c r="K243" s="199">
        <f t="shared" si="24"/>
        <v>161878500</v>
      </c>
      <c r="L243" s="5">
        <v>40421500</v>
      </c>
      <c r="M243" s="196">
        <f t="shared" si="28"/>
        <v>141133000</v>
      </c>
      <c r="N243" s="16">
        <f>ANR!B182</f>
        <v>61167000</v>
      </c>
      <c r="O243" s="201">
        <f t="shared" si="25"/>
        <v>146235000</v>
      </c>
      <c r="P243" s="74">
        <v>56065000</v>
      </c>
      <c r="Q243" s="201">
        <f t="shared" si="32"/>
        <v>202300000</v>
      </c>
      <c r="R243" s="74">
        <f>ANR!B913</f>
        <v>0</v>
      </c>
      <c r="Y243" s="24">
        <v>36400</v>
      </c>
      <c r="Z243" s="17">
        <f t="shared" si="27"/>
        <v>161878500</v>
      </c>
      <c r="AA243" s="14">
        <f t="shared" si="29"/>
        <v>40421500</v>
      </c>
    </row>
    <row r="244" spans="1:27" x14ac:dyDescent="0.2">
      <c r="A244" s="18">
        <v>36766</v>
      </c>
      <c r="B244" s="5">
        <v>184000000</v>
      </c>
      <c r="C244" s="5"/>
      <c r="D244" s="13">
        <v>35671.583333333336</v>
      </c>
      <c r="E244" s="14">
        <f>$A$1-F244</f>
        <v>146024000</v>
      </c>
      <c r="F244" s="15">
        <v>56276000</v>
      </c>
      <c r="G244" s="370">
        <v>36036.583333333336</v>
      </c>
      <c r="H244" s="196">
        <f t="shared" si="26"/>
        <v>175448000</v>
      </c>
      <c r="I244" s="15">
        <v>26852000</v>
      </c>
      <c r="J244" s="5"/>
      <c r="K244" s="199">
        <f t="shared" si="24"/>
        <v>162367000</v>
      </c>
      <c r="L244" s="5">
        <v>39933000</v>
      </c>
      <c r="M244" s="196">
        <f t="shared" si="28"/>
        <v>141666000</v>
      </c>
      <c r="N244" s="16">
        <f>ANR!B183</f>
        <v>60634000</v>
      </c>
      <c r="O244" s="201">
        <f t="shared" si="25"/>
        <v>148080000</v>
      </c>
      <c r="P244" s="74">
        <v>54220000</v>
      </c>
      <c r="Q244" s="201">
        <f t="shared" si="32"/>
        <v>202300000</v>
      </c>
      <c r="R244" s="74">
        <f>ANR!B914</f>
        <v>0</v>
      </c>
      <c r="Y244" s="24">
        <v>36401</v>
      </c>
      <c r="Z244" s="17">
        <f t="shared" si="27"/>
        <v>162367000</v>
      </c>
      <c r="AA244" s="14">
        <f t="shared" si="29"/>
        <v>39933000</v>
      </c>
    </row>
    <row r="245" spans="1:27" x14ac:dyDescent="0.2">
      <c r="A245" s="18">
        <v>36767</v>
      </c>
      <c r="B245" s="5">
        <v>184000000</v>
      </c>
      <c r="C245" s="5"/>
      <c r="D245" s="5"/>
      <c r="E245" s="5"/>
      <c r="F245" s="5"/>
      <c r="G245" s="370">
        <v>36037.583333333336</v>
      </c>
      <c r="H245" s="196">
        <f t="shared" si="26"/>
        <v>175448000</v>
      </c>
      <c r="I245" s="15">
        <v>26852000</v>
      </c>
      <c r="J245" s="5"/>
      <c r="K245" s="199">
        <f t="shared" si="24"/>
        <v>162855500</v>
      </c>
      <c r="L245" s="5">
        <v>39444500</v>
      </c>
      <c r="M245" s="196">
        <f t="shared" si="28"/>
        <v>142114000</v>
      </c>
      <c r="N245" s="16">
        <f>ANR!B184</f>
        <v>60186000</v>
      </c>
      <c r="O245" s="201">
        <f t="shared" si="25"/>
        <v>148887000</v>
      </c>
      <c r="P245" s="74">
        <v>53413000</v>
      </c>
      <c r="Q245" s="201">
        <f t="shared" si="32"/>
        <v>202300000</v>
      </c>
      <c r="R245" s="74">
        <f>ANR!B915</f>
        <v>0</v>
      </c>
      <c r="Y245" s="24">
        <v>36402</v>
      </c>
      <c r="Z245" s="17">
        <f t="shared" si="27"/>
        <v>162855500</v>
      </c>
      <c r="AA245" s="14">
        <f t="shared" si="29"/>
        <v>39444500</v>
      </c>
    </row>
    <row r="246" spans="1:27" x14ac:dyDescent="0.2">
      <c r="A246" s="18">
        <v>36768</v>
      </c>
      <c r="B246" s="5">
        <v>184000000</v>
      </c>
      <c r="C246" s="5"/>
      <c r="D246" s="5"/>
      <c r="E246" s="5"/>
      <c r="F246" s="5"/>
      <c r="G246" s="370">
        <v>36038.583333333336</v>
      </c>
      <c r="H246" s="196">
        <f t="shared" si="26"/>
        <v>176054000</v>
      </c>
      <c r="I246" s="15">
        <v>26246000</v>
      </c>
      <c r="J246" s="5"/>
      <c r="K246" s="199">
        <f t="shared" ref="K246:K253" si="33">$A$1-L246</f>
        <v>163344000</v>
      </c>
      <c r="L246" s="5">
        <v>38956000</v>
      </c>
      <c r="M246" s="196">
        <f t="shared" si="28"/>
        <v>142465000</v>
      </c>
      <c r="N246" s="16">
        <f>ANR!B185</f>
        <v>59835000</v>
      </c>
      <c r="O246" s="201">
        <f t="shared" si="25"/>
        <v>149772000</v>
      </c>
      <c r="P246" s="74">
        <v>52528000</v>
      </c>
      <c r="Q246" s="201">
        <f t="shared" si="32"/>
        <v>202300000</v>
      </c>
      <c r="R246" s="74">
        <f>ANR!B916</f>
        <v>0</v>
      </c>
      <c r="Y246" s="24">
        <v>36403</v>
      </c>
      <c r="Z246" s="17">
        <f t="shared" si="27"/>
        <v>163344000</v>
      </c>
      <c r="AA246" s="14">
        <f t="shared" si="29"/>
        <v>38956000</v>
      </c>
    </row>
    <row r="247" spans="1:27" s="186" customFormat="1" ht="13.5" thickBot="1" x14ac:dyDescent="0.25">
      <c r="A247" s="180">
        <v>36769</v>
      </c>
      <c r="B247" s="214">
        <v>184000000</v>
      </c>
      <c r="C247" s="214"/>
      <c r="D247" s="181">
        <v>35674.375</v>
      </c>
      <c r="E247" s="182">
        <f t="shared" ref="E247:E263" si="34">$A$1-F247</f>
        <v>146024000</v>
      </c>
      <c r="F247" s="183">
        <v>56276000</v>
      </c>
      <c r="G247" s="374">
        <v>36039.583333333336</v>
      </c>
      <c r="H247" s="197">
        <f t="shared" si="26"/>
        <v>178716000</v>
      </c>
      <c r="I247" s="183">
        <v>23584000</v>
      </c>
      <c r="J247" s="214"/>
      <c r="K247" s="215">
        <f t="shared" si="33"/>
        <v>163766000</v>
      </c>
      <c r="L247" s="214">
        <v>38534000</v>
      </c>
      <c r="M247" s="197">
        <f t="shared" si="28"/>
        <v>142763000</v>
      </c>
      <c r="N247" s="184">
        <f>ANR!B186</f>
        <v>59537000</v>
      </c>
      <c r="O247" s="290">
        <f t="shared" si="25"/>
        <v>150664000</v>
      </c>
      <c r="P247" s="185">
        <v>51636000</v>
      </c>
      <c r="Q247" s="290">
        <f t="shared" si="32"/>
        <v>202300000</v>
      </c>
      <c r="R247" s="74">
        <f>ANR!B917</f>
        <v>0</v>
      </c>
      <c r="Y247" s="187">
        <v>36404</v>
      </c>
      <c r="Z247" s="216">
        <f t="shared" si="27"/>
        <v>163766000</v>
      </c>
      <c r="AA247" s="182">
        <f t="shared" si="29"/>
        <v>38534000</v>
      </c>
    </row>
    <row r="248" spans="1:27" x14ac:dyDescent="0.2">
      <c r="A248" s="18">
        <v>36770</v>
      </c>
      <c r="B248" s="5">
        <v>184000000</v>
      </c>
      <c r="C248" s="5"/>
      <c r="D248" s="13">
        <v>35674.583333333336</v>
      </c>
      <c r="E248" s="14">
        <f t="shared" si="34"/>
        <v>146024000</v>
      </c>
      <c r="F248" s="15">
        <v>56276000</v>
      </c>
      <c r="G248" s="370">
        <v>36040.583333333336</v>
      </c>
      <c r="H248" s="196">
        <f t="shared" si="26"/>
        <v>179568000</v>
      </c>
      <c r="I248" s="15">
        <v>22732000</v>
      </c>
      <c r="J248" s="5"/>
      <c r="K248" s="199">
        <f t="shared" si="33"/>
        <v>163552000</v>
      </c>
      <c r="L248" s="5">
        <v>38748000</v>
      </c>
      <c r="M248" s="196">
        <f t="shared" si="28"/>
        <v>143266000</v>
      </c>
      <c r="N248" s="16">
        <f>ANR!B187</f>
        <v>59034000</v>
      </c>
      <c r="O248" s="201">
        <f t="shared" si="25"/>
        <v>151197333</v>
      </c>
      <c r="P248" s="74">
        <v>51102667</v>
      </c>
      <c r="Q248" s="201">
        <f t="shared" si="32"/>
        <v>202300000</v>
      </c>
      <c r="R248" s="74">
        <f>ANR!B918</f>
        <v>0</v>
      </c>
      <c r="Y248" s="24">
        <v>36405</v>
      </c>
      <c r="Z248" s="17">
        <f t="shared" si="27"/>
        <v>163552000</v>
      </c>
      <c r="AA248" s="14">
        <f t="shared" si="29"/>
        <v>38748000</v>
      </c>
    </row>
    <row r="249" spans="1:27" x14ac:dyDescent="0.2">
      <c r="A249" s="18">
        <v>36771</v>
      </c>
      <c r="B249" s="14">
        <f>$A$1-C249</f>
        <v>129300000</v>
      </c>
      <c r="C249" s="15">
        <v>73000000</v>
      </c>
      <c r="D249" s="13">
        <v>35675.583333333336</v>
      </c>
      <c r="E249" s="14">
        <f t="shared" si="34"/>
        <v>148775000</v>
      </c>
      <c r="F249" s="15">
        <v>53525000</v>
      </c>
      <c r="G249" s="370">
        <v>36041.583333333336</v>
      </c>
      <c r="H249" s="196">
        <f t="shared" si="26"/>
        <v>180300000</v>
      </c>
      <c r="I249" s="15">
        <v>22000000</v>
      </c>
      <c r="J249" s="5"/>
      <c r="K249" s="199">
        <f t="shared" si="33"/>
        <v>163819000</v>
      </c>
      <c r="L249" s="5">
        <v>38481000</v>
      </c>
      <c r="M249" s="196">
        <f t="shared" si="28"/>
        <v>143359000</v>
      </c>
      <c r="N249" s="16">
        <f>ANR!B188</f>
        <v>58941000</v>
      </c>
      <c r="O249" s="201">
        <f t="shared" si="25"/>
        <v>151730666</v>
      </c>
      <c r="P249" s="74">
        <v>50569334</v>
      </c>
      <c r="Q249" s="201">
        <f t="shared" si="32"/>
        <v>202300000</v>
      </c>
      <c r="R249" s="74">
        <f>ANR!B919</f>
        <v>0</v>
      </c>
      <c r="Y249" s="24">
        <v>36406</v>
      </c>
      <c r="Z249" s="17">
        <f t="shared" si="27"/>
        <v>163819000</v>
      </c>
      <c r="AA249" s="14">
        <f t="shared" si="29"/>
        <v>38481000</v>
      </c>
    </row>
    <row r="250" spans="1:27" x14ac:dyDescent="0.2">
      <c r="A250" s="18">
        <v>36772</v>
      </c>
      <c r="B250" s="5">
        <v>187000000</v>
      </c>
      <c r="C250" s="5"/>
      <c r="D250" s="13">
        <v>35677.583333333336</v>
      </c>
      <c r="E250" s="14">
        <f t="shared" si="34"/>
        <v>148775000</v>
      </c>
      <c r="F250" s="15">
        <v>53525000</v>
      </c>
      <c r="G250" s="370">
        <v>36042.583333333336</v>
      </c>
      <c r="H250" s="196">
        <f t="shared" si="26"/>
        <v>180257000</v>
      </c>
      <c r="I250" s="15">
        <v>22043000</v>
      </c>
      <c r="J250" s="5"/>
      <c r="K250" s="199">
        <f t="shared" si="33"/>
        <v>164393600</v>
      </c>
      <c r="L250" s="5">
        <v>37906400</v>
      </c>
      <c r="M250" s="196">
        <f t="shared" si="28"/>
        <v>143838000</v>
      </c>
      <c r="N250" s="16">
        <f>ANR!B189</f>
        <v>58462000</v>
      </c>
      <c r="O250" s="201">
        <f t="shared" ref="O250:O313" si="35">$A$1-P250</f>
        <v>152264000</v>
      </c>
      <c r="P250" s="74">
        <v>50036000</v>
      </c>
      <c r="Q250" s="201">
        <f t="shared" si="32"/>
        <v>202300000</v>
      </c>
      <c r="R250" s="74">
        <f>ANR!B920</f>
        <v>0</v>
      </c>
      <c r="Y250" s="24">
        <v>36407</v>
      </c>
      <c r="Z250" s="17">
        <f t="shared" si="27"/>
        <v>164393600</v>
      </c>
      <c r="AA250" s="14">
        <f t="shared" si="29"/>
        <v>37906400</v>
      </c>
    </row>
    <row r="251" spans="1:27" x14ac:dyDescent="0.2">
      <c r="A251" s="18">
        <v>36773</v>
      </c>
      <c r="B251" s="5">
        <v>187000000</v>
      </c>
      <c r="C251" s="5"/>
      <c r="D251" s="13">
        <v>35678.583333333336</v>
      </c>
      <c r="E251" s="14">
        <f t="shared" si="34"/>
        <v>148775000</v>
      </c>
      <c r="F251" s="15">
        <v>53525000</v>
      </c>
      <c r="G251" s="370">
        <v>36043.583333333336</v>
      </c>
      <c r="H251" s="196">
        <f t="shared" si="26"/>
        <v>180257000</v>
      </c>
      <c r="I251" s="15">
        <v>22043000</v>
      </c>
      <c r="J251" s="5"/>
      <c r="K251" s="199">
        <f t="shared" si="33"/>
        <v>164968200</v>
      </c>
      <c r="L251" s="5">
        <v>37331800</v>
      </c>
      <c r="M251" s="196">
        <f t="shared" si="28"/>
        <v>144329000</v>
      </c>
      <c r="N251" s="16">
        <f>ANR!B190</f>
        <v>57971000</v>
      </c>
      <c r="O251" s="201">
        <f t="shared" si="35"/>
        <v>153054000</v>
      </c>
      <c r="P251" s="74">
        <v>49246000</v>
      </c>
      <c r="Q251" s="201">
        <f t="shared" si="32"/>
        <v>202300000</v>
      </c>
      <c r="R251" s="74">
        <f>ANR!B921</f>
        <v>0</v>
      </c>
      <c r="Y251" s="24">
        <v>36408</v>
      </c>
      <c r="Z251" s="17">
        <f t="shared" si="27"/>
        <v>164968200</v>
      </c>
      <c r="AA251" s="14">
        <f t="shared" si="29"/>
        <v>37331800</v>
      </c>
    </row>
    <row r="252" spans="1:27" x14ac:dyDescent="0.2">
      <c r="A252" s="18">
        <v>36774</v>
      </c>
      <c r="B252" s="5">
        <v>187000000</v>
      </c>
      <c r="C252" s="5"/>
      <c r="D252" s="13">
        <v>35681.583333333336</v>
      </c>
      <c r="E252" s="14">
        <f t="shared" si="34"/>
        <v>152300000</v>
      </c>
      <c r="F252" s="15">
        <v>50000000</v>
      </c>
      <c r="G252" s="370">
        <v>36044.583333333336</v>
      </c>
      <c r="H252" s="196">
        <f t="shared" si="26"/>
        <v>180257000</v>
      </c>
      <c r="I252" s="15">
        <v>22043000</v>
      </c>
      <c r="J252" s="5"/>
      <c r="K252" s="199">
        <f t="shared" si="33"/>
        <v>165542800</v>
      </c>
      <c r="L252" s="5">
        <v>36757200</v>
      </c>
      <c r="M252" s="196">
        <f t="shared" si="28"/>
        <v>144889000</v>
      </c>
      <c r="N252" s="16">
        <f>ANR!B191</f>
        <v>57411000</v>
      </c>
      <c r="O252" s="201">
        <f t="shared" si="35"/>
        <v>154709000</v>
      </c>
      <c r="P252" s="74">
        <v>47591000</v>
      </c>
      <c r="Q252" s="201">
        <f t="shared" si="32"/>
        <v>202300000</v>
      </c>
      <c r="R252" s="74">
        <f>ANR!B922</f>
        <v>0</v>
      </c>
      <c r="Y252" s="24">
        <v>36409</v>
      </c>
      <c r="Z252" s="17">
        <f t="shared" si="27"/>
        <v>165542800</v>
      </c>
      <c r="AA252" s="14">
        <f t="shared" si="29"/>
        <v>36757200</v>
      </c>
    </row>
    <row r="253" spans="1:27" x14ac:dyDescent="0.2">
      <c r="A253" s="18">
        <v>36775</v>
      </c>
      <c r="B253" s="14">
        <f>$A$1-C253</f>
        <v>132300000</v>
      </c>
      <c r="C253" s="15">
        <v>70000000</v>
      </c>
      <c r="D253" s="13">
        <v>35681.583333333336</v>
      </c>
      <c r="E253" s="14">
        <f t="shared" si="34"/>
        <v>148775000</v>
      </c>
      <c r="F253" s="15">
        <v>53525000</v>
      </c>
      <c r="G253" s="370">
        <v>36045.583333333336</v>
      </c>
      <c r="H253" s="196">
        <f t="shared" si="26"/>
        <v>180257000</v>
      </c>
      <c r="I253" s="15">
        <v>22043000</v>
      </c>
      <c r="J253" s="5"/>
      <c r="K253" s="199">
        <f t="shared" si="33"/>
        <v>166117400</v>
      </c>
      <c r="L253" s="5">
        <v>36182600</v>
      </c>
      <c r="M253" s="196">
        <f t="shared" si="28"/>
        <v>145454000</v>
      </c>
      <c r="N253" s="16">
        <f>ANR!B192</f>
        <v>56846000</v>
      </c>
      <c r="O253" s="201">
        <f t="shared" si="35"/>
        <v>156378000</v>
      </c>
      <c r="P253" s="74">
        <v>45922000</v>
      </c>
      <c r="Q253" s="201">
        <f t="shared" si="32"/>
        <v>202300000</v>
      </c>
      <c r="R253" s="74">
        <f>ANR!B923</f>
        <v>0</v>
      </c>
      <c r="Y253" s="24">
        <v>36410</v>
      </c>
      <c r="Z253" s="17">
        <f t="shared" si="27"/>
        <v>166117400</v>
      </c>
      <c r="AA253" s="14">
        <f t="shared" si="29"/>
        <v>36182600</v>
      </c>
    </row>
    <row r="254" spans="1:27" x14ac:dyDescent="0.2">
      <c r="A254" s="18">
        <v>36776</v>
      </c>
      <c r="B254" s="5">
        <v>190000000</v>
      </c>
      <c r="C254" s="5"/>
      <c r="D254" s="13">
        <v>35682.583333333336</v>
      </c>
      <c r="E254" s="14">
        <f t="shared" si="34"/>
        <v>154300000</v>
      </c>
      <c r="F254" s="15">
        <v>48000000</v>
      </c>
      <c r="G254" s="370">
        <v>36046.583333333336</v>
      </c>
      <c r="H254" s="196">
        <f t="shared" si="26"/>
        <v>180257000</v>
      </c>
      <c r="I254" s="15">
        <v>22043000</v>
      </c>
      <c r="J254" s="5"/>
      <c r="K254" s="199">
        <f t="shared" ref="K254:K317" si="36">$A$1-L254</f>
        <v>166692000</v>
      </c>
      <c r="L254" s="5">
        <v>35608000</v>
      </c>
      <c r="M254" s="196">
        <f t="shared" si="28"/>
        <v>146065000</v>
      </c>
      <c r="N254" s="16">
        <f>ANR!B193</f>
        <v>56235000</v>
      </c>
      <c r="O254" s="201">
        <f t="shared" si="35"/>
        <v>157414000</v>
      </c>
      <c r="P254" s="74">
        <v>44886000</v>
      </c>
      <c r="Q254" s="201">
        <f t="shared" si="32"/>
        <v>202300000</v>
      </c>
      <c r="R254" s="74">
        <f>ANR!B924</f>
        <v>0</v>
      </c>
      <c r="Y254" s="24">
        <v>36411</v>
      </c>
      <c r="Z254" s="17">
        <f t="shared" si="27"/>
        <v>166692000</v>
      </c>
      <c r="AA254" s="14">
        <f t="shared" si="29"/>
        <v>35608000</v>
      </c>
    </row>
    <row r="255" spans="1:27" x14ac:dyDescent="0.2">
      <c r="A255" s="18">
        <v>36777</v>
      </c>
      <c r="B255" s="5">
        <v>190000000</v>
      </c>
      <c r="C255" s="5"/>
      <c r="D255" s="13">
        <v>35682.583333333336</v>
      </c>
      <c r="E255" s="14">
        <f t="shared" si="34"/>
        <v>152300000</v>
      </c>
      <c r="F255" s="15">
        <v>50000000</v>
      </c>
      <c r="G255" s="370">
        <v>36047.583333333336</v>
      </c>
      <c r="H255" s="196">
        <f t="shared" si="26"/>
        <v>182928000</v>
      </c>
      <c r="I255" s="15">
        <v>19372000</v>
      </c>
      <c r="J255" s="5"/>
      <c r="K255" s="199">
        <f t="shared" si="36"/>
        <v>167181000</v>
      </c>
      <c r="L255" s="5">
        <v>35119000</v>
      </c>
      <c r="M255" s="196">
        <f t="shared" si="28"/>
        <v>146302000</v>
      </c>
      <c r="N255" s="16">
        <f>ANR!B194</f>
        <v>55998000</v>
      </c>
      <c r="O255" s="201">
        <f t="shared" si="35"/>
        <v>158372000</v>
      </c>
      <c r="P255" s="74">
        <v>43928000</v>
      </c>
      <c r="Q255" s="201">
        <f t="shared" si="32"/>
        <v>202300000</v>
      </c>
      <c r="R255" s="74">
        <f>ANR!B925</f>
        <v>0</v>
      </c>
      <c r="Y255" s="24">
        <v>36412</v>
      </c>
      <c r="Z255" s="17">
        <f t="shared" si="27"/>
        <v>167181000</v>
      </c>
      <c r="AA255" s="14">
        <f t="shared" si="29"/>
        <v>35119000</v>
      </c>
    </row>
    <row r="256" spans="1:27" x14ac:dyDescent="0.2">
      <c r="A256" s="18">
        <v>36778</v>
      </c>
      <c r="B256" s="5">
        <v>190000000</v>
      </c>
      <c r="C256" s="5"/>
      <c r="D256" s="13">
        <v>35683.583333333336</v>
      </c>
      <c r="E256" s="14">
        <f t="shared" si="34"/>
        <v>155300000</v>
      </c>
      <c r="F256" s="15">
        <v>47000000</v>
      </c>
      <c r="G256" s="370">
        <v>36048.583333333336</v>
      </c>
      <c r="H256" s="196">
        <f t="shared" si="26"/>
        <v>183534000</v>
      </c>
      <c r="I256" s="15">
        <v>18766000</v>
      </c>
      <c r="J256" s="5"/>
      <c r="K256" s="199">
        <f t="shared" si="36"/>
        <v>167327000</v>
      </c>
      <c r="L256" s="5">
        <v>34973000</v>
      </c>
      <c r="M256" s="196">
        <f t="shared" si="28"/>
        <v>147275000</v>
      </c>
      <c r="N256" s="16">
        <f>ANR!B195</f>
        <v>55025000</v>
      </c>
      <c r="O256" s="201">
        <f t="shared" si="35"/>
        <v>159330000</v>
      </c>
      <c r="P256" s="74">
        <v>42970000</v>
      </c>
      <c r="Q256" s="201">
        <f t="shared" si="32"/>
        <v>202300000</v>
      </c>
      <c r="R256" s="74">
        <f>ANR!B926</f>
        <v>0</v>
      </c>
      <c r="Y256" s="24">
        <v>36413</v>
      </c>
      <c r="Z256" s="17">
        <f t="shared" si="27"/>
        <v>167327000</v>
      </c>
      <c r="AA256" s="14">
        <f t="shared" si="29"/>
        <v>34973000</v>
      </c>
    </row>
    <row r="257" spans="1:27" x14ac:dyDescent="0.2">
      <c r="A257" s="18">
        <v>36779</v>
      </c>
      <c r="B257" s="5">
        <v>190000000</v>
      </c>
      <c r="C257" s="5"/>
      <c r="D257" s="13">
        <v>35684.583333333336</v>
      </c>
      <c r="E257" s="14">
        <f t="shared" si="34"/>
        <v>156300000</v>
      </c>
      <c r="F257" s="15">
        <v>46000000</v>
      </c>
      <c r="G257" s="370">
        <v>36049.583333333336</v>
      </c>
      <c r="H257" s="196">
        <f t="shared" si="26"/>
        <v>184003000</v>
      </c>
      <c r="I257" s="15">
        <v>18297000</v>
      </c>
      <c r="J257" s="5"/>
      <c r="K257" s="199">
        <f t="shared" si="36"/>
        <v>167722333</v>
      </c>
      <c r="L257" s="5">
        <v>34577667</v>
      </c>
      <c r="M257" s="196">
        <f t="shared" si="28"/>
        <v>147876000</v>
      </c>
      <c r="N257" s="16">
        <f>ANR!B196</f>
        <v>54424000</v>
      </c>
      <c r="O257" s="201">
        <f t="shared" si="35"/>
        <v>160200000</v>
      </c>
      <c r="P257" s="74">
        <v>42100000</v>
      </c>
      <c r="Q257" s="201">
        <f t="shared" si="32"/>
        <v>202300000</v>
      </c>
      <c r="R257" s="74">
        <f>ANR!B927</f>
        <v>0</v>
      </c>
      <c r="Y257" s="24">
        <v>36414</v>
      </c>
      <c r="Z257" s="17">
        <f t="shared" si="27"/>
        <v>167722333</v>
      </c>
      <c r="AA257" s="14">
        <f t="shared" si="29"/>
        <v>34577667</v>
      </c>
    </row>
    <row r="258" spans="1:27" x14ac:dyDescent="0.2">
      <c r="A258" s="18">
        <v>36780</v>
      </c>
      <c r="B258" s="5">
        <v>190000000</v>
      </c>
      <c r="C258" s="5"/>
      <c r="D258" s="13">
        <v>35685.583333333336</v>
      </c>
      <c r="E258" s="14">
        <f t="shared" si="34"/>
        <v>156300000</v>
      </c>
      <c r="F258" s="15">
        <v>46000000</v>
      </c>
      <c r="G258" s="370">
        <v>36050.583333333336</v>
      </c>
      <c r="H258" s="196">
        <f t="shared" si="26"/>
        <v>184003000</v>
      </c>
      <c r="I258" s="15">
        <v>18297000</v>
      </c>
      <c r="J258" s="5"/>
      <c r="K258" s="199">
        <f t="shared" si="36"/>
        <v>168117667</v>
      </c>
      <c r="L258" s="5">
        <v>34182333</v>
      </c>
      <c r="M258" s="196">
        <f t="shared" si="28"/>
        <v>148476000</v>
      </c>
      <c r="N258" s="16">
        <f>ANR!B197</f>
        <v>53824000</v>
      </c>
      <c r="O258" s="201">
        <f t="shared" si="35"/>
        <v>160588000</v>
      </c>
      <c r="P258" s="74">
        <v>41712000</v>
      </c>
      <c r="Q258" s="201">
        <f t="shared" si="32"/>
        <v>202300000</v>
      </c>
      <c r="R258" s="74">
        <f>ANR!B928</f>
        <v>0</v>
      </c>
      <c r="Y258" s="24">
        <v>36415</v>
      </c>
      <c r="Z258" s="17">
        <f t="shared" si="27"/>
        <v>168117667</v>
      </c>
      <c r="AA258" s="14">
        <f t="shared" si="29"/>
        <v>34182333</v>
      </c>
    </row>
    <row r="259" spans="1:27" x14ac:dyDescent="0.2">
      <c r="A259" s="18">
        <v>36781</v>
      </c>
      <c r="B259" s="14">
        <f>$A$1-C259</f>
        <v>138300000</v>
      </c>
      <c r="C259" s="15">
        <v>64000000</v>
      </c>
      <c r="D259" s="13">
        <v>35688.583333333336</v>
      </c>
      <c r="E259" s="14">
        <f t="shared" si="34"/>
        <v>156300000</v>
      </c>
      <c r="F259" s="15">
        <v>46000000</v>
      </c>
      <c r="G259" s="370">
        <v>36051.583333333336</v>
      </c>
      <c r="H259" s="196">
        <f t="shared" si="26"/>
        <v>184003000</v>
      </c>
      <c r="I259" s="15">
        <v>18297000</v>
      </c>
      <c r="J259" s="5"/>
      <c r="K259" s="199">
        <f t="shared" si="36"/>
        <v>168513000</v>
      </c>
      <c r="L259" s="5">
        <v>33787000</v>
      </c>
      <c r="M259" s="196">
        <f t="shared" si="28"/>
        <v>148870000</v>
      </c>
      <c r="N259" s="16">
        <f>ANR!B198</f>
        <v>53430000</v>
      </c>
      <c r="O259" s="201">
        <f t="shared" si="35"/>
        <v>160900000</v>
      </c>
      <c r="P259" s="74">
        <v>41400000</v>
      </c>
      <c r="Q259" s="201">
        <f t="shared" si="32"/>
        <v>202300000</v>
      </c>
      <c r="R259" s="74">
        <f>ANR!B929</f>
        <v>0</v>
      </c>
      <c r="Y259" s="24">
        <v>36416</v>
      </c>
      <c r="Z259" s="17">
        <f t="shared" si="27"/>
        <v>168513000</v>
      </c>
      <c r="AA259" s="14">
        <f t="shared" si="29"/>
        <v>33787000</v>
      </c>
    </row>
    <row r="260" spans="1:27" x14ac:dyDescent="0.2">
      <c r="A260" s="18">
        <v>36782</v>
      </c>
      <c r="B260" s="14"/>
      <c r="C260" s="15"/>
      <c r="D260" s="13">
        <v>35688.611111111109</v>
      </c>
      <c r="E260" s="14">
        <f t="shared" si="34"/>
        <v>160300000</v>
      </c>
      <c r="F260" s="15">
        <v>42000000</v>
      </c>
      <c r="G260" s="370">
        <v>36052.583333333336</v>
      </c>
      <c r="H260" s="196">
        <f t="shared" ref="H260:H323" si="37">$A$1-I260</f>
        <v>184079000</v>
      </c>
      <c r="I260" s="15">
        <v>18221000</v>
      </c>
      <c r="J260" s="5"/>
      <c r="K260" s="199">
        <f t="shared" si="36"/>
        <v>169036000</v>
      </c>
      <c r="L260" s="5">
        <v>33264000</v>
      </c>
      <c r="M260" s="196">
        <f t="shared" si="28"/>
        <v>149437000</v>
      </c>
      <c r="N260" s="16">
        <f>ANR!B199</f>
        <v>52863000</v>
      </c>
      <c r="O260" s="201">
        <f t="shared" si="35"/>
        <v>161900000</v>
      </c>
      <c r="P260" s="74">
        <v>40400000</v>
      </c>
      <c r="Q260" s="201">
        <f t="shared" si="32"/>
        <v>202300000</v>
      </c>
      <c r="R260" s="74">
        <f>ANR!B930</f>
        <v>0</v>
      </c>
      <c r="Y260" s="24">
        <v>36417</v>
      </c>
      <c r="Z260" s="17">
        <f t="shared" ref="Z260:Z323" si="38">$A$1-AA260</f>
        <v>169036000</v>
      </c>
      <c r="AA260" s="14">
        <f t="shared" si="29"/>
        <v>33264000</v>
      </c>
    </row>
    <row r="261" spans="1:27" x14ac:dyDescent="0.2">
      <c r="A261" s="18">
        <v>36783</v>
      </c>
      <c r="B261" s="14"/>
      <c r="C261" s="15"/>
      <c r="D261" s="13">
        <v>35689.611111111109</v>
      </c>
      <c r="E261" s="14">
        <f t="shared" si="34"/>
        <v>160300000</v>
      </c>
      <c r="F261" s="15">
        <v>42000000</v>
      </c>
      <c r="G261" s="370">
        <v>36053.583333333336</v>
      </c>
      <c r="H261" s="196">
        <f t="shared" si="37"/>
        <v>184567000</v>
      </c>
      <c r="I261" s="15">
        <v>17733000</v>
      </c>
      <c r="J261" s="5"/>
      <c r="K261" s="199">
        <f t="shared" si="36"/>
        <v>169437000</v>
      </c>
      <c r="L261" s="5">
        <v>32863000</v>
      </c>
      <c r="M261" s="196">
        <f t="shared" ref="M261:M321" si="39">$A$1-N261</f>
        <v>149892000</v>
      </c>
      <c r="N261" s="16">
        <f>ANR!B200</f>
        <v>52408000</v>
      </c>
      <c r="O261" s="201">
        <f t="shared" si="35"/>
        <v>163362000</v>
      </c>
      <c r="P261" s="74">
        <v>38938000</v>
      </c>
      <c r="Q261" s="201">
        <f t="shared" si="32"/>
        <v>202300000</v>
      </c>
      <c r="R261" s="74">
        <f>ANR!B931</f>
        <v>0</v>
      </c>
      <c r="Y261" s="24">
        <v>36418</v>
      </c>
      <c r="Z261" s="17">
        <f t="shared" si="38"/>
        <v>169437000</v>
      </c>
      <c r="AA261" s="14">
        <f t="shared" ref="AA261:AA324" si="40">L261</f>
        <v>32863000</v>
      </c>
    </row>
    <row r="262" spans="1:27" x14ac:dyDescent="0.2">
      <c r="A262" s="18">
        <v>36784</v>
      </c>
      <c r="B262" s="14"/>
      <c r="C262" s="15"/>
      <c r="D262" s="13">
        <v>35690.583333333336</v>
      </c>
      <c r="E262" s="14">
        <f t="shared" si="34"/>
        <v>161300000</v>
      </c>
      <c r="F262" s="15">
        <v>41000000</v>
      </c>
      <c r="G262" s="370">
        <v>36054.583333333336</v>
      </c>
      <c r="H262" s="196">
        <f t="shared" si="37"/>
        <v>185247000</v>
      </c>
      <c r="I262" s="15">
        <v>17053000</v>
      </c>
      <c r="J262" s="5"/>
      <c r="K262" s="199">
        <f t="shared" si="36"/>
        <v>169921000</v>
      </c>
      <c r="L262" s="5">
        <v>32379000</v>
      </c>
      <c r="M262" s="196">
        <f t="shared" si="39"/>
        <v>150345000</v>
      </c>
      <c r="N262" s="16">
        <f>ANR!B201</f>
        <v>51955000</v>
      </c>
      <c r="O262" s="201">
        <f t="shared" si="35"/>
        <v>164110000</v>
      </c>
      <c r="P262" s="74">
        <v>38190000</v>
      </c>
      <c r="Q262" s="201">
        <f t="shared" si="32"/>
        <v>202300000</v>
      </c>
      <c r="R262" s="74">
        <f>ANR!B932</f>
        <v>0</v>
      </c>
      <c r="Y262" s="24">
        <v>36419</v>
      </c>
      <c r="Z262" s="17">
        <f t="shared" si="38"/>
        <v>169921000</v>
      </c>
      <c r="AA262" s="14">
        <f t="shared" si="40"/>
        <v>32379000</v>
      </c>
    </row>
    <row r="263" spans="1:27" x14ac:dyDescent="0.2">
      <c r="A263" s="18">
        <v>36785</v>
      </c>
      <c r="B263" s="14"/>
      <c r="C263" s="15"/>
      <c r="D263" s="13">
        <v>35691.583333333336</v>
      </c>
      <c r="E263" s="14">
        <f t="shared" si="34"/>
        <v>161300000</v>
      </c>
      <c r="F263" s="15">
        <v>41000000</v>
      </c>
      <c r="G263" s="370">
        <v>36055.583333333336</v>
      </c>
      <c r="H263" s="196">
        <f t="shared" si="37"/>
        <v>185536000</v>
      </c>
      <c r="I263" s="15">
        <v>16764000</v>
      </c>
      <c r="J263" s="5"/>
      <c r="K263" s="199">
        <f t="shared" si="36"/>
        <v>170107000</v>
      </c>
      <c r="L263" s="5">
        <v>32193000</v>
      </c>
      <c r="M263" s="196">
        <f t="shared" si="39"/>
        <v>151075000</v>
      </c>
      <c r="N263" s="16">
        <f>ANR!B202</f>
        <v>51225000</v>
      </c>
      <c r="O263" s="201">
        <f t="shared" si="35"/>
        <v>164858000</v>
      </c>
      <c r="P263" s="74">
        <v>37442000</v>
      </c>
      <c r="Q263" s="201">
        <f t="shared" si="32"/>
        <v>202300000</v>
      </c>
      <c r="R263" s="74">
        <f>ANR!B933</f>
        <v>0</v>
      </c>
      <c r="Y263" s="24">
        <v>36420</v>
      </c>
      <c r="Z263" s="17">
        <f t="shared" si="38"/>
        <v>170107000</v>
      </c>
      <c r="AA263" s="14">
        <f t="shared" si="40"/>
        <v>32193000</v>
      </c>
    </row>
    <row r="264" spans="1:27" x14ac:dyDescent="0.2">
      <c r="A264" s="18">
        <v>36786</v>
      </c>
      <c r="B264" s="14"/>
      <c r="C264" s="15"/>
      <c r="D264" s="5"/>
      <c r="E264" s="5"/>
      <c r="F264" s="5"/>
      <c r="G264" s="370">
        <v>36056.583333333336</v>
      </c>
      <c r="H264" s="196">
        <f t="shared" si="37"/>
        <v>185925000</v>
      </c>
      <c r="I264" s="15">
        <v>16375000</v>
      </c>
      <c r="J264" s="5"/>
      <c r="K264" s="199">
        <f t="shared" si="36"/>
        <v>170452667</v>
      </c>
      <c r="L264" s="5">
        <v>31847333</v>
      </c>
      <c r="M264" s="196">
        <f t="shared" si="39"/>
        <v>151324400</v>
      </c>
      <c r="N264" s="16">
        <f>ANR!B203</f>
        <v>50975600</v>
      </c>
      <c r="O264" s="201">
        <f t="shared" si="35"/>
        <v>165750000</v>
      </c>
      <c r="P264" s="74">
        <v>36550000</v>
      </c>
      <c r="Q264" s="201">
        <f t="shared" si="32"/>
        <v>202300000</v>
      </c>
      <c r="R264" s="74">
        <f>ANR!B934</f>
        <v>0</v>
      </c>
      <c r="Y264" s="24">
        <v>36421</v>
      </c>
      <c r="Z264" s="17">
        <f t="shared" si="38"/>
        <v>170452667</v>
      </c>
      <c r="AA264" s="14">
        <f t="shared" si="40"/>
        <v>31847333</v>
      </c>
    </row>
    <row r="265" spans="1:27" x14ac:dyDescent="0.2">
      <c r="A265" s="18">
        <v>36787</v>
      </c>
      <c r="B265" s="14"/>
      <c r="C265" s="15"/>
      <c r="D265" s="13">
        <v>35692.583333333336</v>
      </c>
      <c r="E265" s="14">
        <f>$A$1-F265</f>
        <v>165561000</v>
      </c>
      <c r="F265" s="15">
        <v>36739000</v>
      </c>
      <c r="G265" s="370">
        <v>36057.583333333336</v>
      </c>
      <c r="H265" s="196">
        <f t="shared" si="37"/>
        <v>185925000</v>
      </c>
      <c r="I265" s="15">
        <v>16375000</v>
      </c>
      <c r="J265" s="5"/>
      <c r="K265" s="199">
        <f t="shared" si="36"/>
        <v>170798334</v>
      </c>
      <c r="L265" s="5">
        <v>31501666</v>
      </c>
      <c r="M265" s="196">
        <f t="shared" si="39"/>
        <v>152061000</v>
      </c>
      <c r="N265" s="16">
        <f>ANR!B204</f>
        <v>50239000</v>
      </c>
      <c r="O265" s="201">
        <f t="shared" si="35"/>
        <v>166705000</v>
      </c>
      <c r="P265" s="74">
        <v>35595000</v>
      </c>
      <c r="Q265" s="201">
        <f t="shared" si="32"/>
        <v>202300000</v>
      </c>
      <c r="R265" s="74">
        <f>ANR!B935</f>
        <v>0</v>
      </c>
      <c r="Y265" s="24">
        <v>36422</v>
      </c>
      <c r="Z265" s="17">
        <f t="shared" si="38"/>
        <v>170798334</v>
      </c>
      <c r="AA265" s="14">
        <f t="shared" si="40"/>
        <v>31501666</v>
      </c>
    </row>
    <row r="266" spans="1:27" x14ac:dyDescent="0.2">
      <c r="A266" s="18">
        <v>36788</v>
      </c>
      <c r="B266" s="14"/>
      <c r="C266" s="15"/>
      <c r="D266" s="13">
        <v>35693.583333333336</v>
      </c>
      <c r="E266" s="14">
        <f>$A$1-F266</f>
        <v>165561000</v>
      </c>
      <c r="F266" s="15">
        <v>36739000</v>
      </c>
      <c r="G266" s="370">
        <v>36058.583333333336</v>
      </c>
      <c r="H266" s="196">
        <f t="shared" si="37"/>
        <v>185925000</v>
      </c>
      <c r="I266" s="15">
        <v>16375000</v>
      </c>
      <c r="J266" s="5"/>
      <c r="K266" s="199">
        <f t="shared" si="36"/>
        <v>171144000</v>
      </c>
      <c r="L266" s="5">
        <v>31156000</v>
      </c>
      <c r="M266" s="196">
        <f t="shared" si="39"/>
        <v>152523000</v>
      </c>
      <c r="N266" s="16">
        <f>ANR!B205</f>
        <v>49777000</v>
      </c>
      <c r="O266" s="201">
        <f t="shared" si="35"/>
        <v>167666000</v>
      </c>
      <c r="P266" s="74">
        <v>34634000</v>
      </c>
      <c r="Q266" s="201">
        <f t="shared" si="32"/>
        <v>202300000</v>
      </c>
      <c r="R266" s="74">
        <f>ANR!B936</f>
        <v>0</v>
      </c>
      <c r="Y266" s="24">
        <v>36423</v>
      </c>
      <c r="Z266" s="17">
        <f t="shared" si="38"/>
        <v>171144000</v>
      </c>
      <c r="AA266" s="14">
        <f t="shared" si="40"/>
        <v>31156000</v>
      </c>
    </row>
    <row r="267" spans="1:27" x14ac:dyDescent="0.2">
      <c r="A267" s="18">
        <v>36789</v>
      </c>
      <c r="B267" s="14"/>
      <c r="C267" s="15"/>
      <c r="D267" s="5"/>
      <c r="E267" s="5"/>
      <c r="F267" s="5"/>
      <c r="G267" s="370">
        <v>36059.583333333336</v>
      </c>
      <c r="H267" s="196">
        <f t="shared" si="37"/>
        <v>186266000</v>
      </c>
      <c r="I267" s="15">
        <v>16034000</v>
      </c>
      <c r="J267" s="5"/>
      <c r="K267" s="199">
        <f t="shared" si="36"/>
        <v>171733000</v>
      </c>
      <c r="L267" s="5">
        <v>30567000</v>
      </c>
      <c r="M267" s="196">
        <f t="shared" si="39"/>
        <v>153219000</v>
      </c>
      <c r="N267" s="16">
        <f>ANR!B206</f>
        <v>49081000</v>
      </c>
      <c r="O267" s="201">
        <f t="shared" si="35"/>
        <v>168589000</v>
      </c>
      <c r="P267" s="74">
        <v>33711000</v>
      </c>
      <c r="Q267" s="201">
        <f t="shared" si="32"/>
        <v>202300000</v>
      </c>
      <c r="R267" s="74">
        <f>ANR!B937</f>
        <v>0</v>
      </c>
      <c r="Y267" s="24">
        <v>36424</v>
      </c>
      <c r="Z267" s="17">
        <f t="shared" si="38"/>
        <v>171733000</v>
      </c>
      <c r="AA267" s="14">
        <f t="shared" si="40"/>
        <v>30567000</v>
      </c>
    </row>
    <row r="268" spans="1:27" x14ac:dyDescent="0.2">
      <c r="A268" s="18">
        <v>36790</v>
      </c>
      <c r="B268" s="14">
        <f>$A$1-C268</f>
        <v>148300000</v>
      </c>
      <c r="C268" s="15">
        <v>54000000</v>
      </c>
      <c r="D268" s="13">
        <v>35695.583333333336</v>
      </c>
      <c r="E268" s="14">
        <f>$A$1-F268</f>
        <v>165300000</v>
      </c>
      <c r="F268" s="15">
        <v>37000000</v>
      </c>
      <c r="G268" s="370">
        <v>36060.583333333336</v>
      </c>
      <c r="H268" s="196">
        <f t="shared" si="37"/>
        <v>187225000</v>
      </c>
      <c r="I268" s="15">
        <v>15075000</v>
      </c>
      <c r="J268" s="5"/>
      <c r="K268" s="199">
        <f t="shared" si="36"/>
        <v>172280000</v>
      </c>
      <c r="L268" s="5">
        <v>30020000</v>
      </c>
      <c r="M268" s="196">
        <f t="shared" si="39"/>
        <v>153824000</v>
      </c>
      <c r="N268" s="16">
        <f>ANR!B207</f>
        <v>48476000</v>
      </c>
      <c r="O268" s="201">
        <f t="shared" si="35"/>
        <v>169554000</v>
      </c>
      <c r="P268" s="74">
        <v>32746000</v>
      </c>
      <c r="Q268" s="201">
        <f t="shared" si="32"/>
        <v>202300000</v>
      </c>
      <c r="R268" s="74">
        <f>ANR!B938</f>
        <v>0</v>
      </c>
      <c r="Y268" s="24">
        <v>36425</v>
      </c>
      <c r="Z268" s="17">
        <f t="shared" si="38"/>
        <v>172280000</v>
      </c>
      <c r="AA268" s="14">
        <f t="shared" si="40"/>
        <v>30020000</v>
      </c>
    </row>
    <row r="269" spans="1:27" x14ac:dyDescent="0.2">
      <c r="A269" s="18">
        <v>36791</v>
      </c>
      <c r="B269" s="14"/>
      <c r="C269" s="15"/>
      <c r="D269" s="13">
        <v>35696.583333333336</v>
      </c>
      <c r="E269" s="14">
        <f>$A$1-F269</f>
        <v>165300000</v>
      </c>
      <c r="F269" s="15">
        <v>37000000</v>
      </c>
      <c r="G269" s="370">
        <v>36061.583333333336</v>
      </c>
      <c r="H269" s="196">
        <f t="shared" si="37"/>
        <v>187848000</v>
      </c>
      <c r="I269" s="15">
        <v>14452000</v>
      </c>
      <c r="J269" s="5"/>
      <c r="K269" s="199">
        <f t="shared" si="36"/>
        <v>172253000</v>
      </c>
      <c r="L269" s="5">
        <v>30047000</v>
      </c>
      <c r="M269" s="196">
        <f t="shared" si="39"/>
        <v>154326000</v>
      </c>
      <c r="N269" s="16">
        <f>ANR!B208</f>
        <v>47974000</v>
      </c>
      <c r="O269" s="201">
        <f t="shared" si="35"/>
        <v>170394000</v>
      </c>
      <c r="P269" s="74">
        <v>31906000</v>
      </c>
      <c r="Q269" s="201">
        <f t="shared" si="32"/>
        <v>202300000</v>
      </c>
      <c r="R269" s="74">
        <f>ANR!B939</f>
        <v>0</v>
      </c>
      <c r="Y269" s="24">
        <v>36426</v>
      </c>
      <c r="Z269" s="17">
        <f t="shared" si="38"/>
        <v>172253000</v>
      </c>
      <c r="AA269" s="14">
        <f t="shared" si="40"/>
        <v>30047000</v>
      </c>
    </row>
    <row r="270" spans="1:27" x14ac:dyDescent="0.2">
      <c r="A270" s="18">
        <v>36792</v>
      </c>
      <c r="B270" s="14"/>
      <c r="C270" s="15"/>
      <c r="D270" s="13">
        <v>35697.583333333336</v>
      </c>
      <c r="E270" s="14">
        <f>$A$1-F270</f>
        <v>166300000</v>
      </c>
      <c r="F270" s="15">
        <v>36000000</v>
      </c>
      <c r="G270" s="370">
        <v>36062.583333333336</v>
      </c>
      <c r="H270" s="196">
        <f t="shared" si="37"/>
        <v>188494000</v>
      </c>
      <c r="I270" s="15">
        <v>13806000</v>
      </c>
      <c r="J270" s="5"/>
      <c r="K270" s="199">
        <f t="shared" si="36"/>
        <v>172517000</v>
      </c>
      <c r="L270" s="5">
        <v>29783000</v>
      </c>
      <c r="M270" s="196">
        <f t="shared" si="39"/>
        <v>154968000</v>
      </c>
      <c r="N270" s="16">
        <f>ANR!B209</f>
        <v>47332000</v>
      </c>
      <c r="O270" s="201">
        <f t="shared" si="35"/>
        <v>171554000</v>
      </c>
      <c r="P270" s="74">
        <v>30746000</v>
      </c>
      <c r="Q270" s="201">
        <f t="shared" si="32"/>
        <v>202300000</v>
      </c>
      <c r="R270" s="74">
        <f>ANR!B940</f>
        <v>0</v>
      </c>
      <c r="Y270" s="24">
        <v>36427</v>
      </c>
      <c r="Z270" s="17">
        <f t="shared" si="38"/>
        <v>172517000</v>
      </c>
      <c r="AA270" s="14">
        <f t="shared" si="40"/>
        <v>29783000</v>
      </c>
    </row>
    <row r="271" spans="1:27" x14ac:dyDescent="0.2">
      <c r="A271" s="18">
        <v>36793</v>
      </c>
      <c r="B271" s="14"/>
      <c r="C271" s="15"/>
      <c r="D271" s="13">
        <v>35698.583333333336</v>
      </c>
      <c r="E271" s="14">
        <f>$A$1-F271</f>
        <v>167300000</v>
      </c>
      <c r="F271" s="15">
        <v>35000000</v>
      </c>
      <c r="G271" s="370">
        <v>36063.583333333336</v>
      </c>
      <c r="H271" s="196">
        <f t="shared" si="37"/>
        <v>189093000</v>
      </c>
      <c r="I271" s="15">
        <v>13207000</v>
      </c>
      <c r="J271" s="5"/>
      <c r="K271" s="199">
        <f t="shared" si="36"/>
        <v>172517000</v>
      </c>
      <c r="L271" s="5">
        <v>29783000</v>
      </c>
      <c r="M271" s="196">
        <f t="shared" si="39"/>
        <v>155622000</v>
      </c>
      <c r="N271" s="16">
        <f>ANR!B210</f>
        <v>46678000</v>
      </c>
      <c r="O271" s="201">
        <f t="shared" si="35"/>
        <v>172394000</v>
      </c>
      <c r="P271" s="74">
        <v>29906000</v>
      </c>
      <c r="Q271" s="201">
        <f t="shared" si="32"/>
        <v>202300000</v>
      </c>
      <c r="R271" s="74">
        <f>ANR!B941</f>
        <v>0</v>
      </c>
      <c r="Y271" s="24">
        <v>36428</v>
      </c>
      <c r="Z271" s="17">
        <f t="shared" si="38"/>
        <v>172517000</v>
      </c>
      <c r="AA271" s="14">
        <f t="shared" si="40"/>
        <v>29783000</v>
      </c>
    </row>
    <row r="272" spans="1:27" x14ac:dyDescent="0.2">
      <c r="A272" s="18">
        <v>36794</v>
      </c>
      <c r="B272" s="14"/>
      <c r="C272" s="15"/>
      <c r="D272" s="13">
        <v>35699.583333333336</v>
      </c>
      <c r="E272" s="14">
        <f>$A$1-F272</f>
        <v>168300000</v>
      </c>
      <c r="F272" s="15">
        <v>34000000</v>
      </c>
      <c r="G272" s="370">
        <v>36064.583333333336</v>
      </c>
      <c r="H272" s="196">
        <f t="shared" si="37"/>
        <v>189093000</v>
      </c>
      <c r="I272" s="15">
        <v>13207000</v>
      </c>
      <c r="J272" s="5"/>
      <c r="K272" s="199">
        <f t="shared" si="36"/>
        <v>172517000</v>
      </c>
      <c r="L272" s="5">
        <v>29783000</v>
      </c>
      <c r="M272" s="196">
        <f t="shared" si="39"/>
        <v>156165000</v>
      </c>
      <c r="N272" s="16">
        <f>ANR!B211</f>
        <v>46135000</v>
      </c>
      <c r="O272" s="201">
        <f t="shared" si="35"/>
        <v>173117000</v>
      </c>
      <c r="P272" s="74">
        <v>29183000</v>
      </c>
      <c r="Q272" s="201">
        <f t="shared" si="32"/>
        <v>202300000</v>
      </c>
      <c r="R272" s="74">
        <f>ANR!B942</f>
        <v>0</v>
      </c>
      <c r="Y272" s="24">
        <v>36429</v>
      </c>
      <c r="Z272" s="17">
        <f t="shared" si="38"/>
        <v>172517000</v>
      </c>
      <c r="AA272" s="14">
        <f t="shared" si="40"/>
        <v>29783000</v>
      </c>
    </row>
    <row r="273" spans="1:27" x14ac:dyDescent="0.2">
      <c r="A273" s="18">
        <v>36795</v>
      </c>
      <c r="B273" s="14">
        <f>$A$1-C273</f>
        <v>154300000</v>
      </c>
      <c r="C273" s="15">
        <v>48000000</v>
      </c>
      <c r="D273" s="5"/>
      <c r="E273" s="5"/>
      <c r="F273" s="5"/>
      <c r="G273" s="370">
        <v>36065.583333333336</v>
      </c>
      <c r="H273" s="196">
        <f t="shared" si="37"/>
        <v>189093000</v>
      </c>
      <c r="I273" s="15">
        <v>13207000</v>
      </c>
      <c r="J273" s="5"/>
      <c r="K273" s="199">
        <f t="shared" si="36"/>
        <v>173425000</v>
      </c>
      <c r="L273" s="5">
        <v>28875000</v>
      </c>
      <c r="M273" s="196">
        <f t="shared" si="39"/>
        <v>156733000</v>
      </c>
      <c r="N273" s="16">
        <f>ANR!B212</f>
        <v>45567000</v>
      </c>
      <c r="O273" s="201">
        <f t="shared" si="35"/>
        <v>173610000</v>
      </c>
      <c r="P273" s="74">
        <v>28690000</v>
      </c>
      <c r="Q273" s="201">
        <f t="shared" si="32"/>
        <v>202300000</v>
      </c>
      <c r="R273" s="74">
        <f>ANR!B943</f>
        <v>0</v>
      </c>
      <c r="Y273" s="24">
        <v>36430</v>
      </c>
      <c r="Z273" s="17">
        <f t="shared" si="38"/>
        <v>173425000</v>
      </c>
      <c r="AA273" s="14">
        <f t="shared" si="40"/>
        <v>28875000</v>
      </c>
    </row>
    <row r="274" spans="1:27" x14ac:dyDescent="0.2">
      <c r="A274" s="18">
        <v>36796</v>
      </c>
      <c r="B274" s="14"/>
      <c r="C274" s="15"/>
      <c r="D274" s="5"/>
      <c r="E274" s="5"/>
      <c r="F274" s="5"/>
      <c r="G274" s="370">
        <v>36066.583333333336</v>
      </c>
      <c r="H274" s="196">
        <f t="shared" si="37"/>
        <v>189483000</v>
      </c>
      <c r="I274" s="15">
        <v>12817000</v>
      </c>
      <c r="J274" s="5"/>
      <c r="K274" s="199">
        <f t="shared" si="36"/>
        <v>173876000</v>
      </c>
      <c r="L274" s="17">
        <v>28424000</v>
      </c>
      <c r="M274" s="196">
        <f t="shared" si="39"/>
        <v>156711000</v>
      </c>
      <c r="N274" s="16">
        <f>ANR!B213</f>
        <v>45589000</v>
      </c>
      <c r="O274" s="201">
        <f t="shared" si="35"/>
        <v>174575000</v>
      </c>
      <c r="P274" s="74">
        <v>27725000</v>
      </c>
      <c r="Q274" s="201">
        <f t="shared" si="32"/>
        <v>202300000</v>
      </c>
      <c r="R274" s="74">
        <f>ANR!B944</f>
        <v>0</v>
      </c>
      <c r="Y274" s="24">
        <v>36431</v>
      </c>
      <c r="Z274" s="17">
        <f t="shared" si="38"/>
        <v>173876000</v>
      </c>
      <c r="AA274" s="14">
        <f t="shared" si="40"/>
        <v>28424000</v>
      </c>
    </row>
    <row r="275" spans="1:27" x14ac:dyDescent="0.2">
      <c r="A275" s="18">
        <v>36797</v>
      </c>
      <c r="B275" s="14">
        <f>$A$1-C275</f>
        <v>155300000</v>
      </c>
      <c r="C275" s="15">
        <v>47000000</v>
      </c>
      <c r="D275" s="13">
        <v>35702.583333333336</v>
      </c>
      <c r="E275" s="14">
        <f>$A$1-F275</f>
        <v>172300000</v>
      </c>
      <c r="F275" s="15">
        <v>30000000</v>
      </c>
      <c r="G275" s="370">
        <v>36067.583333333336</v>
      </c>
      <c r="H275" s="196">
        <f t="shared" si="37"/>
        <v>190430000</v>
      </c>
      <c r="I275" s="15">
        <v>11870000</v>
      </c>
      <c r="J275" s="5"/>
      <c r="K275" s="199">
        <f t="shared" si="36"/>
        <v>174371000</v>
      </c>
      <c r="L275" s="15">
        <v>27929000</v>
      </c>
      <c r="M275" s="196">
        <f t="shared" si="39"/>
        <v>156837000</v>
      </c>
      <c r="N275" s="16">
        <f>ANR!B214</f>
        <v>45463000</v>
      </c>
      <c r="O275" s="201">
        <f t="shared" si="35"/>
        <v>174868000</v>
      </c>
      <c r="P275" s="74">
        <v>27432000</v>
      </c>
      <c r="Q275" s="201">
        <f t="shared" si="32"/>
        <v>202300000</v>
      </c>
      <c r="R275" s="74">
        <f>ANR!B945</f>
        <v>0</v>
      </c>
      <c r="Y275" s="24">
        <v>36432</v>
      </c>
      <c r="Z275" s="17">
        <f t="shared" si="38"/>
        <v>174371000</v>
      </c>
      <c r="AA275" s="14">
        <f t="shared" si="40"/>
        <v>27929000</v>
      </c>
    </row>
    <row r="276" spans="1:27" x14ac:dyDescent="0.2">
      <c r="A276" s="18">
        <v>36798</v>
      </c>
      <c r="B276" s="14"/>
      <c r="C276" s="15"/>
      <c r="D276" s="13">
        <v>35703.583333333336</v>
      </c>
      <c r="E276" s="14">
        <f>$A$1-F276</f>
        <v>172300000</v>
      </c>
      <c r="F276" s="15">
        <v>30000000</v>
      </c>
      <c r="G276" s="370">
        <v>36068.583333333336</v>
      </c>
      <c r="H276" s="196">
        <f t="shared" si="37"/>
        <v>191133000</v>
      </c>
      <c r="I276" s="15">
        <v>11167000</v>
      </c>
      <c r="J276" s="5"/>
      <c r="K276" s="199">
        <f t="shared" si="36"/>
        <v>174651000</v>
      </c>
      <c r="L276" s="15">
        <v>27649000</v>
      </c>
      <c r="M276" s="196">
        <f t="shared" si="39"/>
        <v>156775000</v>
      </c>
      <c r="N276" s="16">
        <f>ANR!B215</f>
        <v>45525000</v>
      </c>
      <c r="O276" s="201">
        <f t="shared" si="35"/>
        <v>175268000</v>
      </c>
      <c r="P276" s="74">
        <v>27032000</v>
      </c>
      <c r="Q276" s="201">
        <f t="shared" si="32"/>
        <v>202300000</v>
      </c>
      <c r="R276" s="74">
        <f>ANR!B946</f>
        <v>0</v>
      </c>
      <c r="Y276" s="24">
        <v>36433</v>
      </c>
      <c r="Z276" s="17">
        <f t="shared" si="38"/>
        <v>174651000</v>
      </c>
      <c r="AA276" s="14">
        <f t="shared" si="40"/>
        <v>27649000</v>
      </c>
    </row>
    <row r="277" spans="1:27" s="186" customFormat="1" ht="13.5" thickBot="1" x14ac:dyDescent="0.25">
      <c r="A277" s="180">
        <v>36799</v>
      </c>
      <c r="B277" s="182"/>
      <c r="C277" s="183"/>
      <c r="D277" s="181">
        <v>35704.583333333336</v>
      </c>
      <c r="E277" s="182">
        <f>$A$1-F277</f>
        <v>174876000</v>
      </c>
      <c r="F277" s="183">
        <v>27424000</v>
      </c>
      <c r="G277" s="374">
        <v>36069.583333333336</v>
      </c>
      <c r="H277" s="197">
        <f t="shared" si="37"/>
        <v>191459000</v>
      </c>
      <c r="I277" s="183">
        <v>10841000</v>
      </c>
      <c r="J277" s="214"/>
      <c r="K277" s="215">
        <f t="shared" si="36"/>
        <v>174909000</v>
      </c>
      <c r="L277" s="183">
        <v>27391000</v>
      </c>
      <c r="M277" s="197">
        <f t="shared" si="39"/>
        <v>157181000</v>
      </c>
      <c r="N277" s="184">
        <f>ANR!B216</f>
        <v>45119000</v>
      </c>
      <c r="O277" s="290">
        <f t="shared" si="35"/>
        <v>175668000</v>
      </c>
      <c r="P277" s="185">
        <v>26632000</v>
      </c>
      <c r="Q277" s="290">
        <f t="shared" si="32"/>
        <v>202300000</v>
      </c>
      <c r="R277" s="74">
        <f>ANR!B947</f>
        <v>0</v>
      </c>
      <c r="Y277" s="187">
        <v>36434</v>
      </c>
      <c r="Z277" s="216">
        <f t="shared" si="38"/>
        <v>174909000</v>
      </c>
      <c r="AA277" s="182">
        <f t="shared" si="40"/>
        <v>27391000</v>
      </c>
    </row>
    <row r="278" spans="1:27" x14ac:dyDescent="0.2">
      <c r="A278" s="18">
        <v>36800</v>
      </c>
      <c r="B278" s="14"/>
      <c r="C278" s="15"/>
      <c r="D278" s="13">
        <v>35705.583333333336</v>
      </c>
      <c r="E278" s="14">
        <f>$A$1-F278</f>
        <v>174876000</v>
      </c>
      <c r="F278" s="15">
        <v>27424000</v>
      </c>
      <c r="G278" s="370">
        <v>36070.583333333336</v>
      </c>
      <c r="H278" s="196">
        <f t="shared" si="37"/>
        <v>191818000</v>
      </c>
      <c r="I278" s="15">
        <v>10482000</v>
      </c>
      <c r="J278" s="5"/>
      <c r="K278" s="199">
        <f t="shared" si="36"/>
        <v>175339333</v>
      </c>
      <c r="L278" s="15">
        <v>26960667</v>
      </c>
      <c r="M278" s="196">
        <f t="shared" si="39"/>
        <v>157618200</v>
      </c>
      <c r="N278" s="16">
        <f>ANR!B217</f>
        <v>44681800</v>
      </c>
      <c r="O278" s="201">
        <f t="shared" si="35"/>
        <v>177500000</v>
      </c>
      <c r="P278" s="74">
        <v>24800000</v>
      </c>
      <c r="Q278" s="201">
        <f t="shared" si="32"/>
        <v>202300000</v>
      </c>
      <c r="R278" s="74">
        <f>ANR!B948</f>
        <v>0</v>
      </c>
      <c r="Y278" s="24">
        <v>36435</v>
      </c>
      <c r="Z278" s="17">
        <f t="shared" si="38"/>
        <v>175339333</v>
      </c>
      <c r="AA278" s="14">
        <f t="shared" si="40"/>
        <v>26960667</v>
      </c>
    </row>
    <row r="279" spans="1:27" x14ac:dyDescent="0.2">
      <c r="A279" s="18">
        <v>36801</v>
      </c>
      <c r="B279" s="14"/>
      <c r="C279" s="15"/>
      <c r="D279" s="13">
        <v>35706.583333333336</v>
      </c>
      <c r="E279" s="14">
        <f>$A$1-F279</f>
        <v>174876000</v>
      </c>
      <c r="F279" s="15">
        <v>27424000</v>
      </c>
      <c r="G279" s="370">
        <v>36071.583333333336</v>
      </c>
      <c r="H279" s="196">
        <f t="shared" si="37"/>
        <v>191818000</v>
      </c>
      <c r="I279" s="15">
        <v>10482000</v>
      </c>
      <c r="J279" s="5"/>
      <c r="K279" s="199">
        <f t="shared" si="36"/>
        <v>175769666</v>
      </c>
      <c r="L279" s="15">
        <v>26530334</v>
      </c>
      <c r="M279" s="196">
        <f t="shared" si="39"/>
        <v>158121000</v>
      </c>
      <c r="N279" s="16">
        <f>ANR!B218</f>
        <v>44179000</v>
      </c>
      <c r="O279" s="201">
        <f t="shared" si="35"/>
        <v>177993000</v>
      </c>
      <c r="P279" s="74">
        <v>24307000</v>
      </c>
      <c r="Q279" s="201">
        <f t="shared" si="32"/>
        <v>202300000</v>
      </c>
      <c r="R279" s="74">
        <f>ANR!B949</f>
        <v>0</v>
      </c>
      <c r="Y279" s="24">
        <v>36436</v>
      </c>
      <c r="Z279" s="17">
        <f t="shared" si="38"/>
        <v>175769666</v>
      </c>
      <c r="AA279" s="14">
        <f t="shared" si="40"/>
        <v>26530334</v>
      </c>
    </row>
    <row r="280" spans="1:27" x14ac:dyDescent="0.2">
      <c r="A280" s="18">
        <v>36802</v>
      </c>
      <c r="B280" s="14"/>
      <c r="C280" s="15"/>
      <c r="D280" s="5"/>
      <c r="E280" s="5"/>
      <c r="F280" s="5"/>
      <c r="G280" s="370">
        <v>36072.583333333336</v>
      </c>
      <c r="H280" s="196">
        <f t="shared" si="37"/>
        <v>191459000</v>
      </c>
      <c r="I280" s="15">
        <v>10841000</v>
      </c>
      <c r="J280" s="5"/>
      <c r="K280" s="199">
        <f t="shared" si="36"/>
        <v>176200000</v>
      </c>
      <c r="L280" s="15">
        <v>26100000</v>
      </c>
      <c r="M280" s="196">
        <f t="shared" si="39"/>
        <v>158564000</v>
      </c>
      <c r="N280" s="16">
        <f>ANR!B219</f>
        <v>43736000</v>
      </c>
      <c r="O280" s="201">
        <f t="shared" si="35"/>
        <v>178952000</v>
      </c>
      <c r="P280" s="74">
        <v>23348000</v>
      </c>
      <c r="Q280" s="201">
        <f t="shared" si="32"/>
        <v>202300000</v>
      </c>
      <c r="R280" s="74">
        <f>ANR!B950</f>
        <v>0</v>
      </c>
      <c r="Y280" s="24">
        <v>36437</v>
      </c>
      <c r="Z280" s="17">
        <f t="shared" si="38"/>
        <v>176200000</v>
      </c>
      <c r="AA280" s="14">
        <f t="shared" si="40"/>
        <v>26100000</v>
      </c>
    </row>
    <row r="281" spans="1:27" x14ac:dyDescent="0.2">
      <c r="A281" s="18">
        <v>36803</v>
      </c>
      <c r="B281" s="14"/>
      <c r="C281" s="15"/>
      <c r="D281" s="5"/>
      <c r="E281" s="5"/>
      <c r="F281" s="5"/>
      <c r="G281" s="370">
        <v>36073.583333333336</v>
      </c>
      <c r="H281" s="196">
        <f t="shared" si="37"/>
        <v>191818000</v>
      </c>
      <c r="I281" s="15">
        <v>10482000</v>
      </c>
      <c r="J281" s="5"/>
      <c r="K281" s="199">
        <f t="shared" si="36"/>
        <v>176900000</v>
      </c>
      <c r="L281" s="15">
        <v>25400000</v>
      </c>
      <c r="M281" s="196">
        <f t="shared" si="39"/>
        <v>160353000</v>
      </c>
      <c r="N281" s="16">
        <f>ANR!B220</f>
        <v>41947000</v>
      </c>
      <c r="O281" s="201">
        <f t="shared" si="35"/>
        <v>179806000</v>
      </c>
      <c r="P281" s="74">
        <v>22494000</v>
      </c>
      <c r="Q281" s="201">
        <f t="shared" si="32"/>
        <v>202300000</v>
      </c>
      <c r="R281" s="74">
        <f>ANR!B951</f>
        <v>0</v>
      </c>
      <c r="Y281" s="24">
        <v>36438</v>
      </c>
      <c r="Z281" s="17">
        <f t="shared" si="38"/>
        <v>176900000</v>
      </c>
      <c r="AA281" s="14">
        <f t="shared" si="40"/>
        <v>25400000</v>
      </c>
    </row>
    <row r="282" spans="1:27" x14ac:dyDescent="0.2">
      <c r="A282" s="18">
        <v>36804</v>
      </c>
      <c r="B282" s="14"/>
      <c r="C282" s="15"/>
      <c r="D282" s="13">
        <v>35709.583333333336</v>
      </c>
      <c r="E282" s="14">
        <f>$A$1-F282</f>
        <v>178899000</v>
      </c>
      <c r="F282" s="15">
        <v>23401000</v>
      </c>
      <c r="G282" s="370">
        <v>36074.583333333336</v>
      </c>
      <c r="H282" s="196">
        <f t="shared" si="37"/>
        <v>193880000</v>
      </c>
      <c r="I282" s="15">
        <v>8420000</v>
      </c>
      <c r="J282" s="5"/>
      <c r="K282" s="199">
        <f t="shared" si="36"/>
        <v>176868000</v>
      </c>
      <c r="L282" s="15">
        <v>25432000</v>
      </c>
      <c r="M282" s="196">
        <f t="shared" si="39"/>
        <v>161290000</v>
      </c>
      <c r="N282" s="16">
        <f>ANR!B221</f>
        <v>41010000</v>
      </c>
      <c r="O282" s="201">
        <f t="shared" si="35"/>
        <v>180661000</v>
      </c>
      <c r="P282" s="74">
        <v>21639000</v>
      </c>
      <c r="Q282" s="201">
        <f t="shared" si="32"/>
        <v>202300000</v>
      </c>
      <c r="R282" s="74">
        <f>ANR!B952</f>
        <v>0</v>
      </c>
      <c r="Y282" s="24">
        <v>36439</v>
      </c>
      <c r="Z282" s="17">
        <f t="shared" si="38"/>
        <v>176868000</v>
      </c>
      <c r="AA282" s="14">
        <f t="shared" si="40"/>
        <v>25432000</v>
      </c>
    </row>
    <row r="283" spans="1:27" x14ac:dyDescent="0.2">
      <c r="A283" s="18">
        <v>36805</v>
      </c>
      <c r="B283" s="14"/>
      <c r="C283" s="15"/>
      <c r="D283" s="13">
        <v>35710.583333333336</v>
      </c>
      <c r="E283" s="14">
        <f>$A$1-F283</f>
        <v>178899000</v>
      </c>
      <c r="F283" s="15">
        <v>23401000</v>
      </c>
      <c r="G283" s="370">
        <v>36075.583333333336</v>
      </c>
      <c r="H283" s="196">
        <f t="shared" si="37"/>
        <v>194335000</v>
      </c>
      <c r="I283" s="15">
        <v>7965000</v>
      </c>
      <c r="J283" s="5"/>
      <c r="K283" s="199">
        <f t="shared" si="36"/>
        <v>176943000</v>
      </c>
      <c r="L283" s="15">
        <v>25357000</v>
      </c>
      <c r="M283" s="196">
        <f t="shared" si="39"/>
        <v>162075000</v>
      </c>
      <c r="N283" s="16">
        <f>ANR!B222</f>
        <v>40225000</v>
      </c>
      <c r="O283" s="201">
        <f t="shared" si="35"/>
        <v>181703000</v>
      </c>
      <c r="P283" s="74">
        <v>20597000</v>
      </c>
      <c r="Q283" s="201">
        <f t="shared" si="32"/>
        <v>202300000</v>
      </c>
      <c r="R283" s="74">
        <f>ANR!B953</f>
        <v>0</v>
      </c>
      <c r="Y283" s="24">
        <v>36440</v>
      </c>
      <c r="Z283" s="17">
        <f t="shared" si="38"/>
        <v>176943000</v>
      </c>
      <c r="AA283" s="14">
        <f t="shared" si="40"/>
        <v>25357000</v>
      </c>
    </row>
    <row r="284" spans="1:27" x14ac:dyDescent="0.2">
      <c r="A284" s="18">
        <v>36806</v>
      </c>
      <c r="B284" s="14"/>
      <c r="C284" s="15"/>
      <c r="D284" s="13">
        <v>35711.583333333336</v>
      </c>
      <c r="E284" s="14">
        <f>$A$1-F284</f>
        <v>183300000</v>
      </c>
      <c r="F284" s="15">
        <v>19000000</v>
      </c>
      <c r="G284" s="370">
        <v>36076.583333333336</v>
      </c>
      <c r="H284" s="196">
        <f t="shared" si="37"/>
        <v>194361000</v>
      </c>
      <c r="I284" s="15">
        <v>7939000</v>
      </c>
      <c r="J284" s="5"/>
      <c r="K284" s="199">
        <f t="shared" si="36"/>
        <v>177241000</v>
      </c>
      <c r="L284" s="15">
        <v>25059000</v>
      </c>
      <c r="M284" s="196">
        <f t="shared" si="39"/>
        <v>162840000</v>
      </c>
      <c r="N284" s="16">
        <f>ANR!B223</f>
        <v>39460000</v>
      </c>
      <c r="O284" s="201">
        <f t="shared" si="35"/>
        <v>182703000</v>
      </c>
      <c r="P284" s="74">
        <v>19597000</v>
      </c>
      <c r="Q284" s="201">
        <f t="shared" si="32"/>
        <v>202300000</v>
      </c>
      <c r="R284" s="74">
        <f>ANR!B954</f>
        <v>0</v>
      </c>
      <c r="Y284" s="24">
        <v>36441</v>
      </c>
      <c r="Z284" s="17">
        <f t="shared" si="38"/>
        <v>177241000</v>
      </c>
      <c r="AA284" s="14">
        <f t="shared" si="40"/>
        <v>25059000</v>
      </c>
    </row>
    <row r="285" spans="1:27" x14ac:dyDescent="0.2">
      <c r="A285" s="18">
        <v>36807</v>
      </c>
      <c r="B285" s="14"/>
      <c r="C285" s="15"/>
      <c r="D285" s="13">
        <v>35712.583333333336</v>
      </c>
      <c r="E285" s="14">
        <f>$A$1-F285</f>
        <v>183862000</v>
      </c>
      <c r="F285" s="15">
        <v>18438000</v>
      </c>
      <c r="G285" s="370">
        <v>36077.583333333336</v>
      </c>
      <c r="H285" s="196">
        <f t="shared" si="37"/>
        <v>194559000</v>
      </c>
      <c r="I285" s="15">
        <v>7741000</v>
      </c>
      <c r="J285" s="5"/>
      <c r="K285" s="199">
        <f t="shared" si="36"/>
        <v>177241000</v>
      </c>
      <c r="L285" s="15">
        <v>25059000</v>
      </c>
      <c r="M285" s="196">
        <f t="shared" si="39"/>
        <v>162840000</v>
      </c>
      <c r="N285" s="16">
        <f>ANR!B224</f>
        <v>39460000</v>
      </c>
      <c r="O285" s="201">
        <f t="shared" si="35"/>
        <v>183289000</v>
      </c>
      <c r="P285" s="74">
        <v>19011000</v>
      </c>
      <c r="Q285" s="201">
        <f t="shared" si="32"/>
        <v>202300000</v>
      </c>
      <c r="R285" s="74">
        <f>ANR!B955</f>
        <v>0</v>
      </c>
      <c r="Y285" s="24">
        <v>36442</v>
      </c>
      <c r="Z285" s="17">
        <f t="shared" si="38"/>
        <v>177241000</v>
      </c>
      <c r="AA285" s="14">
        <f t="shared" si="40"/>
        <v>25059000</v>
      </c>
    </row>
    <row r="286" spans="1:27" x14ac:dyDescent="0.2">
      <c r="A286" s="18">
        <v>36808</v>
      </c>
      <c r="B286" s="14"/>
      <c r="C286" s="15"/>
      <c r="D286" s="13">
        <v>35713.583333333336</v>
      </c>
      <c r="E286" s="14">
        <f>$A$1-F286</f>
        <v>184791000</v>
      </c>
      <c r="F286" s="15">
        <v>17509000</v>
      </c>
      <c r="G286" s="370">
        <v>36078.583333333336</v>
      </c>
      <c r="H286" s="196">
        <f t="shared" si="37"/>
        <v>194559000</v>
      </c>
      <c r="I286" s="15">
        <v>7741000</v>
      </c>
      <c r="J286" s="5"/>
      <c r="K286" s="199">
        <f t="shared" si="36"/>
        <v>177241000</v>
      </c>
      <c r="L286" s="15">
        <v>25059000</v>
      </c>
      <c r="M286" s="196">
        <f t="shared" si="39"/>
        <v>163473000</v>
      </c>
      <c r="N286" s="16">
        <f>ANR!B225</f>
        <v>38827000</v>
      </c>
      <c r="O286" s="201">
        <f t="shared" si="35"/>
        <v>183131000</v>
      </c>
      <c r="P286" s="74">
        <v>19169000</v>
      </c>
      <c r="Q286" s="201">
        <f t="shared" si="32"/>
        <v>202300000</v>
      </c>
      <c r="R286" s="74">
        <f>ANR!B956</f>
        <v>0</v>
      </c>
      <c r="Y286" s="24">
        <v>36443</v>
      </c>
      <c r="Z286" s="17">
        <f t="shared" si="38"/>
        <v>177241000</v>
      </c>
      <c r="AA286" s="14">
        <f t="shared" si="40"/>
        <v>25059000</v>
      </c>
    </row>
    <row r="287" spans="1:27" x14ac:dyDescent="0.2">
      <c r="A287" s="18">
        <v>36809</v>
      </c>
      <c r="B287" s="14">
        <f>$A$1-C287</f>
        <v>168300000</v>
      </c>
      <c r="C287" s="15">
        <v>34000000</v>
      </c>
      <c r="D287" s="5"/>
      <c r="E287" s="5"/>
      <c r="F287" s="5"/>
      <c r="G287" s="370">
        <v>36079.583333333336</v>
      </c>
      <c r="H287" s="196">
        <f t="shared" si="37"/>
        <v>194559000</v>
      </c>
      <c r="I287" s="15">
        <v>7741000</v>
      </c>
      <c r="J287" s="5"/>
      <c r="K287" s="199">
        <f t="shared" si="36"/>
        <v>178855000</v>
      </c>
      <c r="L287" s="15">
        <v>23445000</v>
      </c>
      <c r="M287" s="196">
        <f t="shared" si="39"/>
        <v>163974000</v>
      </c>
      <c r="N287" s="16">
        <f>ANR!B226</f>
        <v>38326000</v>
      </c>
      <c r="O287" s="201">
        <f t="shared" si="35"/>
        <v>184153000</v>
      </c>
      <c r="P287" s="74">
        <v>18147000</v>
      </c>
      <c r="Q287" s="201">
        <f t="shared" si="32"/>
        <v>202300000</v>
      </c>
      <c r="R287" s="74">
        <f>ANR!B957</f>
        <v>0</v>
      </c>
      <c r="Y287" s="24">
        <v>36444</v>
      </c>
      <c r="Z287" s="17">
        <f t="shared" si="38"/>
        <v>178855000</v>
      </c>
      <c r="AA287" s="14">
        <f t="shared" si="40"/>
        <v>23445000</v>
      </c>
    </row>
    <row r="288" spans="1:27" x14ac:dyDescent="0.2">
      <c r="A288" s="18">
        <v>36810</v>
      </c>
      <c r="B288" s="14"/>
      <c r="C288" s="15"/>
      <c r="D288" s="5"/>
      <c r="E288" s="5"/>
      <c r="F288" s="5"/>
      <c r="G288" s="370">
        <v>36080.583333333336</v>
      </c>
      <c r="H288" s="196">
        <f t="shared" si="37"/>
        <v>194687000</v>
      </c>
      <c r="I288" s="15">
        <v>7613000</v>
      </c>
      <c r="J288" s="5"/>
      <c r="K288" s="199">
        <f t="shared" si="36"/>
        <v>180089000</v>
      </c>
      <c r="L288" s="15">
        <v>22211000</v>
      </c>
      <c r="M288" s="196">
        <f t="shared" si="39"/>
        <v>164380000</v>
      </c>
      <c r="N288" s="16">
        <f>ANR!B227</f>
        <v>37920000</v>
      </c>
      <c r="O288" s="201">
        <f t="shared" si="35"/>
        <v>184920000</v>
      </c>
      <c r="P288" s="74">
        <v>17380000</v>
      </c>
      <c r="Q288" s="201">
        <f t="shared" si="32"/>
        <v>202300000</v>
      </c>
      <c r="R288" s="74">
        <f>ANR!B958</f>
        <v>0</v>
      </c>
      <c r="Y288" s="24">
        <v>36445</v>
      </c>
      <c r="Z288" s="17">
        <f t="shared" si="38"/>
        <v>180089000</v>
      </c>
      <c r="AA288" s="14">
        <f t="shared" si="40"/>
        <v>22211000</v>
      </c>
    </row>
    <row r="289" spans="1:27" x14ac:dyDescent="0.2">
      <c r="A289" s="18">
        <v>36811</v>
      </c>
      <c r="B289" s="14"/>
      <c r="C289" s="15"/>
      <c r="D289" s="13">
        <v>35716.583333333336</v>
      </c>
      <c r="E289" s="14">
        <f t="shared" ref="E289:E319" si="41">$A$1-F289</f>
        <v>184791000</v>
      </c>
      <c r="F289" s="15">
        <v>17509000</v>
      </c>
      <c r="G289" s="370">
        <v>36081.583333333336</v>
      </c>
      <c r="H289" s="196">
        <f t="shared" si="37"/>
        <v>195790000</v>
      </c>
      <c r="I289" s="15">
        <v>6510000</v>
      </c>
      <c r="J289" s="5"/>
      <c r="K289" s="199">
        <f t="shared" si="36"/>
        <v>180849000</v>
      </c>
      <c r="L289" s="15">
        <v>21451000</v>
      </c>
      <c r="M289" s="196">
        <f t="shared" si="39"/>
        <v>164890000</v>
      </c>
      <c r="N289" s="16">
        <f>ANR!B228</f>
        <v>37410000</v>
      </c>
      <c r="O289" s="201">
        <f t="shared" si="35"/>
        <v>185700000</v>
      </c>
      <c r="P289" s="74">
        <v>16600000</v>
      </c>
      <c r="Q289" s="201">
        <f t="shared" si="32"/>
        <v>202300000</v>
      </c>
      <c r="R289" s="74">
        <f>ANR!B959</f>
        <v>0</v>
      </c>
      <c r="Y289" s="24">
        <v>36446</v>
      </c>
      <c r="Z289" s="17">
        <f t="shared" si="38"/>
        <v>180849000</v>
      </c>
      <c r="AA289" s="14">
        <f t="shared" si="40"/>
        <v>21451000</v>
      </c>
    </row>
    <row r="290" spans="1:27" x14ac:dyDescent="0.2">
      <c r="A290" s="18">
        <v>36812</v>
      </c>
      <c r="B290" s="14"/>
      <c r="C290" s="15"/>
      <c r="D290" s="13">
        <v>35717.583333333336</v>
      </c>
      <c r="E290" s="14">
        <f t="shared" si="41"/>
        <v>189252000</v>
      </c>
      <c r="F290" s="15">
        <v>13048000</v>
      </c>
      <c r="G290" s="370">
        <v>36082.583333333336</v>
      </c>
      <c r="H290" s="196">
        <f t="shared" si="37"/>
        <v>196264000</v>
      </c>
      <c r="I290" s="15">
        <v>6036000</v>
      </c>
      <c r="J290" s="5"/>
      <c r="K290" s="199">
        <f t="shared" si="36"/>
        <v>181731000</v>
      </c>
      <c r="L290" s="15">
        <v>20569000</v>
      </c>
      <c r="M290" s="196">
        <f t="shared" si="39"/>
        <v>165349000</v>
      </c>
      <c r="N290" s="16">
        <f>ANR!B229</f>
        <v>36951000</v>
      </c>
      <c r="O290" s="201">
        <f t="shared" si="35"/>
        <v>186247500</v>
      </c>
      <c r="P290" s="74">
        <v>16052500</v>
      </c>
      <c r="Q290" s="201">
        <f t="shared" si="32"/>
        <v>202300000</v>
      </c>
      <c r="R290" s="74">
        <f>ANR!B960</f>
        <v>0</v>
      </c>
      <c r="Y290" s="24">
        <v>36447</v>
      </c>
      <c r="Z290" s="17">
        <f t="shared" si="38"/>
        <v>181731000</v>
      </c>
      <c r="AA290" s="14">
        <f t="shared" si="40"/>
        <v>20569000</v>
      </c>
    </row>
    <row r="291" spans="1:27" x14ac:dyDescent="0.2">
      <c r="A291" s="18">
        <v>36813</v>
      </c>
      <c r="B291" s="14"/>
      <c r="C291" s="15"/>
      <c r="D291" s="13">
        <v>35718.583333333336</v>
      </c>
      <c r="E291" s="14">
        <f t="shared" si="41"/>
        <v>189252000</v>
      </c>
      <c r="F291" s="15">
        <v>13048000</v>
      </c>
      <c r="G291" s="370">
        <v>36083.583333333336</v>
      </c>
      <c r="H291" s="196">
        <f t="shared" si="37"/>
        <v>196426000</v>
      </c>
      <c r="I291" s="15">
        <v>5874000</v>
      </c>
      <c r="J291" s="5"/>
      <c r="K291" s="199">
        <f t="shared" si="36"/>
        <v>182468000</v>
      </c>
      <c r="L291" s="15">
        <v>19832000</v>
      </c>
      <c r="M291" s="196">
        <f t="shared" si="39"/>
        <v>166085000</v>
      </c>
      <c r="N291" s="16">
        <f>ANR!B230</f>
        <v>36215000</v>
      </c>
      <c r="O291" s="201">
        <f t="shared" si="35"/>
        <v>186795000</v>
      </c>
      <c r="P291" s="74">
        <v>15505000</v>
      </c>
      <c r="Q291" s="201">
        <f t="shared" ref="Q291:Q354" si="42">$A$1-R291</f>
        <v>202300000</v>
      </c>
      <c r="R291" s="74">
        <f>ANR!B961</f>
        <v>0</v>
      </c>
      <c r="Y291" s="24">
        <v>36448</v>
      </c>
      <c r="Z291" s="17">
        <f t="shared" si="38"/>
        <v>182468000</v>
      </c>
      <c r="AA291" s="14">
        <f t="shared" si="40"/>
        <v>19832000</v>
      </c>
    </row>
    <row r="292" spans="1:27" x14ac:dyDescent="0.2">
      <c r="A292" s="18">
        <v>36814</v>
      </c>
      <c r="B292" s="14"/>
      <c r="C292" s="15"/>
      <c r="D292" s="13">
        <v>35719.583333333336</v>
      </c>
      <c r="E292" s="14">
        <f t="shared" si="41"/>
        <v>189252000</v>
      </c>
      <c r="F292" s="15">
        <v>13048000</v>
      </c>
      <c r="G292" s="370">
        <v>36084.583333333336</v>
      </c>
      <c r="H292" s="196">
        <f t="shared" si="37"/>
        <v>196191000</v>
      </c>
      <c r="I292" s="15">
        <v>6109000</v>
      </c>
      <c r="J292" s="5"/>
      <c r="K292" s="199">
        <f t="shared" si="36"/>
        <v>182951250</v>
      </c>
      <c r="L292" s="15">
        <v>19348750</v>
      </c>
      <c r="M292" s="196">
        <f t="shared" si="39"/>
        <v>166650400</v>
      </c>
      <c r="N292" s="16">
        <f>ANR!B231</f>
        <v>35649600</v>
      </c>
      <c r="O292" s="201">
        <f t="shared" si="35"/>
        <v>187000000</v>
      </c>
      <c r="P292" s="74">
        <v>15300000</v>
      </c>
      <c r="Q292" s="201">
        <f t="shared" si="42"/>
        <v>202300000</v>
      </c>
      <c r="R292" s="74">
        <f>ANR!B962</f>
        <v>0</v>
      </c>
      <c r="Y292" s="24">
        <v>36449</v>
      </c>
      <c r="Z292" s="17">
        <f t="shared" si="38"/>
        <v>182951250</v>
      </c>
      <c r="AA292" s="14">
        <f t="shared" si="40"/>
        <v>19348750</v>
      </c>
    </row>
    <row r="293" spans="1:27" x14ac:dyDescent="0.2">
      <c r="A293" s="18">
        <v>36815</v>
      </c>
      <c r="B293" s="14"/>
      <c r="C293" s="15"/>
      <c r="D293" s="13">
        <v>35720.583333333336</v>
      </c>
      <c r="E293" s="14">
        <f t="shared" si="41"/>
        <v>190492000</v>
      </c>
      <c r="F293" s="15">
        <v>11808000</v>
      </c>
      <c r="G293" s="370">
        <v>36085.583333333336</v>
      </c>
      <c r="H293" s="196">
        <f t="shared" si="37"/>
        <v>196191000</v>
      </c>
      <c r="I293" s="15">
        <v>6109000</v>
      </c>
      <c r="J293" s="13"/>
      <c r="K293" s="199">
        <f t="shared" si="36"/>
        <v>183434500</v>
      </c>
      <c r="L293" s="15">
        <v>18865500</v>
      </c>
      <c r="M293" s="196">
        <f t="shared" si="39"/>
        <v>167665000</v>
      </c>
      <c r="N293" s="16">
        <f>ANR!B232</f>
        <v>34635000</v>
      </c>
      <c r="O293" s="201">
        <f t="shared" si="35"/>
        <v>189069000</v>
      </c>
      <c r="P293" s="74">
        <v>13231000</v>
      </c>
      <c r="Q293" s="201">
        <f t="shared" si="42"/>
        <v>202300000</v>
      </c>
      <c r="R293" s="74">
        <f>ANR!B963</f>
        <v>0</v>
      </c>
      <c r="Y293" s="24">
        <v>36450</v>
      </c>
      <c r="Z293" s="17">
        <f t="shared" si="38"/>
        <v>183434500</v>
      </c>
      <c r="AA293" s="14">
        <f t="shared" si="40"/>
        <v>18865500</v>
      </c>
    </row>
    <row r="294" spans="1:27" x14ac:dyDescent="0.2">
      <c r="A294" s="18">
        <v>36816</v>
      </c>
      <c r="B294" s="14"/>
      <c r="C294" s="15"/>
      <c r="D294" s="13">
        <v>35721.583333333336</v>
      </c>
      <c r="E294" s="14">
        <f t="shared" si="41"/>
        <v>190492000</v>
      </c>
      <c r="F294" s="15">
        <v>11808000</v>
      </c>
      <c r="G294" s="370">
        <v>36086.583333333336</v>
      </c>
      <c r="H294" s="196">
        <f t="shared" si="37"/>
        <v>196191000</v>
      </c>
      <c r="I294" s="15">
        <v>6109000</v>
      </c>
      <c r="J294" s="5"/>
      <c r="K294" s="199">
        <f t="shared" si="36"/>
        <v>183917750</v>
      </c>
      <c r="L294" s="15">
        <v>18382250</v>
      </c>
      <c r="M294" s="196">
        <f t="shared" si="39"/>
        <v>168650000</v>
      </c>
      <c r="N294" s="16">
        <f>ANR!B233</f>
        <v>33650000</v>
      </c>
      <c r="O294" s="201">
        <f t="shared" si="35"/>
        <v>189342000</v>
      </c>
      <c r="P294" s="74">
        <v>12958000</v>
      </c>
      <c r="Q294" s="201">
        <f t="shared" si="42"/>
        <v>202300000</v>
      </c>
      <c r="R294" s="74">
        <f>ANR!B964</f>
        <v>0</v>
      </c>
      <c r="Y294" s="24">
        <v>36451</v>
      </c>
      <c r="Z294" s="17">
        <f t="shared" si="38"/>
        <v>183917750</v>
      </c>
      <c r="AA294" s="14">
        <f t="shared" si="40"/>
        <v>18382250</v>
      </c>
    </row>
    <row r="295" spans="1:27" x14ac:dyDescent="0.2">
      <c r="A295" s="18">
        <v>36817</v>
      </c>
      <c r="B295" s="14"/>
      <c r="C295" s="15"/>
      <c r="D295" s="13">
        <v>35722.583333333336</v>
      </c>
      <c r="E295" s="14">
        <f t="shared" si="41"/>
        <v>190492000</v>
      </c>
      <c r="F295" s="15">
        <v>11808000</v>
      </c>
      <c r="G295" s="370">
        <v>36087.583333333336</v>
      </c>
      <c r="H295" s="196">
        <f t="shared" si="37"/>
        <v>196394000</v>
      </c>
      <c r="I295" s="15">
        <v>5906000</v>
      </c>
      <c r="J295" s="5"/>
      <c r="K295" s="199">
        <f t="shared" si="36"/>
        <v>184401000</v>
      </c>
      <c r="L295" s="15">
        <v>17899000</v>
      </c>
      <c r="M295" s="196">
        <f t="shared" si="39"/>
        <v>169657000</v>
      </c>
      <c r="N295" s="16">
        <f>ANR!B234</f>
        <v>32643000</v>
      </c>
      <c r="O295" s="201">
        <f t="shared" si="35"/>
        <v>189815000</v>
      </c>
      <c r="P295" s="74">
        <v>12485000</v>
      </c>
      <c r="Q295" s="201">
        <f t="shared" si="42"/>
        <v>202300000</v>
      </c>
      <c r="R295" s="74">
        <f>ANR!B965</f>
        <v>0</v>
      </c>
      <c r="Y295" s="24">
        <v>36452</v>
      </c>
      <c r="Z295" s="17">
        <f t="shared" si="38"/>
        <v>184401000</v>
      </c>
      <c r="AA295" s="14">
        <f t="shared" si="40"/>
        <v>17899000</v>
      </c>
    </row>
    <row r="296" spans="1:27" x14ac:dyDescent="0.2">
      <c r="A296" s="18">
        <v>36818</v>
      </c>
      <c r="B296" s="14"/>
      <c r="C296" s="15"/>
      <c r="D296" s="13">
        <v>35723.583333333336</v>
      </c>
      <c r="E296" s="14">
        <f t="shared" si="41"/>
        <v>192300000</v>
      </c>
      <c r="F296" s="15">
        <v>10000000</v>
      </c>
      <c r="G296" s="370">
        <v>36088.583333333336</v>
      </c>
      <c r="H296" s="196">
        <f t="shared" si="37"/>
        <v>198111000</v>
      </c>
      <c r="I296" s="15">
        <v>4189000</v>
      </c>
      <c r="J296" s="5"/>
      <c r="K296" s="199">
        <f t="shared" si="36"/>
        <v>184564000</v>
      </c>
      <c r="L296" s="15">
        <v>17736000</v>
      </c>
      <c r="M296" s="196">
        <f t="shared" si="39"/>
        <v>170440000</v>
      </c>
      <c r="N296" s="16">
        <f>ANR!B235</f>
        <v>31860000</v>
      </c>
      <c r="O296" s="201">
        <f t="shared" si="35"/>
        <v>189469000</v>
      </c>
      <c r="P296" s="74">
        <v>12831000</v>
      </c>
      <c r="Q296" s="201">
        <f t="shared" si="42"/>
        <v>202300000</v>
      </c>
      <c r="R296" s="74">
        <f>ANR!B966</f>
        <v>0</v>
      </c>
      <c r="Y296" s="24">
        <v>36453</v>
      </c>
      <c r="Z296" s="17">
        <f t="shared" si="38"/>
        <v>184564000</v>
      </c>
      <c r="AA296" s="14">
        <f t="shared" si="40"/>
        <v>17736000</v>
      </c>
    </row>
    <row r="297" spans="1:27" x14ac:dyDescent="0.2">
      <c r="A297" s="18">
        <v>36819</v>
      </c>
      <c r="B297" s="14">
        <f>$A$1-C297</f>
        <v>171300000</v>
      </c>
      <c r="C297" s="15">
        <v>31000000</v>
      </c>
      <c r="D297" s="13">
        <v>35724.583333333336</v>
      </c>
      <c r="E297" s="14">
        <f t="shared" si="41"/>
        <v>193226000</v>
      </c>
      <c r="F297" s="15">
        <v>9074000</v>
      </c>
      <c r="G297" s="370">
        <v>36089.583333333336</v>
      </c>
      <c r="H297" s="196">
        <f t="shared" si="37"/>
        <v>198028000</v>
      </c>
      <c r="I297" s="15">
        <v>4272000</v>
      </c>
      <c r="J297" s="5"/>
      <c r="K297" s="199">
        <f t="shared" si="36"/>
        <v>184807000</v>
      </c>
      <c r="L297" s="15">
        <v>17493000</v>
      </c>
      <c r="M297" s="196">
        <f t="shared" si="39"/>
        <v>171023000</v>
      </c>
      <c r="N297" s="16">
        <f>ANR!B236</f>
        <v>31277000</v>
      </c>
      <c r="O297" s="201">
        <f t="shared" si="35"/>
        <v>190285000</v>
      </c>
      <c r="P297" s="74">
        <v>12015000</v>
      </c>
      <c r="Q297" s="201">
        <f t="shared" si="42"/>
        <v>202300000</v>
      </c>
      <c r="R297" s="74">
        <f>ANR!B967</f>
        <v>0</v>
      </c>
      <c r="Y297" s="24">
        <v>36454</v>
      </c>
      <c r="Z297" s="17">
        <f t="shared" si="38"/>
        <v>184807000</v>
      </c>
      <c r="AA297" s="14">
        <f t="shared" si="40"/>
        <v>17493000</v>
      </c>
    </row>
    <row r="298" spans="1:27" x14ac:dyDescent="0.2">
      <c r="A298" s="18">
        <v>36820</v>
      </c>
      <c r="B298" s="14"/>
      <c r="C298" s="15"/>
      <c r="D298" s="13">
        <v>35725.583333333336</v>
      </c>
      <c r="E298" s="14">
        <f t="shared" si="41"/>
        <v>193507000</v>
      </c>
      <c r="F298" s="15">
        <v>8793000</v>
      </c>
      <c r="G298" s="370">
        <v>36090.583333333336</v>
      </c>
      <c r="H298" s="196">
        <f t="shared" si="37"/>
        <v>198129000</v>
      </c>
      <c r="I298" s="15">
        <v>4171000</v>
      </c>
      <c r="J298" s="5"/>
      <c r="K298" s="199">
        <f t="shared" si="36"/>
        <v>184893000</v>
      </c>
      <c r="L298" s="15">
        <v>17407000</v>
      </c>
      <c r="M298" s="196">
        <f t="shared" si="39"/>
        <v>171674000</v>
      </c>
      <c r="N298" s="16">
        <f>ANR!B237</f>
        <v>30626000</v>
      </c>
      <c r="O298" s="201">
        <f t="shared" si="35"/>
        <v>191101000</v>
      </c>
      <c r="P298" s="74">
        <v>11199000</v>
      </c>
      <c r="Q298" s="201">
        <f t="shared" si="42"/>
        <v>202300000</v>
      </c>
      <c r="R298" s="74">
        <f>ANR!B968</f>
        <v>0</v>
      </c>
      <c r="Y298" s="24">
        <v>36455</v>
      </c>
      <c r="Z298" s="17">
        <f t="shared" si="38"/>
        <v>184893000</v>
      </c>
      <c r="AA298" s="14">
        <f t="shared" si="40"/>
        <v>17407000</v>
      </c>
    </row>
    <row r="299" spans="1:27" x14ac:dyDescent="0.2">
      <c r="A299" s="18">
        <v>36821</v>
      </c>
      <c r="B299" s="14"/>
      <c r="C299" s="15"/>
      <c r="D299" s="13">
        <v>35726.583333333336</v>
      </c>
      <c r="E299" s="14">
        <f t="shared" si="41"/>
        <v>193587000</v>
      </c>
      <c r="F299" s="15">
        <v>8713000</v>
      </c>
      <c r="G299" s="370">
        <v>36091.583333333336</v>
      </c>
      <c r="H299" s="196">
        <f t="shared" si="37"/>
        <v>198342000</v>
      </c>
      <c r="I299" s="15">
        <v>3958000</v>
      </c>
      <c r="J299" s="5"/>
      <c r="K299" s="199">
        <f t="shared" si="36"/>
        <v>184963666</v>
      </c>
      <c r="L299" s="15">
        <v>17336334</v>
      </c>
      <c r="M299" s="196">
        <f t="shared" si="39"/>
        <v>172425700</v>
      </c>
      <c r="N299" s="16">
        <f>ANR!B238</f>
        <v>29874300</v>
      </c>
      <c r="O299" s="201">
        <f t="shared" si="35"/>
        <v>191746000</v>
      </c>
      <c r="P299" s="74">
        <v>10554000</v>
      </c>
      <c r="Q299" s="201">
        <f t="shared" si="42"/>
        <v>202300000</v>
      </c>
      <c r="R299" s="74">
        <f>ANR!B969</f>
        <v>0</v>
      </c>
      <c r="Y299" s="24">
        <v>36456</v>
      </c>
      <c r="Z299" s="17">
        <f t="shared" si="38"/>
        <v>184963666</v>
      </c>
      <c r="AA299" s="14">
        <f t="shared" si="40"/>
        <v>17336334</v>
      </c>
    </row>
    <row r="300" spans="1:27" x14ac:dyDescent="0.2">
      <c r="A300" s="18">
        <v>36822</v>
      </c>
      <c r="B300" s="14"/>
      <c r="C300" s="15"/>
      <c r="D300" s="13">
        <v>35727.583333333336</v>
      </c>
      <c r="E300" s="14">
        <f t="shared" si="41"/>
        <v>193587000</v>
      </c>
      <c r="F300" s="15">
        <v>8713000</v>
      </c>
      <c r="G300" s="370">
        <v>36092.583333333336</v>
      </c>
      <c r="H300" s="196">
        <f t="shared" si="37"/>
        <v>198342000</v>
      </c>
      <c r="I300" s="15">
        <v>3958000</v>
      </c>
      <c r="J300" s="5"/>
      <c r="K300" s="199">
        <f t="shared" si="36"/>
        <v>185034332</v>
      </c>
      <c r="L300" s="15">
        <v>17265668</v>
      </c>
      <c r="M300" s="196">
        <f t="shared" si="39"/>
        <v>173141400</v>
      </c>
      <c r="N300" s="16">
        <f>ANR!B239</f>
        <v>29158600</v>
      </c>
      <c r="O300" s="201">
        <f t="shared" si="35"/>
        <v>191660000</v>
      </c>
      <c r="P300" s="74">
        <v>10640000</v>
      </c>
      <c r="Q300" s="201">
        <f t="shared" si="42"/>
        <v>202300000</v>
      </c>
      <c r="R300" s="74">
        <f>ANR!B970</f>
        <v>0</v>
      </c>
      <c r="Y300" s="24">
        <v>36457</v>
      </c>
      <c r="Z300" s="17">
        <f t="shared" si="38"/>
        <v>185034332</v>
      </c>
      <c r="AA300" s="14">
        <f t="shared" si="40"/>
        <v>17265668</v>
      </c>
    </row>
    <row r="301" spans="1:27" x14ac:dyDescent="0.2">
      <c r="A301" s="18">
        <v>36823</v>
      </c>
      <c r="B301" s="14"/>
      <c r="C301" s="15"/>
      <c r="D301" s="13">
        <v>35728.583333333336</v>
      </c>
      <c r="E301" s="14">
        <f t="shared" si="41"/>
        <v>193587000</v>
      </c>
      <c r="F301" s="15">
        <v>8713000</v>
      </c>
      <c r="G301" s="370">
        <v>36093.583333333336</v>
      </c>
      <c r="H301" s="196">
        <f t="shared" si="37"/>
        <v>198342000</v>
      </c>
      <c r="I301" s="15">
        <v>3958000</v>
      </c>
      <c r="J301" s="5"/>
      <c r="K301" s="199">
        <f t="shared" si="36"/>
        <v>185105000</v>
      </c>
      <c r="L301" s="15">
        <v>17195000</v>
      </c>
      <c r="M301" s="196">
        <f t="shared" si="39"/>
        <v>173970000</v>
      </c>
      <c r="N301" s="16">
        <f>ANR!B240</f>
        <v>28330000</v>
      </c>
      <c r="O301" s="201">
        <f t="shared" si="35"/>
        <v>192894900</v>
      </c>
      <c r="P301" s="74">
        <v>9405100</v>
      </c>
      <c r="Q301" s="201">
        <f t="shared" si="42"/>
        <v>202300000</v>
      </c>
      <c r="R301" s="74">
        <f>ANR!B971</f>
        <v>0</v>
      </c>
      <c r="Y301" s="24">
        <v>36458</v>
      </c>
      <c r="Z301" s="17">
        <f t="shared" si="38"/>
        <v>185105000</v>
      </c>
      <c r="AA301" s="14">
        <f t="shared" si="40"/>
        <v>17195000</v>
      </c>
    </row>
    <row r="302" spans="1:27" x14ac:dyDescent="0.2">
      <c r="A302" s="18">
        <v>36824</v>
      </c>
      <c r="B302" s="14">
        <f>$A$1-C302</f>
        <v>180500000</v>
      </c>
      <c r="C302" s="15">
        <v>21800000</v>
      </c>
      <c r="D302" s="13">
        <v>35729.583333333336</v>
      </c>
      <c r="E302" s="14">
        <f t="shared" si="41"/>
        <v>193587000</v>
      </c>
      <c r="F302" s="15">
        <v>8713000</v>
      </c>
      <c r="G302" s="370">
        <v>36094.583333333336</v>
      </c>
      <c r="H302" s="196">
        <f t="shared" si="37"/>
        <v>198342000</v>
      </c>
      <c r="I302" s="15">
        <v>3958000</v>
      </c>
      <c r="J302" s="5"/>
      <c r="K302" s="199">
        <f t="shared" si="36"/>
        <v>185105000</v>
      </c>
      <c r="L302" s="15">
        <v>17195000</v>
      </c>
      <c r="M302" s="196">
        <f t="shared" si="39"/>
        <v>174796000</v>
      </c>
      <c r="N302" s="16">
        <f>ANR!B241</f>
        <v>27504000</v>
      </c>
      <c r="O302" s="201">
        <f t="shared" si="35"/>
        <v>193757000</v>
      </c>
      <c r="P302" s="74">
        <v>8543000</v>
      </c>
      <c r="Q302" s="201">
        <f t="shared" si="42"/>
        <v>202300000</v>
      </c>
      <c r="R302" s="74">
        <f>ANR!B972</f>
        <v>0</v>
      </c>
      <c r="Y302" s="24">
        <v>36459</v>
      </c>
      <c r="Z302" s="17">
        <f t="shared" si="38"/>
        <v>185105000</v>
      </c>
      <c r="AA302" s="14">
        <f t="shared" si="40"/>
        <v>17195000</v>
      </c>
    </row>
    <row r="303" spans="1:27" x14ac:dyDescent="0.2">
      <c r="A303" s="18">
        <v>36825</v>
      </c>
      <c r="B303" s="5"/>
      <c r="C303" s="5"/>
      <c r="D303" s="13">
        <v>35730.583333333336</v>
      </c>
      <c r="E303" s="14">
        <f t="shared" si="41"/>
        <v>193587000</v>
      </c>
      <c r="F303" s="15">
        <v>8713000</v>
      </c>
      <c r="G303" s="370">
        <v>36095.583333333336</v>
      </c>
      <c r="H303" s="196">
        <f t="shared" si="37"/>
        <v>199028000</v>
      </c>
      <c r="I303" s="15">
        <v>3272000</v>
      </c>
      <c r="J303" s="5"/>
      <c r="K303" s="199">
        <f t="shared" si="36"/>
        <v>185203000</v>
      </c>
      <c r="L303" s="15">
        <v>17097000</v>
      </c>
      <c r="M303" s="196">
        <f t="shared" si="39"/>
        <v>175735000</v>
      </c>
      <c r="N303" s="16">
        <f>ANR!B242</f>
        <v>26565000</v>
      </c>
      <c r="O303" s="201">
        <f t="shared" si="35"/>
        <v>193828300</v>
      </c>
      <c r="P303" s="74">
        <v>8471700</v>
      </c>
      <c r="Q303" s="201">
        <f t="shared" si="42"/>
        <v>202300000</v>
      </c>
      <c r="R303" s="74">
        <f>ANR!B973</f>
        <v>0</v>
      </c>
      <c r="Y303" s="24">
        <v>36460</v>
      </c>
      <c r="Z303" s="17">
        <f t="shared" si="38"/>
        <v>185203000</v>
      </c>
      <c r="AA303" s="14">
        <f t="shared" si="40"/>
        <v>17097000</v>
      </c>
    </row>
    <row r="304" spans="1:27" x14ac:dyDescent="0.2">
      <c r="A304" s="18">
        <v>36826</v>
      </c>
      <c r="B304" s="5"/>
      <c r="C304" s="5"/>
      <c r="D304" s="13">
        <v>35731.583333333336</v>
      </c>
      <c r="E304" s="14">
        <f t="shared" si="41"/>
        <v>193587000</v>
      </c>
      <c r="F304" s="15">
        <v>8713000</v>
      </c>
      <c r="G304" s="370">
        <v>36096.583333333336</v>
      </c>
      <c r="H304" s="196">
        <f t="shared" si="37"/>
        <v>199445000</v>
      </c>
      <c r="I304" s="15">
        <v>2855000</v>
      </c>
      <c r="J304" s="5"/>
      <c r="K304" s="199">
        <f t="shared" si="36"/>
        <v>185535000</v>
      </c>
      <c r="L304" s="15">
        <v>16765000</v>
      </c>
      <c r="M304" s="196">
        <f t="shared" si="39"/>
        <v>177148000</v>
      </c>
      <c r="N304" s="16">
        <f>ANR!B243</f>
        <v>25152000</v>
      </c>
      <c r="O304" s="201">
        <f t="shared" si="35"/>
        <v>194032300</v>
      </c>
      <c r="P304" s="74">
        <v>8267700</v>
      </c>
      <c r="Q304" s="201">
        <f t="shared" si="42"/>
        <v>202300000</v>
      </c>
      <c r="R304" s="74">
        <f>ANR!B974</f>
        <v>0</v>
      </c>
      <c r="Y304" s="24">
        <v>36461</v>
      </c>
      <c r="Z304" s="17">
        <f t="shared" si="38"/>
        <v>185535000</v>
      </c>
      <c r="AA304" s="14">
        <f t="shared" si="40"/>
        <v>16765000</v>
      </c>
    </row>
    <row r="305" spans="1:27" x14ac:dyDescent="0.2">
      <c r="A305" s="18">
        <v>36827</v>
      </c>
      <c r="B305" s="5"/>
      <c r="C305" s="5"/>
      <c r="D305" s="13">
        <v>35732.583333333336</v>
      </c>
      <c r="E305" s="14">
        <f t="shared" si="41"/>
        <v>194408000</v>
      </c>
      <c r="F305" s="15">
        <v>7892000</v>
      </c>
      <c r="G305" s="370">
        <v>36097.583333333336</v>
      </c>
      <c r="H305" s="196">
        <f t="shared" si="37"/>
        <v>199923000</v>
      </c>
      <c r="I305" s="15">
        <v>2377000</v>
      </c>
      <c r="J305" s="5"/>
      <c r="K305" s="199">
        <f t="shared" si="36"/>
        <v>185535000</v>
      </c>
      <c r="L305" s="15">
        <v>16765000</v>
      </c>
      <c r="M305" s="196">
        <f t="shared" si="39"/>
        <v>177861000</v>
      </c>
      <c r="N305" s="16">
        <f>ANR!B244</f>
        <v>24439000</v>
      </c>
      <c r="O305" s="201">
        <f t="shared" si="35"/>
        <v>194236300</v>
      </c>
      <c r="P305" s="74">
        <v>8063700</v>
      </c>
      <c r="Q305" s="201">
        <f t="shared" si="42"/>
        <v>202300000</v>
      </c>
      <c r="R305" s="74">
        <f>ANR!B975</f>
        <v>0</v>
      </c>
      <c r="Y305" s="24">
        <v>36462</v>
      </c>
      <c r="Z305" s="17">
        <f t="shared" si="38"/>
        <v>185535000</v>
      </c>
      <c r="AA305" s="14">
        <f t="shared" si="40"/>
        <v>16765000</v>
      </c>
    </row>
    <row r="306" spans="1:27" x14ac:dyDescent="0.2">
      <c r="A306" s="18">
        <v>36828</v>
      </c>
      <c r="B306" s="5"/>
      <c r="C306" s="5"/>
      <c r="D306" s="13">
        <v>35733.583333333336</v>
      </c>
      <c r="E306" s="14">
        <f t="shared" si="41"/>
        <v>194408000</v>
      </c>
      <c r="F306" s="15">
        <v>7892000</v>
      </c>
      <c r="G306" s="370">
        <v>36098.583333333336</v>
      </c>
      <c r="H306" s="196">
        <f t="shared" si="37"/>
        <v>200299000</v>
      </c>
      <c r="I306" s="15">
        <v>2001000</v>
      </c>
      <c r="J306" s="5"/>
      <c r="K306" s="199">
        <f t="shared" si="36"/>
        <v>186276000</v>
      </c>
      <c r="L306" s="15">
        <v>16024000</v>
      </c>
      <c r="M306" s="196">
        <f t="shared" si="39"/>
        <v>177861000</v>
      </c>
      <c r="N306" s="16">
        <f>ANR!B245</f>
        <v>24439000</v>
      </c>
      <c r="O306" s="201">
        <f t="shared" si="35"/>
        <v>194675300</v>
      </c>
      <c r="P306" s="74">
        <v>7624700</v>
      </c>
      <c r="Q306" s="201">
        <f t="shared" si="42"/>
        <v>202300000</v>
      </c>
      <c r="R306" s="74">
        <f>ANR!B976</f>
        <v>0</v>
      </c>
      <c r="Y306" s="24">
        <v>36463</v>
      </c>
      <c r="Z306" s="17">
        <f t="shared" si="38"/>
        <v>186276000</v>
      </c>
      <c r="AA306" s="14">
        <f t="shared" si="40"/>
        <v>16024000</v>
      </c>
    </row>
    <row r="307" spans="1:27" x14ac:dyDescent="0.2">
      <c r="A307" s="18">
        <v>36829</v>
      </c>
      <c r="B307" s="5"/>
      <c r="C307" s="5"/>
      <c r="D307" s="13">
        <v>35734.583333333336</v>
      </c>
      <c r="E307" s="14">
        <f t="shared" si="41"/>
        <v>193772000</v>
      </c>
      <c r="F307" s="15">
        <v>8528000</v>
      </c>
      <c r="G307" s="370">
        <v>36099.583333333336</v>
      </c>
      <c r="H307" s="196">
        <f t="shared" si="37"/>
        <v>200299000</v>
      </c>
      <c r="I307" s="15">
        <v>2001000</v>
      </c>
      <c r="J307" s="5"/>
      <c r="K307" s="199">
        <f t="shared" si="36"/>
        <v>186755000</v>
      </c>
      <c r="L307" s="15">
        <v>15545000</v>
      </c>
      <c r="M307" s="196">
        <f t="shared" si="39"/>
        <v>178449000</v>
      </c>
      <c r="N307" s="16">
        <f>ANR!B246</f>
        <v>23851000</v>
      </c>
      <c r="O307" s="201">
        <f t="shared" si="35"/>
        <v>194655000</v>
      </c>
      <c r="P307" s="74">
        <v>7645000</v>
      </c>
      <c r="Q307" s="201">
        <f t="shared" si="42"/>
        <v>202300000</v>
      </c>
      <c r="R307" s="74">
        <f>ANR!B977</f>
        <v>0</v>
      </c>
      <c r="Y307" s="24">
        <v>36464</v>
      </c>
      <c r="Z307" s="17">
        <f t="shared" si="38"/>
        <v>186755000</v>
      </c>
      <c r="AA307" s="14">
        <f t="shared" si="40"/>
        <v>15545000</v>
      </c>
    </row>
    <row r="308" spans="1:27" s="186" customFormat="1" ht="13.5" thickBot="1" x14ac:dyDescent="0.25">
      <c r="A308" s="180">
        <v>36830</v>
      </c>
      <c r="B308" s="214"/>
      <c r="C308" s="214"/>
      <c r="D308" s="181">
        <v>35735.583333333336</v>
      </c>
      <c r="E308" s="182">
        <f t="shared" si="41"/>
        <v>193772000</v>
      </c>
      <c r="F308" s="183">
        <v>8528000</v>
      </c>
      <c r="G308" s="374">
        <v>36100.583333333336</v>
      </c>
      <c r="H308" s="197">
        <f t="shared" si="37"/>
        <v>199300000</v>
      </c>
      <c r="I308" s="183">
        <v>3000000</v>
      </c>
      <c r="J308" s="214"/>
      <c r="K308" s="215">
        <f t="shared" si="36"/>
        <v>187239000</v>
      </c>
      <c r="L308" s="183">
        <v>15061000</v>
      </c>
      <c r="M308" s="197">
        <f t="shared" si="39"/>
        <v>179017000</v>
      </c>
      <c r="N308" s="184">
        <f>ANR!B247</f>
        <v>23283000</v>
      </c>
      <c r="O308" s="290">
        <f t="shared" si="35"/>
        <v>194168000</v>
      </c>
      <c r="P308" s="185">
        <v>8132000</v>
      </c>
      <c r="Q308" s="290">
        <f t="shared" si="42"/>
        <v>202300000</v>
      </c>
      <c r="R308" s="74">
        <f>ANR!B978</f>
        <v>0</v>
      </c>
      <c r="Y308" s="187">
        <v>36465</v>
      </c>
      <c r="Z308" s="216">
        <f t="shared" si="38"/>
        <v>187239000</v>
      </c>
      <c r="AA308" s="182">
        <f t="shared" si="40"/>
        <v>15061000</v>
      </c>
    </row>
    <row r="309" spans="1:27" x14ac:dyDescent="0.2">
      <c r="A309" s="18">
        <v>36831</v>
      </c>
      <c r="B309" s="14">
        <f>$A$1-C309</f>
        <v>183300000</v>
      </c>
      <c r="C309" s="15">
        <v>19000000</v>
      </c>
      <c r="D309" s="13">
        <v>35736.583333333336</v>
      </c>
      <c r="E309" s="14">
        <f t="shared" si="41"/>
        <v>193772000</v>
      </c>
      <c r="F309" s="15">
        <v>8528000</v>
      </c>
      <c r="G309" s="370">
        <v>36101.583333333336</v>
      </c>
      <c r="H309" s="196">
        <f t="shared" si="37"/>
        <v>200300000</v>
      </c>
      <c r="I309" s="15">
        <v>2000000</v>
      </c>
      <c r="J309" s="5"/>
      <c r="K309" s="199">
        <f t="shared" si="36"/>
        <v>188239000</v>
      </c>
      <c r="L309" s="15">
        <v>14061000</v>
      </c>
      <c r="M309" s="196">
        <f t="shared" si="39"/>
        <v>179355000</v>
      </c>
      <c r="N309" s="16">
        <f>ANR!B248</f>
        <v>22945000</v>
      </c>
      <c r="O309" s="201">
        <f t="shared" si="35"/>
        <v>194422000</v>
      </c>
      <c r="P309" s="74">
        <v>7878000</v>
      </c>
      <c r="Q309" s="201">
        <f t="shared" si="42"/>
        <v>202300000</v>
      </c>
      <c r="R309" s="74">
        <f>ANR!B979</f>
        <v>0</v>
      </c>
      <c r="Y309" s="24">
        <v>36466</v>
      </c>
      <c r="Z309" s="17">
        <f t="shared" si="38"/>
        <v>188239000</v>
      </c>
      <c r="AA309" s="14">
        <f t="shared" si="40"/>
        <v>14061000</v>
      </c>
    </row>
    <row r="310" spans="1:27" x14ac:dyDescent="0.2">
      <c r="A310" s="18">
        <v>36832</v>
      </c>
      <c r="B310" s="5"/>
      <c r="C310" s="5"/>
      <c r="D310" s="13">
        <v>35737.583333333336</v>
      </c>
      <c r="E310" s="14">
        <f t="shared" si="41"/>
        <v>194185000</v>
      </c>
      <c r="F310" s="15">
        <v>8115000</v>
      </c>
      <c r="G310" s="370">
        <v>36102.708333333336</v>
      </c>
      <c r="H310" s="196">
        <f t="shared" si="37"/>
        <v>200300000</v>
      </c>
      <c r="I310" s="15">
        <v>2000000</v>
      </c>
      <c r="J310" s="5"/>
      <c r="K310" s="199">
        <f t="shared" si="36"/>
        <v>188400000</v>
      </c>
      <c r="L310" s="15">
        <v>13900000</v>
      </c>
      <c r="M310" s="196">
        <f t="shared" si="39"/>
        <v>179784000</v>
      </c>
      <c r="N310" s="16">
        <f>ANR!B249</f>
        <v>22516000</v>
      </c>
      <c r="O310" s="201">
        <f t="shared" si="35"/>
        <v>194694600</v>
      </c>
      <c r="P310" s="74">
        <v>7605400</v>
      </c>
      <c r="Q310" s="201">
        <f t="shared" si="42"/>
        <v>202300000</v>
      </c>
      <c r="R310" s="74">
        <f>ANR!B980</f>
        <v>0</v>
      </c>
      <c r="Y310" s="24">
        <v>36467</v>
      </c>
      <c r="Z310" s="17">
        <f t="shared" si="38"/>
        <v>188400000</v>
      </c>
      <c r="AA310" s="14">
        <f t="shared" si="40"/>
        <v>13900000</v>
      </c>
    </row>
    <row r="311" spans="1:27" x14ac:dyDescent="0.2">
      <c r="A311" s="18">
        <v>36833</v>
      </c>
      <c r="B311" s="5"/>
      <c r="C311" s="5"/>
      <c r="D311" s="13">
        <v>35738.583333333336</v>
      </c>
      <c r="E311" s="14">
        <f t="shared" si="41"/>
        <v>195091000</v>
      </c>
      <c r="F311" s="15">
        <v>7209000</v>
      </c>
      <c r="G311" s="370">
        <v>36103.708333333336</v>
      </c>
      <c r="H311" s="196">
        <f t="shared" si="37"/>
        <v>200300000</v>
      </c>
      <c r="I311" s="15">
        <v>2000000</v>
      </c>
      <c r="J311" s="5"/>
      <c r="K311" s="199">
        <f t="shared" si="36"/>
        <v>193900000</v>
      </c>
      <c r="L311" s="15">
        <v>8400000</v>
      </c>
      <c r="M311" s="196">
        <f t="shared" si="39"/>
        <v>180226000</v>
      </c>
      <c r="N311" s="16">
        <f>ANR!B250</f>
        <v>22074000</v>
      </c>
      <c r="O311" s="201">
        <f t="shared" si="35"/>
        <v>194746300</v>
      </c>
      <c r="P311" s="74">
        <v>7553700</v>
      </c>
      <c r="Q311" s="201">
        <f t="shared" si="42"/>
        <v>202300000</v>
      </c>
      <c r="R311" s="74">
        <f>ANR!B981</f>
        <v>0</v>
      </c>
      <c r="Y311" s="24">
        <v>36468</v>
      </c>
      <c r="Z311" s="17">
        <f t="shared" si="38"/>
        <v>193900000</v>
      </c>
      <c r="AA311" s="14">
        <f t="shared" si="40"/>
        <v>8400000</v>
      </c>
    </row>
    <row r="312" spans="1:27" x14ac:dyDescent="0.2">
      <c r="A312" s="18">
        <v>36834</v>
      </c>
      <c r="B312" s="5"/>
      <c r="C312" s="5"/>
      <c r="D312" s="13">
        <v>35739.583333333336</v>
      </c>
      <c r="E312" s="14">
        <f t="shared" si="41"/>
        <v>195091000</v>
      </c>
      <c r="F312" s="15">
        <v>7209000</v>
      </c>
      <c r="G312" s="370">
        <v>36104.708333333336</v>
      </c>
      <c r="H312" s="196">
        <f t="shared" si="37"/>
        <v>200735000</v>
      </c>
      <c r="I312" s="15">
        <v>1565000</v>
      </c>
      <c r="J312" s="5"/>
      <c r="K312" s="199">
        <f t="shared" si="36"/>
        <v>193615000</v>
      </c>
      <c r="L312" s="15">
        <v>8685000</v>
      </c>
      <c r="M312" s="196">
        <f t="shared" si="39"/>
        <v>179869000</v>
      </c>
      <c r="N312" s="16">
        <f>ANR!B251</f>
        <v>22431000</v>
      </c>
      <c r="O312" s="201">
        <f t="shared" si="35"/>
        <v>194798000</v>
      </c>
      <c r="P312" s="74">
        <v>7502000</v>
      </c>
      <c r="Q312" s="201">
        <f t="shared" si="42"/>
        <v>202300000</v>
      </c>
      <c r="R312" s="74">
        <f>ANR!B982</f>
        <v>0</v>
      </c>
      <c r="Y312" s="24">
        <v>36469</v>
      </c>
      <c r="Z312" s="17">
        <f t="shared" si="38"/>
        <v>193615000</v>
      </c>
      <c r="AA312" s="14">
        <f t="shared" si="40"/>
        <v>8685000</v>
      </c>
    </row>
    <row r="313" spans="1:27" x14ac:dyDescent="0.2">
      <c r="A313" s="18">
        <v>36835</v>
      </c>
      <c r="B313" s="5"/>
      <c r="C313" s="5"/>
      <c r="D313" s="13">
        <v>35740.583333333336</v>
      </c>
      <c r="E313" s="14">
        <f t="shared" si="41"/>
        <v>193623000</v>
      </c>
      <c r="F313" s="15">
        <v>8677000</v>
      </c>
      <c r="G313" s="370">
        <v>36105.708333333336</v>
      </c>
      <c r="H313" s="196">
        <f t="shared" si="37"/>
        <v>200735000</v>
      </c>
      <c r="I313" s="15">
        <v>1565000</v>
      </c>
      <c r="J313" s="5"/>
      <c r="K313" s="199">
        <f t="shared" si="36"/>
        <v>193658000</v>
      </c>
      <c r="L313" s="15">
        <v>8642000</v>
      </c>
      <c r="M313" s="196">
        <f t="shared" si="39"/>
        <v>179852000</v>
      </c>
      <c r="N313" s="16">
        <f>ANR!B252</f>
        <v>22448000</v>
      </c>
      <c r="O313" s="201">
        <f t="shared" si="35"/>
        <v>195200000</v>
      </c>
      <c r="P313" s="74">
        <v>7100000</v>
      </c>
      <c r="Q313" s="201">
        <f t="shared" si="42"/>
        <v>202300000</v>
      </c>
      <c r="R313" s="74">
        <f>ANR!B983</f>
        <v>0</v>
      </c>
      <c r="Y313" s="24">
        <v>36470</v>
      </c>
      <c r="Z313" s="17">
        <f t="shared" si="38"/>
        <v>193658000</v>
      </c>
      <c r="AA313" s="14">
        <f t="shared" si="40"/>
        <v>8642000</v>
      </c>
    </row>
    <row r="314" spans="1:27" x14ac:dyDescent="0.2">
      <c r="A314" s="18">
        <v>36836</v>
      </c>
      <c r="B314" s="5"/>
      <c r="C314" s="5"/>
      <c r="D314" s="13">
        <v>35741.583333333336</v>
      </c>
      <c r="E314" s="14">
        <f t="shared" si="41"/>
        <v>193623000</v>
      </c>
      <c r="F314" s="15">
        <v>8677000</v>
      </c>
      <c r="G314" s="370">
        <v>36106.708333333336</v>
      </c>
      <c r="H314" s="196">
        <f t="shared" si="37"/>
        <v>200902340</v>
      </c>
      <c r="I314" s="15">
        <v>1397660</v>
      </c>
      <c r="J314" s="5"/>
      <c r="K314" s="199">
        <f t="shared" si="36"/>
        <v>193571000</v>
      </c>
      <c r="L314" s="15">
        <v>8729000</v>
      </c>
      <c r="M314" s="196">
        <f t="shared" si="39"/>
        <v>179925000</v>
      </c>
      <c r="N314" s="16">
        <f>ANR!B253</f>
        <v>22375000</v>
      </c>
      <c r="O314" s="201">
        <f t="shared" ref="O314:O369" si="43">$A$1-P314</f>
        <v>195728000</v>
      </c>
      <c r="P314" s="74">
        <v>6572000</v>
      </c>
      <c r="Q314" s="201">
        <f t="shared" si="42"/>
        <v>202300000</v>
      </c>
      <c r="R314" s="74">
        <f>ANR!B984</f>
        <v>0</v>
      </c>
      <c r="Y314" s="24">
        <v>36471</v>
      </c>
      <c r="Z314" s="17">
        <f t="shared" si="38"/>
        <v>193571000</v>
      </c>
      <c r="AA314" s="14">
        <f t="shared" si="40"/>
        <v>8729000</v>
      </c>
    </row>
    <row r="315" spans="1:27" x14ac:dyDescent="0.2">
      <c r="A315" s="18">
        <v>36837</v>
      </c>
      <c r="B315" s="5"/>
      <c r="C315" s="5"/>
      <c r="D315" s="13">
        <v>35742.583333333336</v>
      </c>
      <c r="E315" s="14">
        <f t="shared" si="41"/>
        <v>193623000</v>
      </c>
      <c r="F315" s="15">
        <v>8677000</v>
      </c>
      <c r="G315" s="370">
        <v>36107.708333333336</v>
      </c>
      <c r="H315" s="196">
        <f t="shared" si="37"/>
        <v>200735000</v>
      </c>
      <c r="I315" s="15">
        <v>1565000</v>
      </c>
      <c r="J315" s="5"/>
      <c r="K315" s="199">
        <f t="shared" si="36"/>
        <v>193684000</v>
      </c>
      <c r="L315" s="15">
        <v>8616000</v>
      </c>
      <c r="M315" s="196">
        <f t="shared" si="39"/>
        <v>180044000</v>
      </c>
      <c r="N315" s="16">
        <f>ANR!B254</f>
        <v>22256000</v>
      </c>
      <c r="O315" s="201">
        <f t="shared" si="43"/>
        <v>196900000</v>
      </c>
      <c r="P315" s="74">
        <v>5400000</v>
      </c>
      <c r="Q315" s="201">
        <f t="shared" si="42"/>
        <v>202300000</v>
      </c>
      <c r="R315" s="74">
        <f>ANR!B985</f>
        <v>0</v>
      </c>
      <c r="Y315" s="24">
        <v>36472</v>
      </c>
      <c r="Z315" s="17">
        <f t="shared" si="38"/>
        <v>193684000</v>
      </c>
      <c r="AA315" s="14">
        <f t="shared" si="40"/>
        <v>8616000</v>
      </c>
    </row>
    <row r="316" spans="1:27" x14ac:dyDescent="0.2">
      <c r="A316" s="18">
        <v>36838</v>
      </c>
      <c r="B316" s="5"/>
      <c r="C316" s="5"/>
      <c r="D316" s="13">
        <v>35743.583333333336</v>
      </c>
      <c r="E316" s="14">
        <f t="shared" si="41"/>
        <v>193623000</v>
      </c>
      <c r="F316" s="15">
        <v>8677000</v>
      </c>
      <c r="G316" s="370">
        <v>36108.708333333336</v>
      </c>
      <c r="H316" s="196">
        <f t="shared" si="37"/>
        <v>199154000</v>
      </c>
      <c r="I316" s="15">
        <v>3146000</v>
      </c>
      <c r="J316" s="5"/>
      <c r="K316" s="199">
        <f t="shared" si="36"/>
        <v>194192000</v>
      </c>
      <c r="L316" s="15">
        <v>8108000</v>
      </c>
      <c r="M316" s="202">
        <f t="shared" si="39"/>
        <v>179830000</v>
      </c>
      <c r="N316" s="16">
        <f>ANR!B255</f>
        <v>22470000</v>
      </c>
      <c r="O316" s="201">
        <f t="shared" si="43"/>
        <v>196724000</v>
      </c>
      <c r="P316" s="74">
        <v>5576000</v>
      </c>
      <c r="Q316" s="201">
        <f t="shared" si="42"/>
        <v>202300000</v>
      </c>
      <c r="R316" s="74">
        <f>ANR!B986</f>
        <v>0</v>
      </c>
      <c r="Y316" s="24">
        <v>36473</v>
      </c>
      <c r="Z316" s="17">
        <f t="shared" si="38"/>
        <v>194192000</v>
      </c>
      <c r="AA316" s="14">
        <f t="shared" si="40"/>
        <v>8108000</v>
      </c>
    </row>
    <row r="317" spans="1:27" x14ac:dyDescent="0.2">
      <c r="A317" s="18">
        <v>36839</v>
      </c>
      <c r="B317" s="5"/>
      <c r="C317" s="5"/>
      <c r="D317" s="13">
        <v>35744.583333333336</v>
      </c>
      <c r="E317" s="14">
        <f t="shared" si="41"/>
        <v>193623000</v>
      </c>
      <c r="F317" s="15">
        <v>8677000</v>
      </c>
      <c r="G317" s="370">
        <v>36109.875</v>
      </c>
      <c r="H317" s="202">
        <f t="shared" si="37"/>
        <v>198274000</v>
      </c>
      <c r="I317" s="15">
        <v>4026000</v>
      </c>
      <c r="J317" s="5"/>
      <c r="K317" s="203">
        <f t="shared" si="36"/>
        <v>194535000</v>
      </c>
      <c r="L317" s="15">
        <v>7765000</v>
      </c>
      <c r="M317" s="196">
        <f t="shared" si="39"/>
        <v>179517000</v>
      </c>
      <c r="N317" s="16">
        <f>ANR!B256</f>
        <v>22783000</v>
      </c>
      <c r="O317" s="201">
        <f t="shared" si="43"/>
        <v>196898000</v>
      </c>
      <c r="P317" s="74">
        <v>5402000</v>
      </c>
      <c r="Q317" s="201">
        <f t="shared" si="42"/>
        <v>202300000</v>
      </c>
      <c r="R317" s="74">
        <f>ANR!B987</f>
        <v>0</v>
      </c>
      <c r="Y317" s="24">
        <v>36474</v>
      </c>
      <c r="Z317" s="17">
        <f t="shared" si="38"/>
        <v>194535000</v>
      </c>
      <c r="AA317" s="14">
        <f t="shared" si="40"/>
        <v>7765000</v>
      </c>
    </row>
    <row r="318" spans="1:27" x14ac:dyDescent="0.2">
      <c r="A318" s="18">
        <v>36840</v>
      </c>
      <c r="B318" s="5"/>
      <c r="C318" s="5"/>
      <c r="D318" s="13">
        <v>35745.583333333336</v>
      </c>
      <c r="E318" s="14">
        <f t="shared" si="41"/>
        <v>190658000</v>
      </c>
      <c r="F318" s="15">
        <v>11642000</v>
      </c>
      <c r="G318" s="370">
        <v>36110.875</v>
      </c>
      <c r="H318" s="196">
        <f t="shared" si="37"/>
        <v>197909000</v>
      </c>
      <c r="I318" s="15">
        <v>4391000</v>
      </c>
      <c r="J318" s="5"/>
      <c r="K318" s="199">
        <f t="shared" ref="K318:K368" si="44">$A$1-L318</f>
        <v>195131000</v>
      </c>
      <c r="L318" s="15">
        <v>7169000</v>
      </c>
      <c r="M318" s="196">
        <f t="shared" si="39"/>
        <v>178824000</v>
      </c>
      <c r="N318" s="16">
        <f>ANR!B257</f>
        <v>23476000</v>
      </c>
      <c r="O318" s="201">
        <f t="shared" si="43"/>
        <v>197049000</v>
      </c>
      <c r="P318" s="74">
        <v>5251000</v>
      </c>
      <c r="Q318" s="201">
        <f t="shared" si="42"/>
        <v>202300000</v>
      </c>
      <c r="R318" s="74">
        <f>ANR!B988</f>
        <v>0</v>
      </c>
      <c r="Y318" s="24">
        <v>36475</v>
      </c>
      <c r="Z318" s="17">
        <f t="shared" si="38"/>
        <v>195131000</v>
      </c>
      <c r="AA318" s="14">
        <f t="shared" si="40"/>
        <v>7169000</v>
      </c>
    </row>
    <row r="319" spans="1:27" x14ac:dyDescent="0.2">
      <c r="A319" s="18">
        <v>36841</v>
      </c>
      <c r="B319" s="5"/>
      <c r="C319" s="5"/>
      <c r="D319" s="13">
        <v>35746.583333333336</v>
      </c>
      <c r="E319" s="14">
        <f t="shared" si="41"/>
        <v>190658000</v>
      </c>
      <c r="F319" s="15">
        <v>11642000</v>
      </c>
      <c r="G319" s="370">
        <v>36111.875</v>
      </c>
      <c r="H319" s="196">
        <f t="shared" si="37"/>
        <v>197650000</v>
      </c>
      <c r="I319" s="15">
        <v>4650000</v>
      </c>
      <c r="J319" s="5"/>
      <c r="K319" s="199">
        <f t="shared" si="44"/>
        <v>195371000</v>
      </c>
      <c r="L319" s="15">
        <v>6929000</v>
      </c>
      <c r="M319" s="196">
        <f t="shared" si="39"/>
        <v>177948000</v>
      </c>
      <c r="N319" s="16">
        <f>ANR!B258</f>
        <v>24352000</v>
      </c>
      <c r="O319" s="201">
        <f t="shared" si="43"/>
        <v>197200000</v>
      </c>
      <c r="P319" s="74">
        <v>5100000</v>
      </c>
      <c r="Q319" s="201">
        <f t="shared" si="42"/>
        <v>202300000</v>
      </c>
      <c r="R319" s="74">
        <f>ANR!B989</f>
        <v>0</v>
      </c>
      <c r="Y319" s="24">
        <v>36476</v>
      </c>
      <c r="Z319" s="17">
        <f t="shared" si="38"/>
        <v>195371000</v>
      </c>
      <c r="AA319" s="14">
        <f t="shared" si="40"/>
        <v>6929000</v>
      </c>
    </row>
    <row r="320" spans="1:27" x14ac:dyDescent="0.2">
      <c r="A320" s="18">
        <v>36842</v>
      </c>
      <c r="B320" s="5"/>
      <c r="C320" s="5"/>
      <c r="D320" s="5"/>
      <c r="E320" s="5"/>
      <c r="F320" s="5"/>
      <c r="G320" s="370">
        <v>36112.875</v>
      </c>
      <c r="H320" s="196">
        <f t="shared" si="37"/>
        <v>196868000</v>
      </c>
      <c r="I320" s="15">
        <v>5432000</v>
      </c>
      <c r="J320" s="5"/>
      <c r="K320" s="199">
        <f t="shared" si="44"/>
        <v>195320000</v>
      </c>
      <c r="L320" s="15">
        <v>6980000</v>
      </c>
      <c r="M320" s="196">
        <f t="shared" si="39"/>
        <v>177735500</v>
      </c>
      <c r="N320" s="16">
        <f>ANR!B259</f>
        <v>24564500</v>
      </c>
      <c r="O320" s="201">
        <f t="shared" si="43"/>
        <v>196883000</v>
      </c>
      <c r="P320" s="74">
        <v>5417000</v>
      </c>
      <c r="Q320" s="201">
        <f t="shared" si="42"/>
        <v>202300000</v>
      </c>
      <c r="R320" s="74">
        <f>ANR!B990</f>
        <v>0</v>
      </c>
      <c r="Y320" s="24">
        <v>36477</v>
      </c>
      <c r="Z320" s="17">
        <f t="shared" si="38"/>
        <v>195320000</v>
      </c>
      <c r="AA320" s="14">
        <f t="shared" si="40"/>
        <v>6980000</v>
      </c>
    </row>
    <row r="321" spans="1:27" x14ac:dyDescent="0.2">
      <c r="A321" s="18">
        <v>36843</v>
      </c>
      <c r="B321" s="5"/>
      <c r="C321" s="5"/>
      <c r="D321" s="5"/>
      <c r="E321" s="5"/>
      <c r="F321" s="5"/>
      <c r="G321" s="370">
        <v>36114.875</v>
      </c>
      <c r="H321" s="196">
        <f t="shared" si="37"/>
        <v>196868000</v>
      </c>
      <c r="I321" s="15">
        <v>5432000</v>
      </c>
      <c r="J321" s="5"/>
      <c r="K321" s="199">
        <f t="shared" si="44"/>
        <v>195735000</v>
      </c>
      <c r="L321" s="15">
        <v>6565000</v>
      </c>
      <c r="M321" s="196">
        <f t="shared" si="39"/>
        <v>176735000</v>
      </c>
      <c r="N321" s="16">
        <f>ANR!B260</f>
        <v>25565000</v>
      </c>
      <c r="O321" s="201">
        <f t="shared" si="43"/>
        <v>197904700</v>
      </c>
      <c r="P321" s="74">
        <v>4395300</v>
      </c>
      <c r="Q321" s="201">
        <f t="shared" si="42"/>
        <v>202300000</v>
      </c>
      <c r="R321" s="74">
        <f>ANR!B991</f>
        <v>0</v>
      </c>
      <c r="Y321" s="24">
        <v>36478</v>
      </c>
      <c r="Z321" s="17">
        <f t="shared" si="38"/>
        <v>195735000</v>
      </c>
      <c r="AA321" s="14">
        <f t="shared" si="40"/>
        <v>6565000</v>
      </c>
    </row>
    <row r="322" spans="1:27" x14ac:dyDescent="0.2">
      <c r="A322" s="18">
        <v>36844</v>
      </c>
      <c r="B322" s="5"/>
      <c r="C322" s="5"/>
      <c r="D322" s="5"/>
      <c r="E322" s="5"/>
      <c r="F322" s="5"/>
      <c r="G322" s="370">
        <v>36115.875</v>
      </c>
      <c r="H322" s="196">
        <f t="shared" si="37"/>
        <v>195600000</v>
      </c>
      <c r="I322" s="15">
        <v>6700000</v>
      </c>
      <c r="J322" s="5"/>
      <c r="K322" s="199">
        <f t="shared" si="44"/>
        <v>195320000</v>
      </c>
      <c r="L322" s="15">
        <v>6980000</v>
      </c>
      <c r="M322" s="196">
        <f>$A$1-N322</f>
        <v>177499000</v>
      </c>
      <c r="N322" s="16">
        <f>ANR!B261</f>
        <v>24801000</v>
      </c>
      <c r="O322" s="201">
        <f t="shared" si="43"/>
        <v>198171000</v>
      </c>
      <c r="P322" s="74">
        <v>4129000</v>
      </c>
      <c r="Q322" s="201">
        <f t="shared" si="42"/>
        <v>202300000</v>
      </c>
      <c r="R322" s="74">
        <f>ANR!B992</f>
        <v>0</v>
      </c>
      <c r="Y322" s="24">
        <v>36479</v>
      </c>
      <c r="Z322" s="17">
        <f t="shared" si="38"/>
        <v>195320000</v>
      </c>
      <c r="AA322" s="14">
        <f t="shared" si="40"/>
        <v>6980000</v>
      </c>
    </row>
    <row r="323" spans="1:27" x14ac:dyDescent="0.2">
      <c r="A323" s="18">
        <v>36845</v>
      </c>
      <c r="B323" s="5"/>
      <c r="C323" s="5"/>
      <c r="D323" s="5"/>
      <c r="E323" s="5"/>
      <c r="F323" s="5"/>
      <c r="G323" s="370">
        <v>36116.875</v>
      </c>
      <c r="H323" s="196">
        <f t="shared" si="37"/>
        <v>196258000</v>
      </c>
      <c r="I323" s="15">
        <v>6042000</v>
      </c>
      <c r="J323" s="5"/>
      <c r="K323" s="199">
        <f t="shared" si="44"/>
        <v>196063000</v>
      </c>
      <c r="L323" s="15">
        <v>6237000</v>
      </c>
      <c r="M323" s="196">
        <f>$A$1-N323</f>
        <v>176759000</v>
      </c>
      <c r="N323" s="16">
        <f>ANR!B262</f>
        <v>25541000</v>
      </c>
      <c r="O323" s="201">
        <f t="shared" si="43"/>
        <v>198227000</v>
      </c>
      <c r="P323" s="74">
        <v>4073000</v>
      </c>
      <c r="Q323" s="201">
        <f t="shared" si="42"/>
        <v>202300000</v>
      </c>
      <c r="R323" s="74">
        <f>ANR!B993</f>
        <v>0</v>
      </c>
      <c r="Y323" s="24">
        <v>36480</v>
      </c>
      <c r="Z323" s="17">
        <f t="shared" si="38"/>
        <v>196063000</v>
      </c>
      <c r="AA323" s="14">
        <f t="shared" si="40"/>
        <v>6237000</v>
      </c>
    </row>
    <row r="324" spans="1:27" x14ac:dyDescent="0.2">
      <c r="A324" s="18">
        <v>36846</v>
      </c>
      <c r="B324" s="5"/>
      <c r="C324" s="5"/>
      <c r="D324" s="13">
        <v>35751.583333333336</v>
      </c>
      <c r="E324" s="14">
        <f t="shared" ref="E324:E369" si="45">$A$1-F324</f>
        <v>187638000</v>
      </c>
      <c r="F324" s="15">
        <v>14662000</v>
      </c>
      <c r="G324" s="370">
        <v>36117.875</v>
      </c>
      <c r="H324" s="196">
        <f t="shared" ref="H324:H360" si="46">$A$1-I324</f>
        <v>195918000</v>
      </c>
      <c r="I324" s="15">
        <v>6382000</v>
      </c>
      <c r="J324" s="5"/>
      <c r="K324" s="199">
        <f t="shared" si="44"/>
        <v>195963000</v>
      </c>
      <c r="L324" s="15">
        <v>6337000</v>
      </c>
      <c r="M324" s="196">
        <f>$A$1-N324</f>
        <v>175698000</v>
      </c>
      <c r="N324" s="16">
        <f>ANR!B263</f>
        <v>26602000</v>
      </c>
      <c r="O324" s="201">
        <f t="shared" si="43"/>
        <v>198283000</v>
      </c>
      <c r="P324" s="74">
        <v>4017000</v>
      </c>
      <c r="Q324" s="201">
        <f t="shared" si="42"/>
        <v>202300000</v>
      </c>
      <c r="R324" s="74">
        <f>ANR!B994</f>
        <v>0</v>
      </c>
      <c r="Y324" s="24">
        <v>36481</v>
      </c>
      <c r="Z324" s="17">
        <f t="shared" ref="Z324:Z368" si="47">$A$1-AA324</f>
        <v>195963000</v>
      </c>
      <c r="AA324" s="14">
        <f t="shared" si="40"/>
        <v>6337000</v>
      </c>
    </row>
    <row r="325" spans="1:27" x14ac:dyDescent="0.2">
      <c r="A325" s="18">
        <v>36847</v>
      </c>
      <c r="B325" s="5"/>
      <c r="C325" s="5"/>
      <c r="D325" s="13">
        <v>35752.583333333336</v>
      </c>
      <c r="E325" s="14">
        <f t="shared" si="45"/>
        <v>183393000</v>
      </c>
      <c r="F325" s="15">
        <v>18907000</v>
      </c>
      <c r="G325" s="370">
        <v>36118.875</v>
      </c>
      <c r="H325" s="196">
        <f t="shared" si="46"/>
        <v>195642000</v>
      </c>
      <c r="I325" s="15">
        <v>6658000</v>
      </c>
      <c r="J325" s="5"/>
      <c r="K325" s="199">
        <f t="shared" si="44"/>
        <v>195703000</v>
      </c>
      <c r="L325" s="15">
        <v>6597000</v>
      </c>
      <c r="M325" s="196">
        <f t="shared" ref="M325:M369" si="48">$A$1-N325</f>
        <v>174842000</v>
      </c>
      <c r="N325" s="16">
        <f>ANR!B264</f>
        <v>27458000</v>
      </c>
      <c r="O325" s="201">
        <f t="shared" si="43"/>
        <v>198382000</v>
      </c>
      <c r="P325" s="74">
        <v>3918000</v>
      </c>
      <c r="Q325" s="201">
        <f t="shared" si="42"/>
        <v>202300000</v>
      </c>
      <c r="R325" s="74">
        <f>ANR!B995</f>
        <v>0</v>
      </c>
      <c r="Y325" s="24">
        <v>36482</v>
      </c>
      <c r="Z325" s="17">
        <f t="shared" si="47"/>
        <v>195703000</v>
      </c>
      <c r="AA325" s="14">
        <f t="shared" ref="AA325:AA368" si="49">L325</f>
        <v>6597000</v>
      </c>
    </row>
    <row r="326" spans="1:27" x14ac:dyDescent="0.2">
      <c r="A326" s="18">
        <v>36848</v>
      </c>
      <c r="B326" s="5"/>
      <c r="C326" s="5"/>
      <c r="D326" s="13">
        <v>35753.583333333336</v>
      </c>
      <c r="E326" s="14">
        <f t="shared" si="45"/>
        <v>182347000</v>
      </c>
      <c r="F326" s="15">
        <v>19953000</v>
      </c>
      <c r="G326" s="370">
        <v>36119.875</v>
      </c>
      <c r="H326" s="196">
        <f t="shared" si="46"/>
        <v>195649000</v>
      </c>
      <c r="I326" s="15">
        <v>6651000</v>
      </c>
      <c r="J326" s="5"/>
      <c r="K326" s="199">
        <f t="shared" si="44"/>
        <v>195494000</v>
      </c>
      <c r="L326" s="15">
        <v>6806000</v>
      </c>
      <c r="M326" s="196">
        <f t="shared" si="48"/>
        <v>173852000</v>
      </c>
      <c r="N326" s="16">
        <f>ANR!B265</f>
        <v>28448000</v>
      </c>
      <c r="O326" s="201">
        <f t="shared" si="43"/>
        <v>198742000</v>
      </c>
      <c r="P326" s="74">
        <v>3558000</v>
      </c>
      <c r="Q326" s="201">
        <f t="shared" si="42"/>
        <v>202300000</v>
      </c>
      <c r="R326" s="74">
        <f>ANR!B996</f>
        <v>0</v>
      </c>
      <c r="Y326" s="24">
        <v>36483</v>
      </c>
      <c r="Z326" s="17">
        <f t="shared" si="47"/>
        <v>195494000</v>
      </c>
      <c r="AA326" s="14">
        <f t="shared" si="49"/>
        <v>6806000</v>
      </c>
    </row>
    <row r="327" spans="1:27" x14ac:dyDescent="0.2">
      <c r="A327" s="18">
        <v>36849</v>
      </c>
      <c r="B327" s="5"/>
      <c r="C327" s="5"/>
      <c r="D327" s="13">
        <v>35754.583333333336</v>
      </c>
      <c r="E327" s="14">
        <f t="shared" si="45"/>
        <v>182347000</v>
      </c>
      <c r="F327" s="15">
        <v>19953000</v>
      </c>
      <c r="G327" s="370">
        <v>36120.875</v>
      </c>
      <c r="H327" s="196">
        <f t="shared" si="46"/>
        <v>195697000</v>
      </c>
      <c r="I327" s="15">
        <v>6603000</v>
      </c>
      <c r="J327" s="5"/>
      <c r="K327" s="199">
        <f t="shared" si="44"/>
        <v>202300000</v>
      </c>
      <c r="L327" s="15"/>
      <c r="M327" s="196">
        <f t="shared" si="48"/>
        <v>172816300</v>
      </c>
      <c r="N327" s="16">
        <f>ANR!B266</f>
        <v>29483700</v>
      </c>
      <c r="O327" s="201">
        <f t="shared" si="43"/>
        <v>198686000</v>
      </c>
      <c r="P327" s="74">
        <v>3614000</v>
      </c>
      <c r="Q327" s="201">
        <f t="shared" si="42"/>
        <v>202300000</v>
      </c>
      <c r="R327" s="74">
        <f>ANR!B997</f>
        <v>0</v>
      </c>
      <c r="Y327" s="24">
        <v>36484</v>
      </c>
      <c r="Z327" s="17">
        <f t="shared" si="47"/>
        <v>202300000</v>
      </c>
      <c r="AA327" s="14">
        <f t="shared" si="49"/>
        <v>0</v>
      </c>
    </row>
    <row r="328" spans="1:27" x14ac:dyDescent="0.2">
      <c r="A328" s="18">
        <v>36850</v>
      </c>
      <c r="B328" s="5"/>
      <c r="C328" s="5"/>
      <c r="D328" s="13">
        <v>35755.583333333336</v>
      </c>
      <c r="E328" s="14">
        <f t="shared" si="45"/>
        <v>182347000</v>
      </c>
      <c r="F328" s="15">
        <v>19953000</v>
      </c>
      <c r="G328" s="370">
        <v>36121.875</v>
      </c>
      <c r="H328" s="196">
        <f t="shared" si="46"/>
        <v>195697000</v>
      </c>
      <c r="I328" s="15">
        <v>6603000</v>
      </c>
      <c r="J328" s="5"/>
      <c r="K328" s="199">
        <f t="shared" si="44"/>
        <v>196029000</v>
      </c>
      <c r="L328" s="15">
        <v>6271000</v>
      </c>
      <c r="M328" s="196">
        <f t="shared" si="48"/>
        <v>171865000</v>
      </c>
      <c r="N328" s="16">
        <f>ANR!B267</f>
        <v>30435000</v>
      </c>
      <c r="O328" s="201">
        <f t="shared" si="43"/>
        <v>200656000</v>
      </c>
      <c r="P328" s="74">
        <v>1644000</v>
      </c>
      <c r="Q328" s="201">
        <f t="shared" si="42"/>
        <v>202300000</v>
      </c>
      <c r="R328" s="74">
        <f>ANR!B998</f>
        <v>0</v>
      </c>
      <c r="Y328" s="24">
        <v>36485</v>
      </c>
      <c r="Z328" s="17">
        <f t="shared" si="47"/>
        <v>196029000</v>
      </c>
      <c r="AA328" s="14">
        <f t="shared" si="49"/>
        <v>6271000</v>
      </c>
    </row>
    <row r="329" spans="1:27" x14ac:dyDescent="0.2">
      <c r="A329" s="18">
        <v>36851</v>
      </c>
      <c r="B329" s="5"/>
      <c r="C329" s="5"/>
      <c r="D329" s="13">
        <v>35756.583333333336</v>
      </c>
      <c r="E329" s="14">
        <f t="shared" si="45"/>
        <v>182347000</v>
      </c>
      <c r="F329" s="15">
        <v>19953000</v>
      </c>
      <c r="G329" s="370">
        <v>36122.708333333336</v>
      </c>
      <c r="H329" s="196">
        <f t="shared" si="46"/>
        <v>195697000</v>
      </c>
      <c r="I329" s="15">
        <v>6603000</v>
      </c>
      <c r="J329" s="5"/>
      <c r="K329" s="199">
        <f t="shared" si="44"/>
        <v>196208800</v>
      </c>
      <c r="L329" s="15">
        <v>6091200</v>
      </c>
      <c r="M329" s="196">
        <f t="shared" si="48"/>
        <v>170801000</v>
      </c>
      <c r="N329" s="16">
        <f>ANR!B268</f>
        <v>31499000</v>
      </c>
      <c r="O329" s="201">
        <f t="shared" si="43"/>
        <v>200656000</v>
      </c>
      <c r="P329" s="74">
        <v>1644000</v>
      </c>
      <c r="Q329" s="201">
        <f t="shared" si="42"/>
        <v>202300000</v>
      </c>
      <c r="R329" s="74">
        <f>ANR!B999</f>
        <v>0</v>
      </c>
      <c r="Y329" s="24">
        <v>36486</v>
      </c>
      <c r="Z329" s="17">
        <f t="shared" si="47"/>
        <v>196208800</v>
      </c>
      <c r="AA329" s="14">
        <f t="shared" si="49"/>
        <v>6091200</v>
      </c>
    </row>
    <row r="330" spans="1:27" x14ac:dyDescent="0.2">
      <c r="A330" s="18">
        <v>36852</v>
      </c>
      <c r="B330" s="5"/>
      <c r="C330" s="5"/>
      <c r="D330" s="13">
        <v>35757.583333333336</v>
      </c>
      <c r="E330" s="14">
        <f t="shared" si="45"/>
        <v>182347000</v>
      </c>
      <c r="F330" s="15">
        <v>19953000</v>
      </c>
      <c r="G330" s="370">
        <v>36123.708333333336</v>
      </c>
      <c r="H330" s="196">
        <f t="shared" si="46"/>
        <v>195401000</v>
      </c>
      <c r="I330" s="15">
        <v>6899000</v>
      </c>
      <c r="J330" s="5"/>
      <c r="K330" s="199">
        <f t="shared" si="44"/>
        <v>196461000</v>
      </c>
      <c r="L330" s="15">
        <v>5839000</v>
      </c>
      <c r="M330" s="196">
        <f t="shared" si="48"/>
        <v>169324000</v>
      </c>
      <c r="N330" s="16">
        <f>ANR!B269</f>
        <v>32976000</v>
      </c>
      <c r="O330" s="201">
        <f t="shared" si="43"/>
        <v>200656000</v>
      </c>
      <c r="P330" s="74">
        <v>1644000</v>
      </c>
      <c r="Q330" s="201">
        <f t="shared" si="42"/>
        <v>202300000</v>
      </c>
      <c r="R330" s="74">
        <f>ANR!B1000</f>
        <v>0</v>
      </c>
      <c r="Y330" s="24">
        <v>36487</v>
      </c>
      <c r="Z330" s="17">
        <f t="shared" si="47"/>
        <v>196461000</v>
      </c>
      <c r="AA330" s="14">
        <f t="shared" si="49"/>
        <v>5839000</v>
      </c>
    </row>
    <row r="331" spans="1:27" x14ac:dyDescent="0.2">
      <c r="A331" s="18">
        <v>36853</v>
      </c>
      <c r="B331" s="5"/>
      <c r="C331" s="5"/>
      <c r="D331" s="13">
        <v>35758.583333333336</v>
      </c>
      <c r="E331" s="14">
        <f t="shared" si="45"/>
        <v>182347000</v>
      </c>
      <c r="F331" s="15">
        <v>19953000</v>
      </c>
      <c r="G331" s="370">
        <v>36124.708333333336</v>
      </c>
      <c r="H331" s="196">
        <f t="shared" si="46"/>
        <v>195808000</v>
      </c>
      <c r="I331" s="15">
        <v>6492000</v>
      </c>
      <c r="J331" s="5"/>
      <c r="K331" s="199">
        <f t="shared" si="44"/>
        <v>196810000</v>
      </c>
      <c r="L331" s="15">
        <v>5490000</v>
      </c>
      <c r="M331" s="196">
        <f t="shared" si="48"/>
        <v>169324000</v>
      </c>
      <c r="N331" s="16">
        <f>ANR!B270</f>
        <v>32976000</v>
      </c>
      <c r="O331" s="201">
        <f t="shared" si="43"/>
        <v>200656000</v>
      </c>
      <c r="P331" s="74">
        <v>1644000</v>
      </c>
      <c r="Q331" s="201">
        <f t="shared" si="42"/>
        <v>202300000</v>
      </c>
      <c r="R331" s="74">
        <f>ANR!B1001</f>
        <v>0</v>
      </c>
      <c r="Y331" s="24">
        <v>36488</v>
      </c>
      <c r="Z331" s="17">
        <f t="shared" si="47"/>
        <v>196810000</v>
      </c>
      <c r="AA331" s="14">
        <f t="shared" si="49"/>
        <v>5490000</v>
      </c>
    </row>
    <row r="332" spans="1:27" x14ac:dyDescent="0.2">
      <c r="A332" s="18">
        <v>36854</v>
      </c>
      <c r="B332" s="5"/>
      <c r="C332" s="5"/>
      <c r="D332" s="13">
        <v>35759.583333333336</v>
      </c>
      <c r="E332" s="14">
        <f t="shared" si="45"/>
        <v>182347000</v>
      </c>
      <c r="F332" s="15">
        <v>19953000</v>
      </c>
      <c r="G332" s="370">
        <v>36125.875</v>
      </c>
      <c r="H332" s="196">
        <f t="shared" si="46"/>
        <v>195808000</v>
      </c>
      <c r="I332" s="15">
        <v>6492000</v>
      </c>
      <c r="J332" s="5"/>
      <c r="K332" s="199">
        <f t="shared" si="44"/>
        <v>197151000</v>
      </c>
      <c r="L332" s="15">
        <v>5149000</v>
      </c>
      <c r="M332" s="196">
        <f t="shared" si="48"/>
        <v>166210000</v>
      </c>
      <c r="N332" s="16">
        <f>ANR!B271</f>
        <v>36090000</v>
      </c>
      <c r="O332" s="201">
        <f t="shared" si="43"/>
        <v>200656000</v>
      </c>
      <c r="P332" s="74">
        <v>1644000</v>
      </c>
      <c r="Q332" s="201">
        <f t="shared" si="42"/>
        <v>202300000</v>
      </c>
      <c r="R332" s="74">
        <f>ANR!B1002</f>
        <v>0</v>
      </c>
      <c r="Y332" s="24">
        <v>36489</v>
      </c>
      <c r="Z332" s="17">
        <f t="shared" si="47"/>
        <v>197151000</v>
      </c>
      <c r="AA332" s="14">
        <f t="shared" si="49"/>
        <v>5149000</v>
      </c>
    </row>
    <row r="333" spans="1:27" x14ac:dyDescent="0.2">
      <c r="A333" s="18">
        <v>36855</v>
      </c>
      <c r="B333" s="5"/>
      <c r="C333" s="5"/>
      <c r="D333" s="13">
        <v>35760.583333333336</v>
      </c>
      <c r="E333" s="14">
        <f t="shared" si="45"/>
        <v>176717000</v>
      </c>
      <c r="F333" s="15">
        <v>25583000</v>
      </c>
      <c r="G333" s="370">
        <v>36126.875</v>
      </c>
      <c r="H333" s="196">
        <f t="shared" si="46"/>
        <v>195808000</v>
      </c>
      <c r="I333" s="15">
        <v>6492000</v>
      </c>
      <c r="J333" s="5"/>
      <c r="K333" s="199">
        <f t="shared" si="44"/>
        <v>197168000</v>
      </c>
      <c r="L333" s="15">
        <v>5132000</v>
      </c>
      <c r="M333" s="196">
        <f t="shared" si="48"/>
        <v>165405400</v>
      </c>
      <c r="N333" s="16">
        <f>ANR!B272</f>
        <v>36894600</v>
      </c>
      <c r="O333" s="201">
        <f t="shared" si="43"/>
        <v>200656000</v>
      </c>
      <c r="P333" s="74">
        <v>1644000</v>
      </c>
      <c r="Q333" s="201">
        <f t="shared" si="42"/>
        <v>202300000</v>
      </c>
      <c r="R333" s="74">
        <f>ANR!B1003</f>
        <v>0</v>
      </c>
      <c r="Y333" s="24">
        <v>36490</v>
      </c>
      <c r="Z333" s="17">
        <f t="shared" si="47"/>
        <v>197168000</v>
      </c>
      <c r="AA333" s="14">
        <f t="shared" si="49"/>
        <v>5132000</v>
      </c>
    </row>
    <row r="334" spans="1:27" x14ac:dyDescent="0.2">
      <c r="A334" s="18">
        <v>36856</v>
      </c>
      <c r="B334" s="5"/>
      <c r="C334" s="5"/>
      <c r="D334" s="13">
        <v>35761.583333333336</v>
      </c>
      <c r="E334" s="14">
        <f t="shared" si="45"/>
        <v>176717000</v>
      </c>
      <c r="F334" s="15">
        <v>25583000</v>
      </c>
      <c r="G334" s="370">
        <v>36127.875</v>
      </c>
      <c r="H334" s="196">
        <f t="shared" si="46"/>
        <v>195808000</v>
      </c>
      <c r="I334" s="15">
        <v>6492000</v>
      </c>
      <c r="J334" s="5"/>
      <c r="K334" s="199">
        <f t="shared" si="44"/>
        <v>197243000</v>
      </c>
      <c r="L334" s="15">
        <v>5057000</v>
      </c>
      <c r="M334" s="196">
        <f t="shared" si="48"/>
        <v>164818000</v>
      </c>
      <c r="N334" s="16">
        <f>ANR!B273</f>
        <v>37482000</v>
      </c>
      <c r="O334" s="201">
        <f t="shared" si="43"/>
        <v>201300000</v>
      </c>
      <c r="P334" s="74">
        <v>1000000</v>
      </c>
      <c r="Q334" s="201">
        <f t="shared" si="42"/>
        <v>202300000</v>
      </c>
      <c r="R334" s="74">
        <f>ANR!B1004</f>
        <v>0</v>
      </c>
      <c r="Y334" s="24">
        <v>36491</v>
      </c>
      <c r="Z334" s="17">
        <f t="shared" si="47"/>
        <v>197243000</v>
      </c>
      <c r="AA334" s="14">
        <f t="shared" si="49"/>
        <v>5057000</v>
      </c>
    </row>
    <row r="335" spans="1:27" x14ac:dyDescent="0.2">
      <c r="A335" s="18">
        <v>36857</v>
      </c>
      <c r="B335" s="5"/>
      <c r="C335" s="5"/>
      <c r="D335" s="13">
        <v>35762.583333333336</v>
      </c>
      <c r="E335" s="14">
        <f t="shared" si="45"/>
        <v>176717000</v>
      </c>
      <c r="F335" s="15">
        <v>25583000</v>
      </c>
      <c r="G335" s="370">
        <v>36128.875</v>
      </c>
      <c r="H335" s="196">
        <f t="shared" si="46"/>
        <v>195808000</v>
      </c>
      <c r="I335" s="15">
        <v>6492000</v>
      </c>
      <c r="J335" s="5"/>
      <c r="K335" s="199">
        <f t="shared" si="44"/>
        <v>197132000</v>
      </c>
      <c r="L335" s="15">
        <v>5168000</v>
      </c>
      <c r="M335" s="196">
        <f t="shared" si="48"/>
        <v>164818000</v>
      </c>
      <c r="N335" s="16">
        <f>ANR!B274</f>
        <v>37482000</v>
      </c>
      <c r="O335" s="201">
        <f t="shared" si="43"/>
        <v>202008000</v>
      </c>
      <c r="P335" s="74">
        <v>292000</v>
      </c>
      <c r="Q335" s="201">
        <f t="shared" si="42"/>
        <v>202300000</v>
      </c>
      <c r="R335" s="74">
        <f>ANR!B1005</f>
        <v>0</v>
      </c>
      <c r="Y335" s="24">
        <v>36492</v>
      </c>
      <c r="Z335" s="17">
        <f t="shared" si="47"/>
        <v>197132000</v>
      </c>
      <c r="AA335" s="14">
        <f t="shared" si="49"/>
        <v>5168000</v>
      </c>
    </row>
    <row r="336" spans="1:27" x14ac:dyDescent="0.2">
      <c r="A336" s="18">
        <v>36858</v>
      </c>
      <c r="B336" s="5"/>
      <c r="C336" s="5"/>
      <c r="D336" s="13">
        <v>35763.583333333336</v>
      </c>
      <c r="E336" s="14">
        <f t="shared" si="45"/>
        <v>176717000</v>
      </c>
      <c r="F336" s="15">
        <v>25583000</v>
      </c>
      <c r="G336" s="370">
        <v>36129.875</v>
      </c>
      <c r="H336" s="196">
        <f t="shared" si="46"/>
        <v>196142000</v>
      </c>
      <c r="I336" s="15">
        <v>6158000</v>
      </c>
      <c r="J336" s="5"/>
      <c r="K336" s="199">
        <f t="shared" si="44"/>
        <v>196982000</v>
      </c>
      <c r="L336" s="15">
        <v>5318000</v>
      </c>
      <c r="M336" s="196">
        <f t="shared" si="48"/>
        <v>163118000</v>
      </c>
      <c r="N336" s="16">
        <f>ANR!B275</f>
        <v>39182000</v>
      </c>
      <c r="O336" s="201">
        <f t="shared" si="43"/>
        <v>201935000</v>
      </c>
      <c r="P336" s="74">
        <v>365000</v>
      </c>
      <c r="Q336" s="201">
        <f t="shared" si="42"/>
        <v>202300000</v>
      </c>
      <c r="R336" s="74">
        <f>ANR!B1006</f>
        <v>0</v>
      </c>
      <c r="Y336" s="24">
        <v>36493</v>
      </c>
      <c r="Z336" s="17">
        <f t="shared" si="47"/>
        <v>196982000</v>
      </c>
      <c r="AA336" s="14">
        <f t="shared" si="49"/>
        <v>5318000</v>
      </c>
    </row>
    <row r="337" spans="1:27" x14ac:dyDescent="0.2">
      <c r="A337" s="18">
        <v>36859</v>
      </c>
      <c r="B337" s="5"/>
      <c r="C337" s="5"/>
      <c r="D337" s="13">
        <v>35764.583333333336</v>
      </c>
      <c r="E337" s="14">
        <f t="shared" si="45"/>
        <v>176717000</v>
      </c>
      <c r="F337" s="15">
        <v>25583000</v>
      </c>
      <c r="G337" s="370">
        <v>36130.875</v>
      </c>
      <c r="H337" s="196">
        <f t="shared" si="46"/>
        <v>198686000</v>
      </c>
      <c r="I337" s="15">
        <v>3614000</v>
      </c>
      <c r="J337" s="5"/>
      <c r="K337" s="199">
        <f t="shared" si="44"/>
        <v>196714000</v>
      </c>
      <c r="L337" s="15">
        <v>5586000</v>
      </c>
      <c r="M337" s="196">
        <f t="shared" si="48"/>
        <v>162178000</v>
      </c>
      <c r="N337" s="16">
        <f>ANR!B276</f>
        <v>40122000</v>
      </c>
      <c r="O337" s="201">
        <f t="shared" si="43"/>
        <v>201935000</v>
      </c>
      <c r="P337" s="74">
        <v>365000</v>
      </c>
      <c r="Q337" s="201">
        <f t="shared" si="42"/>
        <v>202300000</v>
      </c>
      <c r="R337" s="74">
        <f>ANR!B1007</f>
        <v>0</v>
      </c>
      <c r="Y337" s="24">
        <v>36494</v>
      </c>
      <c r="Z337" s="17">
        <f t="shared" si="47"/>
        <v>196714000</v>
      </c>
      <c r="AA337" s="14">
        <f t="shared" si="49"/>
        <v>5586000</v>
      </c>
    </row>
    <row r="338" spans="1:27" s="186" customFormat="1" ht="13.5" thickBot="1" x14ac:dyDescent="0.25">
      <c r="A338" s="180">
        <v>36860</v>
      </c>
      <c r="B338" s="214"/>
      <c r="C338" s="214"/>
      <c r="D338" s="181">
        <v>35765.583333333336</v>
      </c>
      <c r="E338" s="182">
        <f t="shared" si="45"/>
        <v>176717000</v>
      </c>
      <c r="F338" s="183">
        <v>25583000</v>
      </c>
      <c r="G338" s="374">
        <v>36131.875</v>
      </c>
      <c r="H338" s="197">
        <f t="shared" si="46"/>
        <v>199071000</v>
      </c>
      <c r="I338" s="183">
        <v>3229000</v>
      </c>
      <c r="J338" s="214"/>
      <c r="K338" s="215">
        <f t="shared" si="44"/>
        <v>195868000</v>
      </c>
      <c r="L338" s="183">
        <v>6432000</v>
      </c>
      <c r="M338" s="197">
        <f t="shared" si="48"/>
        <v>161236000</v>
      </c>
      <c r="N338" s="184">
        <f>ANR!B277</f>
        <v>41064000</v>
      </c>
      <c r="O338" s="290">
        <f t="shared" si="43"/>
        <v>201300000</v>
      </c>
      <c r="P338" s="185">
        <v>1000000</v>
      </c>
      <c r="Q338" s="290">
        <f t="shared" si="42"/>
        <v>202300000</v>
      </c>
      <c r="R338" s="74">
        <f>ANR!B1008</f>
        <v>0</v>
      </c>
      <c r="Y338" s="187">
        <v>36495</v>
      </c>
      <c r="Z338" s="216">
        <f t="shared" si="47"/>
        <v>195868000</v>
      </c>
      <c r="AA338" s="182">
        <f t="shared" si="49"/>
        <v>6432000</v>
      </c>
    </row>
    <row r="339" spans="1:27" x14ac:dyDescent="0.2">
      <c r="A339" s="18">
        <v>36861</v>
      </c>
      <c r="B339" s="5"/>
      <c r="C339" s="5"/>
      <c r="D339" s="13">
        <v>35766.583333333336</v>
      </c>
      <c r="E339" s="14">
        <f t="shared" si="45"/>
        <v>176945000</v>
      </c>
      <c r="F339" s="15">
        <v>25355000</v>
      </c>
      <c r="G339" s="370">
        <v>36132.708333333336</v>
      </c>
      <c r="H339" s="196">
        <f t="shared" si="46"/>
        <v>199471000</v>
      </c>
      <c r="I339" s="15">
        <v>2829000</v>
      </c>
      <c r="J339" s="5"/>
      <c r="K339" s="199">
        <f t="shared" si="44"/>
        <v>194628000</v>
      </c>
      <c r="L339" s="15">
        <v>7672000</v>
      </c>
      <c r="M339" s="196">
        <f t="shared" si="48"/>
        <v>160461000</v>
      </c>
      <c r="N339" s="16">
        <f>ANR!B278</f>
        <v>41839000</v>
      </c>
      <c r="O339" s="201">
        <f t="shared" si="43"/>
        <v>200906000</v>
      </c>
      <c r="P339" s="74">
        <v>1394000</v>
      </c>
      <c r="Q339" s="201">
        <f t="shared" si="42"/>
        <v>202300000</v>
      </c>
      <c r="R339" s="74">
        <f>ANR!B1009</f>
        <v>0</v>
      </c>
      <c r="Y339" s="24">
        <v>36496</v>
      </c>
      <c r="Z339" s="17">
        <f t="shared" si="47"/>
        <v>194628000</v>
      </c>
      <c r="AA339" s="14">
        <f t="shared" si="49"/>
        <v>7672000</v>
      </c>
    </row>
    <row r="340" spans="1:27" x14ac:dyDescent="0.2">
      <c r="A340" s="18">
        <v>36862</v>
      </c>
      <c r="B340" s="5"/>
      <c r="C340" s="5"/>
      <c r="D340" s="13">
        <v>35767.583333333336</v>
      </c>
      <c r="E340" s="14">
        <f t="shared" si="45"/>
        <v>176945000</v>
      </c>
      <c r="F340" s="15">
        <v>25355000</v>
      </c>
      <c r="G340" s="370">
        <v>36133.875</v>
      </c>
      <c r="H340" s="196">
        <f t="shared" si="46"/>
        <v>199871000</v>
      </c>
      <c r="I340" s="15">
        <v>2429000</v>
      </c>
      <c r="J340" s="5"/>
      <c r="K340" s="199">
        <f t="shared" si="44"/>
        <v>193897000</v>
      </c>
      <c r="L340" s="15">
        <v>8403000</v>
      </c>
      <c r="M340" s="196">
        <f t="shared" si="48"/>
        <v>160254000</v>
      </c>
      <c r="N340" s="16">
        <f>ANR!B279</f>
        <v>42046000</v>
      </c>
      <c r="O340" s="201">
        <f t="shared" si="43"/>
        <v>200906000</v>
      </c>
      <c r="P340" s="74">
        <v>1394000</v>
      </c>
      <c r="Q340" s="201">
        <f t="shared" si="42"/>
        <v>202300000</v>
      </c>
      <c r="R340" s="74">
        <f>ANR!B1010</f>
        <v>0</v>
      </c>
      <c r="Y340" s="24">
        <v>36497</v>
      </c>
      <c r="Z340" s="17">
        <f t="shared" si="47"/>
        <v>193897000</v>
      </c>
      <c r="AA340" s="14">
        <f t="shared" si="49"/>
        <v>8403000</v>
      </c>
    </row>
    <row r="341" spans="1:27" x14ac:dyDescent="0.2">
      <c r="A341" s="18">
        <v>36863</v>
      </c>
      <c r="B341" s="5"/>
      <c r="C341" s="5"/>
      <c r="D341" s="13">
        <v>35768.583333333336</v>
      </c>
      <c r="E341" s="14">
        <f t="shared" si="45"/>
        <v>176945000</v>
      </c>
      <c r="F341" s="15">
        <v>25355000</v>
      </c>
      <c r="G341" s="370">
        <v>36134.708333333336</v>
      </c>
      <c r="H341" s="196">
        <f t="shared" si="46"/>
        <v>199871000</v>
      </c>
      <c r="I341" s="15">
        <v>2429000</v>
      </c>
      <c r="J341" s="5"/>
      <c r="K341" s="199">
        <f t="shared" si="44"/>
        <v>193476000</v>
      </c>
      <c r="L341" s="15">
        <v>8824000</v>
      </c>
      <c r="M341" s="196">
        <f t="shared" si="48"/>
        <v>160254000</v>
      </c>
      <c r="N341" s="16">
        <f>ANR!B280</f>
        <v>42046000</v>
      </c>
      <c r="O341" s="201">
        <f t="shared" si="43"/>
        <v>200906000</v>
      </c>
      <c r="P341" s="74">
        <v>1394000</v>
      </c>
      <c r="Q341" s="201">
        <f t="shared" si="42"/>
        <v>202300000</v>
      </c>
      <c r="R341" s="74">
        <f>ANR!B1011</f>
        <v>0</v>
      </c>
      <c r="Y341" s="24">
        <v>36498</v>
      </c>
      <c r="Z341" s="17">
        <f t="shared" si="47"/>
        <v>193476000</v>
      </c>
      <c r="AA341" s="14">
        <f t="shared" si="49"/>
        <v>8824000</v>
      </c>
    </row>
    <row r="342" spans="1:27" x14ac:dyDescent="0.2">
      <c r="A342" s="18">
        <v>36864</v>
      </c>
      <c r="B342" s="5"/>
      <c r="C342" s="5"/>
      <c r="D342" s="13">
        <v>35769.583333333336</v>
      </c>
      <c r="E342" s="14">
        <f t="shared" si="45"/>
        <v>176259000</v>
      </c>
      <c r="F342" s="15">
        <v>26041000</v>
      </c>
      <c r="G342" s="370">
        <v>36135.875</v>
      </c>
      <c r="H342" s="196">
        <f t="shared" si="46"/>
        <v>199871000</v>
      </c>
      <c r="I342" s="15">
        <v>2429000</v>
      </c>
      <c r="J342" s="5"/>
      <c r="K342" s="199">
        <f t="shared" si="44"/>
        <v>193540000</v>
      </c>
      <c r="L342" s="15">
        <v>8760000</v>
      </c>
      <c r="M342" s="196">
        <f t="shared" si="48"/>
        <v>158499900</v>
      </c>
      <c r="N342" s="16">
        <f>ANR!B281</f>
        <v>43800100</v>
      </c>
      <c r="O342" s="201">
        <f t="shared" si="43"/>
        <v>200310000</v>
      </c>
      <c r="P342" s="74">
        <v>1990000</v>
      </c>
      <c r="Q342" s="201">
        <f t="shared" si="42"/>
        <v>202300000</v>
      </c>
      <c r="R342" s="74">
        <f>ANR!B1012</f>
        <v>0</v>
      </c>
      <c r="Y342" s="24">
        <v>36499</v>
      </c>
      <c r="Z342" s="17">
        <f t="shared" si="47"/>
        <v>193540000</v>
      </c>
      <c r="AA342" s="14">
        <f t="shared" si="49"/>
        <v>8760000</v>
      </c>
    </row>
    <row r="343" spans="1:27" x14ac:dyDescent="0.2">
      <c r="A343" s="18">
        <v>36865</v>
      </c>
      <c r="B343" s="5"/>
      <c r="C343" s="5"/>
      <c r="D343" s="13">
        <v>35770.583333333336</v>
      </c>
      <c r="E343" s="14">
        <f t="shared" si="45"/>
        <v>176259000</v>
      </c>
      <c r="F343" s="15">
        <v>26041000</v>
      </c>
      <c r="G343" s="370">
        <v>36136.708333333336</v>
      </c>
      <c r="H343" s="196">
        <f t="shared" si="46"/>
        <v>200329000</v>
      </c>
      <c r="I343" s="15">
        <v>1971000</v>
      </c>
      <c r="J343" s="5"/>
      <c r="K343" s="199">
        <f t="shared" si="44"/>
        <v>193540000</v>
      </c>
      <c r="L343" s="15">
        <v>8760000</v>
      </c>
      <c r="M343" s="196">
        <f t="shared" si="48"/>
        <v>157703000</v>
      </c>
      <c r="N343" s="16">
        <f>ANR!B282</f>
        <v>44597000</v>
      </c>
      <c r="O343" s="201">
        <f t="shared" si="43"/>
        <v>199553000</v>
      </c>
      <c r="P343" s="74">
        <v>2747000</v>
      </c>
      <c r="Q343" s="201">
        <f t="shared" si="42"/>
        <v>202300000</v>
      </c>
      <c r="R343" s="74">
        <f>ANR!B1013</f>
        <v>0</v>
      </c>
      <c r="Y343" s="24">
        <v>36500</v>
      </c>
      <c r="Z343" s="17">
        <f t="shared" si="47"/>
        <v>193540000</v>
      </c>
      <c r="AA343" s="14">
        <f t="shared" si="49"/>
        <v>8760000</v>
      </c>
    </row>
    <row r="344" spans="1:27" x14ac:dyDescent="0.2">
      <c r="A344" s="18">
        <v>36866</v>
      </c>
      <c r="B344" s="5"/>
      <c r="C344" s="5"/>
      <c r="D344" s="13">
        <v>35771.583333333336</v>
      </c>
      <c r="E344" s="14">
        <f t="shared" si="45"/>
        <v>176259000</v>
      </c>
      <c r="F344" s="15">
        <v>26041000</v>
      </c>
      <c r="G344" s="370">
        <v>36137.875</v>
      </c>
      <c r="H344" s="196">
        <f t="shared" si="46"/>
        <v>200988000</v>
      </c>
      <c r="I344" s="15">
        <v>1312000</v>
      </c>
      <c r="J344" s="5"/>
      <c r="K344" s="199">
        <f t="shared" si="44"/>
        <v>193230000</v>
      </c>
      <c r="L344" s="15">
        <v>9070000</v>
      </c>
      <c r="M344" s="196">
        <f t="shared" si="48"/>
        <v>156222000</v>
      </c>
      <c r="N344" s="16">
        <f>ANR!B283</f>
        <v>46078000</v>
      </c>
      <c r="O344" s="201">
        <f t="shared" si="43"/>
        <v>199570000</v>
      </c>
      <c r="P344" s="74">
        <v>2730000</v>
      </c>
      <c r="Q344" s="201">
        <f t="shared" si="42"/>
        <v>202300000</v>
      </c>
      <c r="R344" s="74">
        <f>ANR!B1014</f>
        <v>0</v>
      </c>
      <c r="Y344" s="24">
        <v>36501</v>
      </c>
      <c r="Z344" s="17">
        <f t="shared" si="47"/>
        <v>193230000</v>
      </c>
      <c r="AA344" s="14">
        <f t="shared" si="49"/>
        <v>9070000</v>
      </c>
    </row>
    <row r="345" spans="1:27" x14ac:dyDescent="0.2">
      <c r="A345" s="18">
        <v>36867</v>
      </c>
      <c r="B345" s="5"/>
      <c r="C345" s="5"/>
      <c r="D345" s="13">
        <v>35772.583333333336</v>
      </c>
      <c r="E345" s="14">
        <f t="shared" si="45"/>
        <v>176259000</v>
      </c>
      <c r="F345" s="15">
        <v>26041000</v>
      </c>
      <c r="G345" s="370">
        <v>36138.708333333336</v>
      </c>
      <c r="H345" s="196">
        <f t="shared" si="46"/>
        <v>200259000</v>
      </c>
      <c r="I345" s="15">
        <v>2041000</v>
      </c>
      <c r="J345" s="5"/>
      <c r="K345" s="199">
        <f t="shared" si="44"/>
        <v>192389000</v>
      </c>
      <c r="L345" s="15">
        <v>9911000</v>
      </c>
      <c r="M345" s="196">
        <f t="shared" si="48"/>
        <v>154264000</v>
      </c>
      <c r="N345" s="16">
        <f>ANR!B284</f>
        <v>48036000</v>
      </c>
      <c r="O345" s="201">
        <f t="shared" si="43"/>
        <v>199589000</v>
      </c>
      <c r="P345" s="74">
        <v>2711000</v>
      </c>
      <c r="Q345" s="201">
        <f t="shared" si="42"/>
        <v>202300000</v>
      </c>
      <c r="R345" s="74">
        <f>ANR!B1015</f>
        <v>0</v>
      </c>
      <c r="Y345" s="24">
        <v>36502</v>
      </c>
      <c r="Z345" s="17">
        <f t="shared" si="47"/>
        <v>192389000</v>
      </c>
      <c r="AA345" s="14">
        <f t="shared" si="49"/>
        <v>9911000</v>
      </c>
    </row>
    <row r="346" spans="1:27" x14ac:dyDescent="0.2">
      <c r="A346" s="18">
        <v>36868</v>
      </c>
      <c r="B346" s="5"/>
      <c r="C346" s="5"/>
      <c r="D346" s="13">
        <v>35773.583333333336</v>
      </c>
      <c r="E346" s="14">
        <f t="shared" si="45"/>
        <v>171652000</v>
      </c>
      <c r="F346" s="15">
        <v>30648000</v>
      </c>
      <c r="G346" s="370">
        <v>36139.875</v>
      </c>
      <c r="H346" s="196">
        <f t="shared" si="46"/>
        <v>199657000</v>
      </c>
      <c r="I346" s="15">
        <v>2643000</v>
      </c>
      <c r="J346" s="5"/>
      <c r="K346" s="199">
        <f t="shared" si="44"/>
        <v>191546000</v>
      </c>
      <c r="L346" s="15">
        <v>10754000</v>
      </c>
      <c r="M346" s="196">
        <f t="shared" si="48"/>
        <v>152046000</v>
      </c>
      <c r="N346" s="16">
        <f>ANR!B285</f>
        <v>50254000</v>
      </c>
      <c r="O346" s="201">
        <f t="shared" si="43"/>
        <v>199608000</v>
      </c>
      <c r="P346" s="74">
        <v>2692000</v>
      </c>
      <c r="Q346" s="201">
        <f t="shared" si="42"/>
        <v>202300000</v>
      </c>
      <c r="R346" s="74">
        <f>ANR!B1016</f>
        <v>0</v>
      </c>
      <c r="Y346" s="24">
        <v>36503</v>
      </c>
      <c r="Z346" s="17">
        <f t="shared" si="47"/>
        <v>191546000</v>
      </c>
      <c r="AA346" s="14">
        <f t="shared" si="49"/>
        <v>10754000</v>
      </c>
    </row>
    <row r="347" spans="1:27" x14ac:dyDescent="0.2">
      <c r="A347" s="18">
        <v>36869</v>
      </c>
      <c r="B347" s="5"/>
      <c r="C347" s="5"/>
      <c r="D347" s="13">
        <v>35774.583333333336</v>
      </c>
      <c r="E347" s="14">
        <f t="shared" si="45"/>
        <v>170621000</v>
      </c>
      <c r="F347" s="15">
        <v>31679000</v>
      </c>
      <c r="G347" s="370">
        <v>36140.708333333336</v>
      </c>
      <c r="H347" s="196">
        <f t="shared" si="46"/>
        <v>199038000</v>
      </c>
      <c r="I347" s="15">
        <v>3262000</v>
      </c>
      <c r="J347" s="5"/>
      <c r="K347" s="199">
        <f t="shared" si="44"/>
        <v>190844000</v>
      </c>
      <c r="L347" s="15">
        <v>11456000</v>
      </c>
      <c r="M347" s="196">
        <f t="shared" si="48"/>
        <v>150600000</v>
      </c>
      <c r="N347" s="16">
        <f>ANR!B286</f>
        <v>51700000</v>
      </c>
      <c r="O347" s="201">
        <f t="shared" si="43"/>
        <v>199589000</v>
      </c>
      <c r="P347" s="74">
        <v>2711000</v>
      </c>
      <c r="Q347" s="201">
        <f t="shared" si="42"/>
        <v>202300000</v>
      </c>
      <c r="R347" s="74">
        <f>ANR!B1017</f>
        <v>0</v>
      </c>
      <c r="Y347" s="24">
        <v>36504</v>
      </c>
      <c r="Z347" s="17">
        <f t="shared" si="47"/>
        <v>190844000</v>
      </c>
      <c r="AA347" s="14">
        <f t="shared" si="49"/>
        <v>11456000</v>
      </c>
    </row>
    <row r="348" spans="1:27" x14ac:dyDescent="0.2">
      <c r="A348" s="18">
        <v>36870</v>
      </c>
      <c r="B348" s="5"/>
      <c r="C348" s="5"/>
      <c r="D348" s="13">
        <v>35775.583333333336</v>
      </c>
      <c r="E348" s="14">
        <f t="shared" si="45"/>
        <v>169690000</v>
      </c>
      <c r="F348" s="15">
        <v>32610000</v>
      </c>
      <c r="G348" s="370">
        <v>36141.875</v>
      </c>
      <c r="H348" s="196">
        <f t="shared" si="46"/>
        <v>199038000</v>
      </c>
      <c r="I348" s="15">
        <v>3262000</v>
      </c>
      <c r="J348" s="5"/>
      <c r="K348" s="199">
        <f t="shared" si="44"/>
        <v>190480000</v>
      </c>
      <c r="L348" s="15">
        <v>11820000</v>
      </c>
      <c r="M348" s="196">
        <f t="shared" si="48"/>
        <v>149263100</v>
      </c>
      <c r="N348" s="16">
        <f>ANR!B287</f>
        <v>53036900</v>
      </c>
      <c r="O348" s="201">
        <f t="shared" si="43"/>
        <v>199200000</v>
      </c>
      <c r="P348" s="74">
        <v>3100000</v>
      </c>
      <c r="Q348" s="201">
        <f t="shared" si="42"/>
        <v>202300000</v>
      </c>
      <c r="R348" s="74">
        <f>ANR!B1018</f>
        <v>0</v>
      </c>
      <c r="Y348" s="24">
        <v>36505</v>
      </c>
      <c r="Z348" s="17">
        <f t="shared" si="47"/>
        <v>190480000</v>
      </c>
      <c r="AA348" s="14">
        <f t="shared" si="49"/>
        <v>11820000</v>
      </c>
    </row>
    <row r="349" spans="1:27" x14ac:dyDescent="0.2">
      <c r="A349" s="18">
        <v>36871</v>
      </c>
      <c r="B349" s="5"/>
      <c r="C349" s="5"/>
      <c r="D349" s="13">
        <v>35776.583333333336</v>
      </c>
      <c r="E349" s="14">
        <f t="shared" si="45"/>
        <v>168764000</v>
      </c>
      <c r="F349" s="15">
        <v>33536000</v>
      </c>
      <c r="G349" s="370">
        <v>36142.708333333336</v>
      </c>
      <c r="H349" s="196">
        <f t="shared" si="46"/>
        <v>199038000</v>
      </c>
      <c r="I349" s="15">
        <v>3262000</v>
      </c>
      <c r="J349" s="5"/>
      <c r="K349" s="199">
        <f t="shared" si="44"/>
        <v>189990000</v>
      </c>
      <c r="L349" s="15">
        <v>12310000</v>
      </c>
      <c r="M349" s="196">
        <f t="shared" si="48"/>
        <v>148269000</v>
      </c>
      <c r="N349" s="16">
        <f>ANR!B288</f>
        <v>54031000</v>
      </c>
      <c r="O349" s="201">
        <f t="shared" si="43"/>
        <v>198666000</v>
      </c>
      <c r="P349" s="74">
        <v>3634000</v>
      </c>
      <c r="Q349" s="201">
        <f t="shared" si="42"/>
        <v>202300000</v>
      </c>
      <c r="R349" s="74">
        <f>ANR!B1019</f>
        <v>0</v>
      </c>
      <c r="Y349" s="24">
        <v>36506</v>
      </c>
      <c r="Z349" s="17">
        <f t="shared" si="47"/>
        <v>189990000</v>
      </c>
      <c r="AA349" s="14">
        <f t="shared" si="49"/>
        <v>12310000</v>
      </c>
    </row>
    <row r="350" spans="1:27" x14ac:dyDescent="0.2">
      <c r="A350" s="18">
        <v>36872</v>
      </c>
      <c r="B350" s="5"/>
      <c r="C350" s="5"/>
      <c r="D350" s="13">
        <v>35777.583333333336</v>
      </c>
      <c r="E350" s="14">
        <f t="shared" si="45"/>
        <v>168764000</v>
      </c>
      <c r="F350" s="15">
        <v>33536000</v>
      </c>
      <c r="G350" s="370">
        <v>36143.875</v>
      </c>
      <c r="H350" s="196">
        <f t="shared" si="46"/>
        <v>198470000</v>
      </c>
      <c r="I350" s="15">
        <v>3830000</v>
      </c>
      <c r="J350" s="5"/>
      <c r="K350" s="199">
        <f t="shared" si="44"/>
        <v>189280000</v>
      </c>
      <c r="L350" s="15">
        <v>13020000</v>
      </c>
      <c r="M350" s="196">
        <f t="shared" si="48"/>
        <v>147077000</v>
      </c>
      <c r="N350" s="16">
        <f>ANR!B289</f>
        <v>55223000</v>
      </c>
      <c r="O350" s="201">
        <f t="shared" si="43"/>
        <v>198350000</v>
      </c>
      <c r="P350" s="74">
        <v>3950000</v>
      </c>
      <c r="Q350" s="201">
        <f t="shared" si="42"/>
        <v>202300000</v>
      </c>
      <c r="R350" s="74">
        <f>ANR!B1020</f>
        <v>0</v>
      </c>
      <c r="Y350" s="24">
        <v>36507</v>
      </c>
      <c r="Z350" s="17">
        <f t="shared" si="47"/>
        <v>189280000</v>
      </c>
      <c r="AA350" s="14">
        <f t="shared" si="49"/>
        <v>13020000</v>
      </c>
    </row>
    <row r="351" spans="1:27" x14ac:dyDescent="0.2">
      <c r="A351" s="18">
        <v>36873</v>
      </c>
      <c r="B351" s="5"/>
      <c r="C351" s="5"/>
      <c r="D351" s="13">
        <v>35778.583333333336</v>
      </c>
      <c r="E351" s="14">
        <f t="shared" si="45"/>
        <v>168764000</v>
      </c>
      <c r="F351" s="15">
        <v>33536000</v>
      </c>
      <c r="G351" s="370">
        <v>36144.708333333336</v>
      </c>
      <c r="H351" s="196">
        <f t="shared" si="46"/>
        <v>197601000</v>
      </c>
      <c r="I351" s="15">
        <v>4699000</v>
      </c>
      <c r="J351" s="5"/>
      <c r="K351" s="199">
        <f t="shared" si="44"/>
        <v>189363000</v>
      </c>
      <c r="L351" s="15">
        <v>12937000</v>
      </c>
      <c r="M351" s="196">
        <f t="shared" si="48"/>
        <v>145493500</v>
      </c>
      <c r="N351" s="16">
        <f>ANR!B290</f>
        <v>56806500</v>
      </c>
      <c r="O351" s="201">
        <f t="shared" si="43"/>
        <v>198262000</v>
      </c>
      <c r="P351" s="74">
        <v>4038000</v>
      </c>
      <c r="Q351" s="201">
        <f t="shared" si="42"/>
        <v>202300000</v>
      </c>
      <c r="R351" s="74">
        <f>ANR!B1021</f>
        <v>0</v>
      </c>
      <c r="Y351" s="24">
        <v>36508</v>
      </c>
      <c r="Z351" s="17">
        <f t="shared" si="47"/>
        <v>189363000</v>
      </c>
      <c r="AA351" s="14">
        <f t="shared" si="49"/>
        <v>12937000</v>
      </c>
    </row>
    <row r="352" spans="1:27" x14ac:dyDescent="0.2">
      <c r="A352" s="18">
        <v>36874</v>
      </c>
      <c r="B352" s="5"/>
      <c r="C352" s="5"/>
      <c r="D352" s="13">
        <v>35779.583333333336</v>
      </c>
      <c r="E352" s="14">
        <f t="shared" si="45"/>
        <v>167569000</v>
      </c>
      <c r="F352" s="15">
        <v>34731000</v>
      </c>
      <c r="G352" s="370">
        <v>36145.708333333336</v>
      </c>
      <c r="H352" s="196">
        <f t="shared" si="46"/>
        <v>197010000</v>
      </c>
      <c r="I352" s="15">
        <v>5290000</v>
      </c>
      <c r="J352" s="5"/>
      <c r="K352" s="199">
        <f t="shared" si="44"/>
        <v>188822000</v>
      </c>
      <c r="L352" s="15">
        <v>13478000</v>
      </c>
      <c r="M352" s="196">
        <f t="shared" si="48"/>
        <v>143530000</v>
      </c>
      <c r="N352" s="16">
        <f>ANR!B291</f>
        <v>58770000</v>
      </c>
      <c r="O352" s="201">
        <f t="shared" si="43"/>
        <v>197819000</v>
      </c>
      <c r="P352" s="74">
        <v>4481000</v>
      </c>
      <c r="Q352" s="201">
        <f t="shared" si="42"/>
        <v>202300000</v>
      </c>
      <c r="R352" s="74">
        <f>ANR!B1022</f>
        <v>0</v>
      </c>
      <c r="Y352" s="24">
        <v>36509</v>
      </c>
      <c r="Z352" s="17">
        <f t="shared" si="47"/>
        <v>188822000</v>
      </c>
      <c r="AA352" s="14">
        <f t="shared" si="49"/>
        <v>13478000</v>
      </c>
    </row>
    <row r="353" spans="1:27" x14ac:dyDescent="0.2">
      <c r="A353" s="18">
        <v>36875</v>
      </c>
      <c r="B353" s="5"/>
      <c r="C353" s="5"/>
      <c r="D353" s="13">
        <v>35780.583333333336</v>
      </c>
      <c r="E353" s="14">
        <f t="shared" si="45"/>
        <v>167569000</v>
      </c>
      <c r="F353" s="15">
        <v>34731000</v>
      </c>
      <c r="G353" s="370">
        <v>36146.708333333336</v>
      </c>
      <c r="H353" s="196">
        <f t="shared" si="46"/>
        <v>196607000</v>
      </c>
      <c r="I353" s="15">
        <v>5693000</v>
      </c>
      <c r="J353" s="5"/>
      <c r="K353" s="199">
        <f t="shared" si="44"/>
        <v>187981000</v>
      </c>
      <c r="L353" s="15">
        <v>14319000</v>
      </c>
      <c r="M353" s="196">
        <f t="shared" si="48"/>
        <v>141279000</v>
      </c>
      <c r="N353" s="16">
        <f>ANR!B292</f>
        <v>61021000</v>
      </c>
      <c r="O353" s="201">
        <f t="shared" si="43"/>
        <v>197574000</v>
      </c>
      <c r="P353" s="74">
        <v>4726000</v>
      </c>
      <c r="Q353" s="201">
        <f t="shared" si="42"/>
        <v>202300000</v>
      </c>
      <c r="R353" s="74">
        <f>ANR!B1023</f>
        <v>0</v>
      </c>
      <c r="Y353" s="24">
        <v>36510</v>
      </c>
      <c r="Z353" s="17">
        <f t="shared" si="47"/>
        <v>187981000</v>
      </c>
      <c r="AA353" s="14">
        <f t="shared" si="49"/>
        <v>14319000</v>
      </c>
    </row>
    <row r="354" spans="1:27" x14ac:dyDescent="0.2">
      <c r="A354" s="18">
        <v>36876</v>
      </c>
      <c r="B354" s="5"/>
      <c r="C354" s="5"/>
      <c r="D354" s="13">
        <v>35781.583333333336</v>
      </c>
      <c r="E354" s="14">
        <f t="shared" si="45"/>
        <v>165093000</v>
      </c>
      <c r="F354" s="15">
        <v>37207000</v>
      </c>
      <c r="G354" s="370">
        <v>36147.708333333336</v>
      </c>
      <c r="H354" s="196">
        <f t="shared" si="46"/>
        <v>196061000</v>
      </c>
      <c r="I354" s="15">
        <v>6239000</v>
      </c>
      <c r="J354" s="5"/>
      <c r="K354" s="199">
        <f t="shared" si="44"/>
        <v>186682000</v>
      </c>
      <c r="L354" s="15">
        <v>15618000</v>
      </c>
      <c r="M354" s="196">
        <f t="shared" si="48"/>
        <v>139281000</v>
      </c>
      <c r="N354" s="16">
        <f>ANR!B293</f>
        <v>63019000</v>
      </c>
      <c r="O354" s="201">
        <f t="shared" si="43"/>
        <v>197329000</v>
      </c>
      <c r="P354" s="74">
        <v>4971000</v>
      </c>
      <c r="Q354" s="201">
        <f t="shared" si="42"/>
        <v>202300000</v>
      </c>
      <c r="R354" s="74">
        <f>ANR!B1024</f>
        <v>0</v>
      </c>
      <c r="Y354" s="24">
        <v>36511</v>
      </c>
      <c r="Z354" s="17">
        <f t="shared" si="47"/>
        <v>186682000</v>
      </c>
      <c r="AA354" s="14">
        <f t="shared" si="49"/>
        <v>15618000</v>
      </c>
    </row>
    <row r="355" spans="1:27" x14ac:dyDescent="0.2">
      <c r="A355" s="18">
        <v>36877</v>
      </c>
      <c r="B355" s="5"/>
      <c r="C355" s="5"/>
      <c r="D355" s="13">
        <v>35782.583333333336</v>
      </c>
      <c r="E355" s="14">
        <f t="shared" si="45"/>
        <v>164784000</v>
      </c>
      <c r="F355" s="15">
        <v>37516000</v>
      </c>
      <c r="G355" s="370">
        <v>36148.875</v>
      </c>
      <c r="H355" s="196">
        <f t="shared" si="46"/>
        <v>196061000</v>
      </c>
      <c r="I355" s="15">
        <v>6239000</v>
      </c>
      <c r="J355" s="5"/>
      <c r="K355" s="199">
        <f t="shared" si="44"/>
        <v>184876000</v>
      </c>
      <c r="L355" s="15">
        <v>17424000</v>
      </c>
      <c r="M355" s="196">
        <f t="shared" si="48"/>
        <v>138076900</v>
      </c>
      <c r="N355" s="16">
        <f>ANR!B294</f>
        <v>64223100</v>
      </c>
      <c r="O355" s="201">
        <f t="shared" si="43"/>
        <v>197329000</v>
      </c>
      <c r="P355" s="74">
        <v>4971000</v>
      </c>
      <c r="Q355" s="201">
        <f t="shared" ref="Q355:Q369" si="50">$A$1-R355</f>
        <v>202300000</v>
      </c>
      <c r="R355" s="74">
        <f>ANR!B1025</f>
        <v>0</v>
      </c>
      <c r="Y355" s="24">
        <v>36512</v>
      </c>
      <c r="Z355" s="17">
        <f t="shared" si="47"/>
        <v>184876000</v>
      </c>
      <c r="AA355" s="14">
        <f t="shared" si="49"/>
        <v>17424000</v>
      </c>
    </row>
    <row r="356" spans="1:27" x14ac:dyDescent="0.2">
      <c r="A356" s="18">
        <v>36878</v>
      </c>
      <c r="B356" s="5"/>
      <c r="C356" s="5"/>
      <c r="D356" s="13">
        <v>35783.583333333336</v>
      </c>
      <c r="E356" s="14">
        <f t="shared" si="45"/>
        <v>164337000</v>
      </c>
      <c r="F356" s="15">
        <v>37963000</v>
      </c>
      <c r="G356" s="370">
        <v>36149.708333333336</v>
      </c>
      <c r="H356" s="196">
        <f t="shared" si="46"/>
        <v>196061000</v>
      </c>
      <c r="I356" s="15">
        <v>6239000</v>
      </c>
      <c r="J356" s="5"/>
      <c r="K356" s="199">
        <f t="shared" si="44"/>
        <v>183522000</v>
      </c>
      <c r="L356" s="15">
        <v>18778000</v>
      </c>
      <c r="M356" s="196">
        <f t="shared" si="48"/>
        <v>136913300</v>
      </c>
      <c r="N356" s="16">
        <f>ANR!B295</f>
        <v>65386700</v>
      </c>
      <c r="O356" s="201">
        <f t="shared" si="43"/>
        <v>195421000</v>
      </c>
      <c r="P356" s="74">
        <v>6879000</v>
      </c>
      <c r="Q356" s="201">
        <f t="shared" si="50"/>
        <v>202300000</v>
      </c>
      <c r="R356" s="74">
        <f>ANR!B1026</f>
        <v>0</v>
      </c>
      <c r="Y356" s="24">
        <v>36513</v>
      </c>
      <c r="Z356" s="17">
        <f t="shared" si="47"/>
        <v>183522000</v>
      </c>
      <c r="AA356" s="14">
        <f t="shared" si="49"/>
        <v>18778000</v>
      </c>
    </row>
    <row r="357" spans="1:27" x14ac:dyDescent="0.2">
      <c r="A357" s="18">
        <v>36879</v>
      </c>
      <c r="B357" s="14">
        <f>$A$1-C357</f>
        <v>151200000</v>
      </c>
      <c r="C357" s="15">
        <v>51100000</v>
      </c>
      <c r="D357" s="13">
        <v>35784.583333333336</v>
      </c>
      <c r="E357" s="14">
        <f t="shared" si="45"/>
        <v>163763000</v>
      </c>
      <c r="F357" s="15">
        <v>38537000</v>
      </c>
      <c r="G357" s="370">
        <v>36150.708333333336</v>
      </c>
      <c r="H357" s="196">
        <f t="shared" si="46"/>
        <v>195462000</v>
      </c>
      <c r="I357" s="15">
        <v>6838000</v>
      </c>
      <c r="J357" s="5"/>
      <c r="K357" s="199">
        <f t="shared" si="44"/>
        <v>182167800</v>
      </c>
      <c r="L357" s="15">
        <v>20132200</v>
      </c>
      <c r="M357" s="196">
        <f t="shared" si="48"/>
        <v>134965000</v>
      </c>
      <c r="N357" s="16">
        <f>ANR!B296</f>
        <v>67335000</v>
      </c>
      <c r="O357" s="201">
        <f t="shared" si="43"/>
        <v>194854000</v>
      </c>
      <c r="P357" s="74">
        <v>7446000</v>
      </c>
      <c r="Q357" s="201">
        <f t="shared" si="50"/>
        <v>202300000</v>
      </c>
      <c r="R357" s="74">
        <f>ANR!B1027</f>
        <v>0</v>
      </c>
      <c r="Y357" s="24">
        <v>36514</v>
      </c>
      <c r="Z357" s="17">
        <f t="shared" si="47"/>
        <v>182167800</v>
      </c>
      <c r="AA357" s="14">
        <f t="shared" si="49"/>
        <v>20132200</v>
      </c>
    </row>
    <row r="358" spans="1:27" x14ac:dyDescent="0.2">
      <c r="A358" s="18">
        <v>36880</v>
      </c>
      <c r="B358" s="5"/>
      <c r="C358" s="5"/>
      <c r="D358" s="13">
        <v>35785.583333333336</v>
      </c>
      <c r="E358" s="14">
        <f t="shared" si="45"/>
        <v>163763000</v>
      </c>
      <c r="F358" s="15">
        <v>38537000</v>
      </c>
      <c r="G358" s="370">
        <v>36151.708333333336</v>
      </c>
      <c r="H358" s="196">
        <f t="shared" si="46"/>
        <v>194106000</v>
      </c>
      <c r="I358" s="15">
        <v>8194000</v>
      </c>
      <c r="J358" s="5"/>
      <c r="K358" s="199">
        <f t="shared" si="44"/>
        <v>179788000</v>
      </c>
      <c r="L358" s="15">
        <v>22512000</v>
      </c>
      <c r="M358" s="196">
        <f t="shared" si="48"/>
        <v>132835000</v>
      </c>
      <c r="N358" s="16">
        <f>ANR!B297</f>
        <v>69465000</v>
      </c>
      <c r="O358" s="201">
        <f t="shared" si="43"/>
        <v>202300000</v>
      </c>
      <c r="P358" s="74">
        <v>0</v>
      </c>
      <c r="Q358" s="201">
        <f t="shared" si="50"/>
        <v>202300000</v>
      </c>
      <c r="R358" s="74">
        <f>ANR!B1028</f>
        <v>0</v>
      </c>
      <c r="Y358" s="24">
        <v>36515</v>
      </c>
      <c r="Z358" s="17">
        <f t="shared" si="47"/>
        <v>179788000</v>
      </c>
      <c r="AA358" s="14">
        <f t="shared" si="49"/>
        <v>22512000</v>
      </c>
    </row>
    <row r="359" spans="1:27" x14ac:dyDescent="0.2">
      <c r="A359" s="18">
        <v>36881</v>
      </c>
      <c r="B359" s="5"/>
      <c r="C359" s="5"/>
      <c r="D359" s="13">
        <v>35786.583333333336</v>
      </c>
      <c r="E359" s="14">
        <f t="shared" si="45"/>
        <v>163300000</v>
      </c>
      <c r="F359" s="15">
        <v>39000000</v>
      </c>
      <c r="G359" s="370">
        <v>36152.875</v>
      </c>
      <c r="H359" s="196">
        <f t="shared" si="46"/>
        <v>192798000</v>
      </c>
      <c r="I359" s="15">
        <v>9502000</v>
      </c>
      <c r="J359" s="5"/>
      <c r="K359" s="199">
        <f t="shared" si="44"/>
        <v>177477000</v>
      </c>
      <c r="L359" s="15">
        <v>24823000</v>
      </c>
      <c r="M359" s="196">
        <f t="shared" si="48"/>
        <v>131583000</v>
      </c>
      <c r="N359" s="16">
        <f>ANR!B298</f>
        <v>70717000</v>
      </c>
      <c r="O359" s="201">
        <f t="shared" si="43"/>
        <v>193907000</v>
      </c>
      <c r="P359" s="74">
        <v>8393000</v>
      </c>
      <c r="Q359" s="201">
        <f t="shared" si="50"/>
        <v>202300000</v>
      </c>
      <c r="R359" s="74">
        <f>ANR!B1029</f>
        <v>0</v>
      </c>
      <c r="Y359" s="24">
        <v>36516</v>
      </c>
      <c r="Z359" s="17">
        <f t="shared" si="47"/>
        <v>177477000</v>
      </c>
      <c r="AA359" s="14">
        <f t="shared" si="49"/>
        <v>24823000</v>
      </c>
    </row>
    <row r="360" spans="1:27" x14ac:dyDescent="0.2">
      <c r="A360" s="18">
        <v>36882</v>
      </c>
      <c r="B360" s="5"/>
      <c r="C360" s="5"/>
      <c r="D360" s="13">
        <v>35787.583333333336</v>
      </c>
      <c r="E360" s="14">
        <f t="shared" si="45"/>
        <v>163300000</v>
      </c>
      <c r="F360" s="15">
        <v>39000000</v>
      </c>
      <c r="G360" s="370">
        <v>36153.875</v>
      </c>
      <c r="H360" s="196">
        <f t="shared" si="46"/>
        <v>192798000</v>
      </c>
      <c r="I360" s="15">
        <v>9502000</v>
      </c>
      <c r="J360" s="5"/>
      <c r="K360" s="199">
        <f t="shared" si="44"/>
        <v>174630000</v>
      </c>
      <c r="L360" s="15">
        <v>27670000</v>
      </c>
      <c r="M360" s="196">
        <f t="shared" si="48"/>
        <v>129572000</v>
      </c>
      <c r="N360" s="16">
        <f>ANR!B299</f>
        <v>72728000</v>
      </c>
      <c r="O360" s="201">
        <f t="shared" si="43"/>
        <v>193907000</v>
      </c>
      <c r="P360" s="74">
        <v>8393000</v>
      </c>
      <c r="Q360" s="201">
        <f t="shared" si="50"/>
        <v>202300000</v>
      </c>
      <c r="R360" s="74">
        <f>ANR!B1030</f>
        <v>0</v>
      </c>
      <c r="Y360" s="24">
        <v>36517</v>
      </c>
      <c r="Z360" s="17">
        <f t="shared" si="47"/>
        <v>174630000</v>
      </c>
      <c r="AA360" s="14">
        <f t="shared" si="49"/>
        <v>27670000</v>
      </c>
    </row>
    <row r="361" spans="1:27" x14ac:dyDescent="0.2">
      <c r="A361" s="18">
        <v>36883</v>
      </c>
      <c r="B361" s="5"/>
      <c r="C361" s="5"/>
      <c r="D361" s="13">
        <v>35788.583333333336</v>
      </c>
      <c r="E361" s="14">
        <f t="shared" si="45"/>
        <v>159300000</v>
      </c>
      <c r="F361" s="15">
        <v>43000000</v>
      </c>
      <c r="G361" s="370"/>
      <c r="I361" s="5"/>
      <c r="J361" s="5"/>
      <c r="K361" s="199">
        <f t="shared" si="44"/>
        <v>172194400</v>
      </c>
      <c r="L361" s="15">
        <v>30105600</v>
      </c>
      <c r="M361" s="196">
        <f t="shared" si="48"/>
        <v>127582000</v>
      </c>
      <c r="N361" s="16">
        <f>ANR!B300</f>
        <v>74718000</v>
      </c>
      <c r="O361" s="201">
        <f t="shared" si="43"/>
        <v>192924000</v>
      </c>
      <c r="P361" s="74">
        <v>9376000</v>
      </c>
      <c r="Q361" s="201">
        <f t="shared" si="50"/>
        <v>202300000</v>
      </c>
      <c r="R361" s="74">
        <f>ANR!B1031</f>
        <v>0</v>
      </c>
      <c r="Y361" s="24">
        <v>36518</v>
      </c>
      <c r="Z361" s="17">
        <f t="shared" si="47"/>
        <v>172194400</v>
      </c>
      <c r="AA361" s="14">
        <f t="shared" si="49"/>
        <v>30105600</v>
      </c>
    </row>
    <row r="362" spans="1:27" x14ac:dyDescent="0.2">
      <c r="A362" s="18">
        <v>36884</v>
      </c>
      <c r="B362" s="5"/>
      <c r="C362" s="5"/>
      <c r="D362" s="13">
        <v>35789.583333333336</v>
      </c>
      <c r="E362" s="14">
        <f t="shared" si="45"/>
        <v>159890000</v>
      </c>
      <c r="F362" s="15">
        <v>42410000</v>
      </c>
      <c r="G362" s="370">
        <v>36155.708333333336</v>
      </c>
      <c r="H362" s="196">
        <f t="shared" ref="H362:H369" si="51">$A$1-I362</f>
        <v>192798000</v>
      </c>
      <c r="I362" s="15">
        <v>9502000</v>
      </c>
      <c r="J362" s="5"/>
      <c r="K362" s="199">
        <f t="shared" si="44"/>
        <v>170529600</v>
      </c>
      <c r="L362" s="15">
        <v>31770400</v>
      </c>
      <c r="M362" s="196">
        <f t="shared" si="48"/>
        <v>125753700</v>
      </c>
      <c r="N362" s="16">
        <f>ANR!B301</f>
        <v>76546300</v>
      </c>
      <c r="O362" s="201">
        <f t="shared" si="43"/>
        <v>192924000</v>
      </c>
      <c r="P362" s="74">
        <v>9376000</v>
      </c>
      <c r="Q362" s="201">
        <f t="shared" si="50"/>
        <v>202300000</v>
      </c>
      <c r="R362" s="74">
        <f>ANR!B1032</f>
        <v>0</v>
      </c>
      <c r="Y362" s="24">
        <v>36519</v>
      </c>
      <c r="Z362" s="17">
        <f t="shared" si="47"/>
        <v>170529600</v>
      </c>
      <c r="AA362" s="14">
        <f t="shared" si="49"/>
        <v>31770400</v>
      </c>
    </row>
    <row r="363" spans="1:27" x14ac:dyDescent="0.2">
      <c r="A363" s="18">
        <v>36885</v>
      </c>
      <c r="B363" s="5"/>
      <c r="C363" s="5"/>
      <c r="D363" s="13">
        <v>35790.583333333336</v>
      </c>
      <c r="E363" s="14">
        <f t="shared" si="45"/>
        <v>159890000</v>
      </c>
      <c r="F363" s="15">
        <v>42410000</v>
      </c>
      <c r="G363" s="370">
        <v>36156.708333333336</v>
      </c>
      <c r="H363" s="196">
        <f t="shared" si="51"/>
        <v>192798000</v>
      </c>
      <c r="I363" s="15">
        <v>9502000</v>
      </c>
      <c r="J363" s="5"/>
      <c r="K363" s="199">
        <f t="shared" si="44"/>
        <v>168996300</v>
      </c>
      <c r="L363" s="15">
        <v>33303700</v>
      </c>
      <c r="M363" s="196">
        <f t="shared" si="48"/>
        <v>124093100</v>
      </c>
      <c r="N363" s="16">
        <f>ANR!B302</f>
        <v>78206900</v>
      </c>
      <c r="O363" s="201">
        <f t="shared" si="43"/>
        <v>190738000</v>
      </c>
      <c r="P363" s="74">
        <v>11562000</v>
      </c>
      <c r="Q363" s="201">
        <f t="shared" si="50"/>
        <v>202300000</v>
      </c>
      <c r="R363" s="74">
        <f>ANR!B1033</f>
        <v>0</v>
      </c>
      <c r="Y363" s="24">
        <v>36520</v>
      </c>
      <c r="Z363" s="17">
        <f t="shared" si="47"/>
        <v>168996300</v>
      </c>
      <c r="AA363" s="14">
        <f t="shared" si="49"/>
        <v>33303700</v>
      </c>
    </row>
    <row r="364" spans="1:27" x14ac:dyDescent="0.2">
      <c r="A364" s="18">
        <v>36886</v>
      </c>
      <c r="B364" s="5"/>
      <c r="C364" s="5"/>
      <c r="D364" s="13">
        <v>35791.583333333336</v>
      </c>
      <c r="E364" s="14">
        <f t="shared" si="45"/>
        <v>159890000</v>
      </c>
      <c r="F364" s="15">
        <v>42410000</v>
      </c>
      <c r="G364" s="370">
        <v>36157.708333333336</v>
      </c>
      <c r="H364" s="196">
        <f t="shared" si="51"/>
        <v>193198000</v>
      </c>
      <c r="I364" s="15">
        <v>9102000</v>
      </c>
      <c r="J364" s="5"/>
      <c r="K364" s="199">
        <f t="shared" si="44"/>
        <v>168030700</v>
      </c>
      <c r="L364" s="15">
        <v>34269300</v>
      </c>
      <c r="M364" s="196">
        <f t="shared" si="48"/>
        <v>122333900</v>
      </c>
      <c r="N364" s="16">
        <f>ANR!B303</f>
        <v>79966100</v>
      </c>
      <c r="O364" s="201">
        <f t="shared" si="43"/>
        <v>189738000</v>
      </c>
      <c r="P364" s="74">
        <v>12562000</v>
      </c>
      <c r="Q364" s="201">
        <f t="shared" si="50"/>
        <v>202300000</v>
      </c>
      <c r="R364" s="74">
        <f>ANR!B1034</f>
        <v>0</v>
      </c>
      <c r="Y364" s="24">
        <v>36521</v>
      </c>
      <c r="Z364" s="17">
        <f t="shared" si="47"/>
        <v>168030700</v>
      </c>
      <c r="AA364" s="14">
        <f t="shared" si="49"/>
        <v>34269300</v>
      </c>
    </row>
    <row r="365" spans="1:27" x14ac:dyDescent="0.2">
      <c r="A365" s="18">
        <v>36887</v>
      </c>
      <c r="B365" s="5"/>
      <c r="C365" s="5"/>
      <c r="D365" s="13">
        <v>35792.583333333336</v>
      </c>
      <c r="E365" s="14">
        <f t="shared" si="45"/>
        <v>159890000</v>
      </c>
      <c r="F365" s="15">
        <v>42410000</v>
      </c>
      <c r="G365" s="370">
        <v>36158.708333333336</v>
      </c>
      <c r="H365" s="196">
        <f t="shared" si="51"/>
        <v>185029000</v>
      </c>
      <c r="I365" s="15">
        <v>17271000</v>
      </c>
      <c r="J365" s="5"/>
      <c r="K365" s="199">
        <f t="shared" si="44"/>
        <v>166137000</v>
      </c>
      <c r="L365" s="15">
        <v>36163000</v>
      </c>
      <c r="M365" s="196">
        <f t="shared" si="48"/>
        <v>122129000</v>
      </c>
      <c r="N365" s="16">
        <f>ANR!B304</f>
        <v>80171000</v>
      </c>
      <c r="O365" s="201">
        <f t="shared" si="43"/>
        <v>189738000</v>
      </c>
      <c r="P365" s="74">
        <v>12562000</v>
      </c>
      <c r="Q365" s="201">
        <f t="shared" si="50"/>
        <v>202300000</v>
      </c>
      <c r="R365" s="74">
        <f>ANR!B1035</f>
        <v>0</v>
      </c>
      <c r="Y365" s="24">
        <v>36522</v>
      </c>
      <c r="Z365" s="17">
        <f t="shared" si="47"/>
        <v>166137000</v>
      </c>
      <c r="AA365" s="14">
        <f t="shared" si="49"/>
        <v>36163000</v>
      </c>
    </row>
    <row r="366" spans="1:27" x14ac:dyDescent="0.2">
      <c r="A366" s="18">
        <v>36888</v>
      </c>
      <c r="B366" s="14">
        <f>$A$1-C366</f>
        <v>138500000</v>
      </c>
      <c r="C366" s="15">
        <v>63800000</v>
      </c>
      <c r="D366" s="13">
        <v>35793.583333333336</v>
      </c>
      <c r="E366" s="14">
        <f t="shared" si="45"/>
        <v>159890000</v>
      </c>
      <c r="F366" s="15">
        <v>42410000</v>
      </c>
      <c r="G366" s="370">
        <v>36159.708333333336</v>
      </c>
      <c r="H366" s="196">
        <f t="shared" si="51"/>
        <v>184359000</v>
      </c>
      <c r="I366" s="15">
        <v>17941000</v>
      </c>
      <c r="J366" s="5"/>
      <c r="K366" s="199">
        <f t="shared" si="44"/>
        <v>164397000</v>
      </c>
      <c r="L366" s="15">
        <v>37903000</v>
      </c>
      <c r="M366" s="196">
        <f t="shared" si="48"/>
        <v>118934000</v>
      </c>
      <c r="N366" s="16">
        <f>ANR!B305</f>
        <v>83366000</v>
      </c>
      <c r="O366" s="201">
        <f t="shared" si="43"/>
        <v>186520000</v>
      </c>
      <c r="P366" s="74">
        <v>15780000</v>
      </c>
      <c r="Q366" s="201">
        <f t="shared" si="50"/>
        <v>202300000</v>
      </c>
      <c r="R366" s="74">
        <f>ANR!B1036</f>
        <v>0</v>
      </c>
      <c r="Y366" s="24">
        <v>36523</v>
      </c>
      <c r="Z366" s="17">
        <f t="shared" si="47"/>
        <v>164397000</v>
      </c>
      <c r="AA366" s="14">
        <f t="shared" si="49"/>
        <v>37903000</v>
      </c>
    </row>
    <row r="367" spans="1:27" x14ac:dyDescent="0.2">
      <c r="A367" s="18">
        <v>36889</v>
      </c>
      <c r="B367" s="5"/>
      <c r="C367" s="5"/>
      <c r="D367" s="13">
        <v>35794.583333333336</v>
      </c>
      <c r="E367" s="14">
        <f t="shared" si="45"/>
        <v>155776000</v>
      </c>
      <c r="F367" s="15">
        <v>46524000</v>
      </c>
      <c r="G367" s="370">
        <v>36160.708333333336</v>
      </c>
      <c r="H367" s="196">
        <f t="shared" si="51"/>
        <v>182985000</v>
      </c>
      <c r="I367" s="15">
        <v>19315000</v>
      </c>
      <c r="J367" s="5"/>
      <c r="K367" s="199">
        <f t="shared" si="44"/>
        <v>163110000</v>
      </c>
      <c r="L367" s="15">
        <v>39190000</v>
      </c>
      <c r="M367" s="196">
        <f t="shared" si="48"/>
        <v>118064000</v>
      </c>
      <c r="N367" s="16">
        <f>ANR!B306</f>
        <v>84236000</v>
      </c>
      <c r="O367" s="201">
        <f t="shared" si="43"/>
        <v>184497000</v>
      </c>
      <c r="P367" s="74">
        <v>17803000</v>
      </c>
      <c r="Q367" s="201">
        <f t="shared" si="50"/>
        <v>202300000</v>
      </c>
      <c r="R367" s="74">
        <f>ANR!B1037</f>
        <v>0</v>
      </c>
      <c r="Y367" s="24">
        <v>36524</v>
      </c>
      <c r="Z367" s="17">
        <f t="shared" si="47"/>
        <v>163110000</v>
      </c>
      <c r="AA367" s="14">
        <f t="shared" si="49"/>
        <v>39190000</v>
      </c>
    </row>
    <row r="368" spans="1:27" x14ac:dyDescent="0.2">
      <c r="A368" s="18">
        <v>36890</v>
      </c>
      <c r="B368" s="5"/>
      <c r="C368" s="5"/>
      <c r="D368" s="13">
        <v>35795.583333333336</v>
      </c>
      <c r="E368" s="14">
        <f t="shared" si="45"/>
        <v>155776000</v>
      </c>
      <c r="F368" s="15">
        <v>46524000</v>
      </c>
      <c r="G368" s="370"/>
      <c r="H368" s="196">
        <f t="shared" si="51"/>
        <v>202300000</v>
      </c>
      <c r="I368" s="5"/>
      <c r="J368" s="5"/>
      <c r="K368" s="199">
        <f t="shared" si="44"/>
        <v>162169000</v>
      </c>
      <c r="L368" s="15">
        <v>40131000</v>
      </c>
      <c r="M368" s="196">
        <f t="shared" si="48"/>
        <v>116610000</v>
      </c>
      <c r="N368" s="16">
        <f>ANR!B307</f>
        <v>85690000</v>
      </c>
      <c r="O368" s="201">
        <f t="shared" si="43"/>
        <v>182738000</v>
      </c>
      <c r="P368" s="74">
        <v>19562000</v>
      </c>
      <c r="Q368" s="201">
        <f t="shared" si="50"/>
        <v>202300000</v>
      </c>
      <c r="R368" s="74">
        <f>ANR!B1038</f>
        <v>0</v>
      </c>
      <c r="Y368" s="24">
        <v>36525</v>
      </c>
      <c r="Z368" s="17">
        <f t="shared" si="47"/>
        <v>162169000</v>
      </c>
      <c r="AA368" s="14">
        <f t="shared" si="49"/>
        <v>40131000</v>
      </c>
    </row>
    <row r="369" spans="1:27" x14ac:dyDescent="0.2">
      <c r="A369" s="18">
        <v>36891</v>
      </c>
      <c r="B369" s="5"/>
      <c r="C369" s="5"/>
      <c r="D369" s="5"/>
      <c r="E369" s="14">
        <f t="shared" si="45"/>
        <v>155776000</v>
      </c>
      <c r="F369" s="15">
        <v>46524000</v>
      </c>
      <c r="G369" s="370"/>
      <c r="H369" s="196">
        <f t="shared" si="51"/>
        <v>155776000</v>
      </c>
      <c r="I369" s="15">
        <v>46524000</v>
      </c>
      <c r="J369" s="13">
        <v>36161.708333333336</v>
      </c>
      <c r="K369" s="196">
        <v>219010000</v>
      </c>
      <c r="L369" s="15">
        <v>40131000</v>
      </c>
      <c r="M369" s="196">
        <f t="shared" si="48"/>
        <v>115340200</v>
      </c>
      <c r="N369" s="16">
        <f>ANR!B308</f>
        <v>86959800</v>
      </c>
      <c r="O369" s="201">
        <f t="shared" si="43"/>
        <v>180738000</v>
      </c>
      <c r="P369" s="74">
        <v>21562000</v>
      </c>
      <c r="Q369" s="201">
        <f t="shared" si="50"/>
        <v>202300000</v>
      </c>
      <c r="R369" s="74">
        <f>ANR!B1039</f>
        <v>0</v>
      </c>
      <c r="Y369" s="24"/>
      <c r="Z369" s="5"/>
      <c r="AA369" s="14"/>
    </row>
    <row r="370" spans="1:27" x14ac:dyDescent="0.2">
      <c r="A370" s="18"/>
      <c r="B370" s="5"/>
      <c r="C370" s="5"/>
      <c r="D370" s="5"/>
      <c r="E370" s="5"/>
      <c r="F370" s="5"/>
      <c r="G370" s="370"/>
      <c r="I370" s="5"/>
      <c r="J370" s="5"/>
      <c r="L370" s="15"/>
      <c r="N370" s="5"/>
      <c r="Y370" s="24"/>
      <c r="Z370" s="5"/>
      <c r="AA370" s="14"/>
    </row>
    <row r="371" spans="1:27" x14ac:dyDescent="0.2">
      <c r="A371" s="18"/>
      <c r="Y371" s="13"/>
      <c r="AA371" s="14"/>
    </row>
    <row r="372" spans="1:27" x14ac:dyDescent="0.2">
      <c r="A372" s="18"/>
      <c r="Y372" s="13"/>
      <c r="AA372" s="14"/>
    </row>
    <row r="373" spans="1:27" x14ac:dyDescent="0.2">
      <c r="A373" s="18"/>
      <c r="Y373" s="13"/>
      <c r="AA373" s="14"/>
    </row>
    <row r="374" spans="1:27" x14ac:dyDescent="0.2">
      <c r="A374" s="18"/>
      <c r="Y374" s="13"/>
      <c r="AA374" s="14"/>
    </row>
    <row r="375" spans="1:27" x14ac:dyDescent="0.2">
      <c r="A375" s="18"/>
      <c r="Y375" s="13"/>
      <c r="AA375" s="14"/>
    </row>
    <row r="376" spans="1:27" x14ac:dyDescent="0.2">
      <c r="A376" s="18"/>
      <c r="Y376" s="13"/>
      <c r="AA376" s="14"/>
    </row>
    <row r="377" spans="1:27" x14ac:dyDescent="0.2">
      <c r="A377" s="18"/>
      <c r="Y377" s="13"/>
      <c r="AA377" s="14"/>
    </row>
    <row r="378" spans="1:27" x14ac:dyDescent="0.2">
      <c r="A378" s="18"/>
      <c r="Y378" s="13"/>
      <c r="AA378" s="14"/>
    </row>
    <row r="379" spans="1:27" x14ac:dyDescent="0.2">
      <c r="A379" s="18"/>
      <c r="Y379" s="13"/>
      <c r="AA379" s="14"/>
    </row>
    <row r="380" spans="1:27" x14ac:dyDescent="0.2">
      <c r="A380" s="18"/>
      <c r="Y380" s="13"/>
      <c r="AA380" s="14"/>
    </row>
    <row r="381" spans="1:27" x14ac:dyDescent="0.2">
      <c r="A381" s="18"/>
      <c r="Y381" s="13"/>
      <c r="AA381" s="14"/>
    </row>
    <row r="382" spans="1:27" x14ac:dyDescent="0.2">
      <c r="A382" s="18"/>
      <c r="Y382" s="13"/>
      <c r="AA382" s="14"/>
    </row>
    <row r="383" spans="1:27" x14ac:dyDescent="0.2">
      <c r="A383" s="18"/>
      <c r="Y383" s="13"/>
      <c r="AA383" s="14"/>
    </row>
    <row r="384" spans="1:27" x14ac:dyDescent="0.2">
      <c r="A384" s="18"/>
      <c r="Y384" s="13"/>
      <c r="AA384" s="14"/>
    </row>
    <row r="385" spans="1:27" x14ac:dyDescent="0.2">
      <c r="A385" s="18"/>
      <c r="Y385" s="13"/>
      <c r="AA385" s="14"/>
    </row>
    <row r="386" spans="1:27" x14ac:dyDescent="0.2">
      <c r="A386" s="18"/>
      <c r="Y386" s="13"/>
      <c r="AA386" s="14"/>
    </row>
    <row r="387" spans="1:27" x14ac:dyDescent="0.2">
      <c r="A387" s="18"/>
      <c r="Y387" s="13"/>
      <c r="AA387" s="14"/>
    </row>
    <row r="388" spans="1:27" x14ac:dyDescent="0.2">
      <c r="A388" s="18"/>
      <c r="Y388" s="13"/>
      <c r="AA388" s="14"/>
    </row>
    <row r="389" spans="1:27" x14ac:dyDescent="0.2">
      <c r="A389" s="18"/>
      <c r="Y389" s="13"/>
      <c r="AA389" s="14"/>
    </row>
    <row r="390" spans="1:27" x14ac:dyDescent="0.2">
      <c r="A390" s="18"/>
      <c r="Y390" s="13"/>
      <c r="AA390" s="14"/>
    </row>
    <row r="391" spans="1:27" x14ac:dyDescent="0.2">
      <c r="A391" s="18"/>
      <c r="Y391" s="13"/>
      <c r="AA391" s="14"/>
    </row>
    <row r="392" spans="1:27" x14ac:dyDescent="0.2">
      <c r="A392" s="18"/>
      <c r="Y392" s="13"/>
      <c r="AA392" s="14"/>
    </row>
    <row r="393" spans="1:27" x14ac:dyDescent="0.2">
      <c r="A393" s="18"/>
      <c r="Y393" s="13"/>
      <c r="AA393" s="14"/>
    </row>
    <row r="394" spans="1:27" x14ac:dyDescent="0.2">
      <c r="A394" s="18"/>
      <c r="Y394" s="13"/>
      <c r="AA394" s="14"/>
    </row>
    <row r="395" spans="1:27" x14ac:dyDescent="0.2">
      <c r="A395" s="18"/>
      <c r="Y395" s="13"/>
      <c r="AA395" s="14"/>
    </row>
    <row r="396" spans="1:27" x14ac:dyDescent="0.2">
      <c r="A396" s="18"/>
      <c r="Y396" s="13"/>
      <c r="AA396" s="14"/>
    </row>
    <row r="397" spans="1:27" x14ac:dyDescent="0.2">
      <c r="A397" s="18"/>
      <c r="Y397" s="13"/>
      <c r="AA397" s="14"/>
    </row>
    <row r="398" spans="1:27" x14ac:dyDescent="0.2">
      <c r="A398" s="18"/>
      <c r="Y398" s="13"/>
      <c r="AA398" s="14"/>
    </row>
    <row r="399" spans="1:27" x14ac:dyDescent="0.2">
      <c r="A399" s="18"/>
      <c r="Y399" s="13"/>
      <c r="AA399" s="14"/>
    </row>
    <row r="400" spans="1:27" x14ac:dyDescent="0.2">
      <c r="A400" s="18"/>
      <c r="Y400" s="13"/>
      <c r="AA400" s="14"/>
    </row>
    <row r="401" spans="25:27" x14ac:dyDescent="0.2">
      <c r="Y401" s="13"/>
      <c r="AA401" s="14"/>
    </row>
    <row r="402" spans="25:27" x14ac:dyDescent="0.2">
      <c r="Y402" s="13"/>
      <c r="AA402" s="14"/>
    </row>
    <row r="403" spans="25:27" x14ac:dyDescent="0.2">
      <c r="Y403" s="13"/>
      <c r="AA403" s="14"/>
    </row>
    <row r="404" spans="25:27" x14ac:dyDescent="0.2">
      <c r="Y404" s="13"/>
      <c r="AA404" s="14"/>
    </row>
    <row r="405" spans="25:27" x14ac:dyDescent="0.2">
      <c r="Y405" s="13"/>
      <c r="AA405" s="14"/>
    </row>
    <row r="406" spans="25:27" x14ac:dyDescent="0.2">
      <c r="Y406" s="13"/>
      <c r="AA406" s="14"/>
    </row>
    <row r="407" spans="25:27" x14ac:dyDescent="0.2">
      <c r="Y407" s="13"/>
      <c r="AA407" s="14"/>
    </row>
    <row r="408" spans="25:27" x14ac:dyDescent="0.2">
      <c r="Y408" s="13"/>
      <c r="AA408" s="14"/>
    </row>
    <row r="409" spans="25:27" x14ac:dyDescent="0.2">
      <c r="Y409" s="13"/>
      <c r="AA409" s="14"/>
    </row>
    <row r="410" spans="25:27" x14ac:dyDescent="0.2">
      <c r="Y410" s="13"/>
      <c r="AA410" s="14"/>
    </row>
    <row r="411" spans="25:27" x14ac:dyDescent="0.2">
      <c r="Y411" s="13"/>
      <c r="AA411" s="14"/>
    </row>
    <row r="412" spans="25:27" x14ac:dyDescent="0.2">
      <c r="Y412" s="13"/>
      <c r="AA412" s="14"/>
    </row>
    <row r="413" spans="25:27" x14ac:dyDescent="0.2">
      <c r="Y413" s="13"/>
      <c r="AA413" s="14"/>
    </row>
    <row r="414" spans="25:27" x14ac:dyDescent="0.2">
      <c r="Y414" s="13"/>
      <c r="AA414" s="14"/>
    </row>
    <row r="415" spans="25:27" x14ac:dyDescent="0.2">
      <c r="Y415" s="13"/>
      <c r="AA415" s="14"/>
    </row>
    <row r="416" spans="25:27" x14ac:dyDescent="0.2">
      <c r="Y416" s="13"/>
      <c r="AA416" s="14"/>
    </row>
    <row r="417" spans="25:27" x14ac:dyDescent="0.2">
      <c r="Y417" s="13"/>
      <c r="AA417" s="14"/>
    </row>
    <row r="418" spans="25:27" x14ac:dyDescent="0.2">
      <c r="Y418" s="13"/>
      <c r="AA418" s="14"/>
    </row>
    <row r="419" spans="25:27" x14ac:dyDescent="0.2">
      <c r="Y419" s="13"/>
      <c r="AA419" s="14"/>
    </row>
    <row r="420" spans="25:27" x14ac:dyDescent="0.2">
      <c r="Y420" s="13"/>
      <c r="AA420" s="14"/>
    </row>
    <row r="421" spans="25:27" x14ac:dyDescent="0.2">
      <c r="Y421" s="13"/>
      <c r="AA421" s="14"/>
    </row>
    <row r="422" spans="25:27" x14ac:dyDescent="0.2">
      <c r="Y422" s="13"/>
      <c r="AA422" s="14"/>
    </row>
    <row r="423" spans="25:27" x14ac:dyDescent="0.2">
      <c r="Y423" s="13"/>
      <c r="AA423" s="14"/>
    </row>
    <row r="424" spans="25:27" x14ac:dyDescent="0.2">
      <c r="Y424" s="13"/>
      <c r="AA424" s="14"/>
    </row>
    <row r="425" spans="25:27" x14ac:dyDescent="0.2">
      <c r="Y425" s="13"/>
      <c r="AA425" s="14"/>
    </row>
    <row r="426" spans="25:27" x14ac:dyDescent="0.2">
      <c r="Y426" s="13"/>
      <c r="AA426" s="14"/>
    </row>
    <row r="427" spans="25:27" x14ac:dyDescent="0.2">
      <c r="Y427" s="13"/>
      <c r="AA427" s="14"/>
    </row>
    <row r="428" spans="25:27" x14ac:dyDescent="0.2">
      <c r="Y428" s="13"/>
      <c r="AA428" s="14"/>
    </row>
    <row r="429" spans="25:27" x14ac:dyDescent="0.2">
      <c r="Y429" s="13"/>
      <c r="AA429" s="14"/>
    </row>
    <row r="430" spans="25:27" x14ac:dyDescent="0.2">
      <c r="Y430" s="13"/>
      <c r="AA430" s="14"/>
    </row>
    <row r="431" spans="25:27" x14ac:dyDescent="0.2">
      <c r="Y431" s="13"/>
      <c r="AA431" s="14"/>
    </row>
    <row r="432" spans="25:27" x14ac:dyDescent="0.2">
      <c r="Y432" s="13"/>
      <c r="AA432" s="14"/>
    </row>
    <row r="433" spans="25:27" x14ac:dyDescent="0.2">
      <c r="Y433" s="13"/>
      <c r="AA433" s="14"/>
    </row>
    <row r="434" spans="25:27" x14ac:dyDescent="0.2">
      <c r="Y434" s="13"/>
      <c r="AA434" s="14"/>
    </row>
    <row r="435" spans="25:27" x14ac:dyDescent="0.2">
      <c r="Y435" s="13"/>
      <c r="AA435" s="14"/>
    </row>
    <row r="436" spans="25:27" x14ac:dyDescent="0.2">
      <c r="Y436" s="13"/>
      <c r="AA436" s="14"/>
    </row>
    <row r="437" spans="25:27" x14ac:dyDescent="0.2">
      <c r="Y437" s="13"/>
      <c r="AA437" s="14"/>
    </row>
    <row r="438" spans="25:27" x14ac:dyDescent="0.2">
      <c r="Y438" s="13"/>
      <c r="AA438" s="14"/>
    </row>
    <row r="439" spans="25:27" x14ac:dyDescent="0.2">
      <c r="Y439" s="13"/>
      <c r="AA439" s="14"/>
    </row>
    <row r="440" spans="25:27" x14ac:dyDescent="0.2">
      <c r="Y440" s="13"/>
      <c r="AA440" s="14"/>
    </row>
    <row r="441" spans="25:27" x14ac:dyDescent="0.2">
      <c r="Y441" s="13"/>
      <c r="AA441" s="14"/>
    </row>
    <row r="442" spans="25:27" x14ac:dyDescent="0.2">
      <c r="Y442" s="13"/>
      <c r="AA442" s="14"/>
    </row>
    <row r="443" spans="25:27" x14ac:dyDescent="0.2">
      <c r="Y443" s="13"/>
      <c r="AA443" s="14"/>
    </row>
    <row r="444" spans="25:27" x14ac:dyDescent="0.2">
      <c r="Y444" s="13"/>
      <c r="AA444" s="14"/>
    </row>
    <row r="445" spans="25:27" x14ac:dyDescent="0.2">
      <c r="Y445" s="13"/>
      <c r="AA445" s="14"/>
    </row>
    <row r="446" spans="25:27" x14ac:dyDescent="0.2">
      <c r="Y446" s="13"/>
      <c r="AA446" s="14"/>
    </row>
    <row r="447" spans="25:27" x14ac:dyDescent="0.2">
      <c r="Y447" s="13"/>
      <c r="AA447" s="14"/>
    </row>
    <row r="448" spans="25:27" x14ac:dyDescent="0.2">
      <c r="Y448" s="13"/>
      <c r="AA448" s="14"/>
    </row>
    <row r="449" spans="25:27" x14ac:dyDescent="0.2">
      <c r="Y449" s="13"/>
      <c r="AA449" s="14"/>
    </row>
    <row r="450" spans="25:27" x14ac:dyDescent="0.2">
      <c r="Y450" s="13"/>
      <c r="AA450" s="14"/>
    </row>
    <row r="451" spans="25:27" x14ac:dyDescent="0.2">
      <c r="Y451" s="13"/>
      <c r="AA451" s="14"/>
    </row>
    <row r="452" spans="25:27" x14ac:dyDescent="0.2">
      <c r="Y452" s="13"/>
      <c r="AA452" s="14"/>
    </row>
    <row r="453" spans="25:27" x14ac:dyDescent="0.2">
      <c r="Y453" s="13"/>
      <c r="AA453" s="14"/>
    </row>
    <row r="454" spans="25:27" x14ac:dyDescent="0.2">
      <c r="Y454" s="13"/>
      <c r="AA454" s="14"/>
    </row>
    <row r="455" spans="25:27" x14ac:dyDescent="0.2">
      <c r="Y455" s="13"/>
      <c r="AA455" s="14"/>
    </row>
    <row r="456" spans="25:27" x14ac:dyDescent="0.2">
      <c r="Y456" s="13"/>
      <c r="AA456" s="14"/>
    </row>
    <row r="457" spans="25:27" x14ac:dyDescent="0.2">
      <c r="Y457" s="13"/>
      <c r="AA457" s="14"/>
    </row>
    <row r="458" spans="25:27" x14ac:dyDescent="0.2">
      <c r="Y458" s="13"/>
      <c r="AA458" s="14"/>
    </row>
    <row r="459" spans="25:27" x14ac:dyDescent="0.2">
      <c r="Y459" s="13"/>
      <c r="AA459" s="14"/>
    </row>
    <row r="460" spans="25:27" x14ac:dyDescent="0.2">
      <c r="Y460" s="13"/>
      <c r="AA460" s="14"/>
    </row>
    <row r="461" spans="25:27" x14ac:dyDescent="0.2">
      <c r="Y461" s="13"/>
      <c r="AA461" s="14"/>
    </row>
    <row r="462" spans="25:27" x14ac:dyDescent="0.2">
      <c r="Y462" s="13"/>
      <c r="AA462" s="14"/>
    </row>
    <row r="463" spans="25:27" x14ac:dyDescent="0.2">
      <c r="Y463" s="13"/>
      <c r="AA463" s="14"/>
    </row>
    <row r="464" spans="25:27" x14ac:dyDescent="0.2">
      <c r="Y464" s="13"/>
      <c r="AA464" s="14"/>
    </row>
    <row r="465" spans="25:27" x14ac:dyDescent="0.2">
      <c r="Y465" s="13"/>
      <c r="AA465" s="14"/>
    </row>
    <row r="466" spans="25:27" x14ac:dyDescent="0.2">
      <c r="Y466" s="13"/>
      <c r="AA466" s="14"/>
    </row>
    <row r="467" spans="25:27" x14ac:dyDescent="0.2">
      <c r="Y467" s="13"/>
      <c r="AA467" s="14"/>
    </row>
    <row r="468" spans="25:27" x14ac:dyDescent="0.2">
      <c r="Y468" s="13"/>
      <c r="AA468" s="14"/>
    </row>
    <row r="469" spans="25:27" x14ac:dyDescent="0.2">
      <c r="Y469" s="13"/>
      <c r="AA469" s="14"/>
    </row>
    <row r="470" spans="25:27" x14ac:dyDescent="0.2">
      <c r="Y470" s="13"/>
      <c r="AA470" s="14"/>
    </row>
    <row r="471" spans="25:27" x14ac:dyDescent="0.2">
      <c r="Y471" s="13"/>
      <c r="AA471" s="14"/>
    </row>
    <row r="472" spans="25:27" x14ac:dyDescent="0.2">
      <c r="Y472" s="13"/>
      <c r="AA472" s="14"/>
    </row>
    <row r="473" spans="25:27" x14ac:dyDescent="0.2">
      <c r="Y473" s="13"/>
      <c r="AA473" s="14"/>
    </row>
    <row r="474" spans="25:27" x14ac:dyDescent="0.2">
      <c r="Y474" s="13"/>
      <c r="AA474" s="14"/>
    </row>
    <row r="475" spans="25:27" x14ac:dyDescent="0.2">
      <c r="Y475" s="13"/>
      <c r="AA475" s="14"/>
    </row>
    <row r="476" spans="25:27" x14ac:dyDescent="0.2">
      <c r="Y476" s="13"/>
      <c r="AA476" s="14"/>
    </row>
    <row r="477" spans="25:27" x14ac:dyDescent="0.2">
      <c r="Y477" s="13"/>
      <c r="AA477" s="14"/>
    </row>
    <row r="478" spans="25:27" x14ac:dyDescent="0.2">
      <c r="Y478" s="13"/>
      <c r="AA478" s="14"/>
    </row>
    <row r="479" spans="25:27" x14ac:dyDescent="0.2">
      <c r="Y479" s="13"/>
      <c r="AA479" s="14"/>
    </row>
    <row r="480" spans="25:27" x14ac:dyDescent="0.2">
      <c r="Y480" s="13"/>
      <c r="AA480" s="14"/>
    </row>
    <row r="481" spans="25:27" x14ac:dyDescent="0.2">
      <c r="Y481" s="13"/>
      <c r="AA481" s="14"/>
    </row>
    <row r="482" spans="25:27" x14ac:dyDescent="0.2">
      <c r="Y482" s="13"/>
      <c r="AA482" s="14"/>
    </row>
    <row r="483" spans="25:27" x14ac:dyDescent="0.2">
      <c r="Y483" s="13"/>
      <c r="AA483" s="14"/>
    </row>
    <row r="484" spans="25:27" x14ac:dyDescent="0.2">
      <c r="Y484" s="13"/>
      <c r="AA484" s="14"/>
    </row>
    <row r="485" spans="25:27" x14ac:dyDescent="0.2">
      <c r="Y485" s="13"/>
      <c r="AA485" s="14"/>
    </row>
    <row r="486" spans="25:27" x14ac:dyDescent="0.2">
      <c r="Y486" s="13"/>
      <c r="AA486" s="14"/>
    </row>
    <row r="487" spans="25:27" x14ac:dyDescent="0.2">
      <c r="Y487" s="13"/>
      <c r="AA487" s="14"/>
    </row>
    <row r="488" spans="25:27" x14ac:dyDescent="0.2">
      <c r="Y488" s="13"/>
      <c r="AA488" s="14"/>
    </row>
    <row r="489" spans="25:27" x14ac:dyDescent="0.2">
      <c r="Y489" s="13"/>
      <c r="AA489" s="14"/>
    </row>
    <row r="490" spans="25:27" x14ac:dyDescent="0.2">
      <c r="Y490" s="13"/>
      <c r="AA490" s="14"/>
    </row>
    <row r="491" spans="25:27" x14ac:dyDescent="0.2">
      <c r="Y491" s="13"/>
      <c r="AA491" s="14"/>
    </row>
    <row r="492" spans="25:27" x14ac:dyDescent="0.2">
      <c r="Y492" s="13"/>
      <c r="AA492" s="14"/>
    </row>
    <row r="493" spans="25:27" x14ac:dyDescent="0.2">
      <c r="Y493" s="13"/>
      <c r="AA493" s="14"/>
    </row>
    <row r="494" spans="25:27" x14ac:dyDescent="0.2">
      <c r="Y494" s="13"/>
      <c r="AA494" s="14"/>
    </row>
    <row r="495" spans="25:27" x14ac:dyDescent="0.2">
      <c r="Y495" s="13"/>
      <c r="AA495" s="14"/>
    </row>
    <row r="496" spans="25:27" x14ac:dyDescent="0.2">
      <c r="Y496" s="13"/>
      <c r="AA496" s="14"/>
    </row>
    <row r="497" spans="25:27" x14ac:dyDescent="0.2">
      <c r="Y497" s="13"/>
      <c r="AA497" s="14"/>
    </row>
    <row r="498" spans="25:27" x14ac:dyDescent="0.2">
      <c r="Y498" s="13"/>
      <c r="AA498" s="14"/>
    </row>
    <row r="499" spans="25:27" x14ac:dyDescent="0.2">
      <c r="Y499" s="13"/>
      <c r="AA499" s="14"/>
    </row>
    <row r="500" spans="25:27" x14ac:dyDescent="0.2">
      <c r="Y500" s="13"/>
      <c r="AA500" s="14"/>
    </row>
    <row r="501" spans="25:27" x14ac:dyDescent="0.2">
      <c r="Y501" s="13"/>
      <c r="AA501" s="14"/>
    </row>
    <row r="502" spans="25:27" x14ac:dyDescent="0.2">
      <c r="Y502" s="13"/>
      <c r="AA502" s="14"/>
    </row>
    <row r="503" spans="25:27" x14ac:dyDescent="0.2">
      <c r="Y503" s="13"/>
      <c r="AA503" s="14"/>
    </row>
    <row r="504" spans="25:27" x14ac:dyDescent="0.2">
      <c r="Y504" s="13"/>
      <c r="AA504" s="14"/>
    </row>
    <row r="505" spans="25:27" x14ac:dyDescent="0.2">
      <c r="Y505" s="13"/>
      <c r="AA505" s="14"/>
    </row>
    <row r="506" spans="25:27" x14ac:dyDescent="0.2">
      <c r="Y506" s="13"/>
      <c r="AA506" s="14"/>
    </row>
    <row r="507" spans="25:27" x14ac:dyDescent="0.2">
      <c r="Y507" s="13"/>
      <c r="AA507" s="14"/>
    </row>
    <row r="508" spans="25:27" x14ac:dyDescent="0.2">
      <c r="Y508" s="13"/>
      <c r="AA508" s="14"/>
    </row>
    <row r="509" spans="25:27" x14ac:dyDescent="0.2">
      <c r="Y509" s="13"/>
      <c r="AA509" s="14"/>
    </row>
    <row r="510" spans="25:27" x14ac:dyDescent="0.2">
      <c r="Y510" s="13"/>
      <c r="AA510" s="14"/>
    </row>
    <row r="511" spans="25:27" x14ac:dyDescent="0.2">
      <c r="Y511" s="13"/>
      <c r="AA511" s="14"/>
    </row>
    <row r="512" spans="25:27" x14ac:dyDescent="0.2">
      <c r="Y512" s="13"/>
      <c r="AA512" s="14"/>
    </row>
    <row r="513" spans="25:27" x14ac:dyDescent="0.2">
      <c r="Y513" s="13"/>
      <c r="AA513" s="14"/>
    </row>
    <row r="514" spans="25:27" x14ac:dyDescent="0.2">
      <c r="Y514" s="13"/>
      <c r="AA514" s="14"/>
    </row>
    <row r="515" spans="25:27" x14ac:dyDescent="0.2">
      <c r="Y515" s="13"/>
      <c r="AA515" s="14"/>
    </row>
    <row r="516" spans="25:27" x14ac:dyDescent="0.2">
      <c r="Y516" s="13"/>
      <c r="AA516" s="14"/>
    </row>
    <row r="517" spans="25:27" x14ac:dyDescent="0.2">
      <c r="Y517" s="13"/>
      <c r="AA517" s="14"/>
    </row>
    <row r="518" spans="25:27" x14ac:dyDescent="0.2">
      <c r="Y518" s="13"/>
      <c r="AA518" s="14"/>
    </row>
    <row r="519" spans="25:27" x14ac:dyDescent="0.2">
      <c r="Y519" s="13"/>
      <c r="AA519" s="14"/>
    </row>
    <row r="520" spans="25:27" x14ac:dyDescent="0.2">
      <c r="Y520" s="13"/>
      <c r="AA520" s="14"/>
    </row>
    <row r="521" spans="25:27" x14ac:dyDescent="0.2">
      <c r="Y521" s="13"/>
      <c r="AA521" s="14"/>
    </row>
    <row r="522" spans="25:27" x14ac:dyDescent="0.2">
      <c r="Y522" s="13"/>
      <c r="AA522" s="14"/>
    </row>
    <row r="523" spans="25:27" x14ac:dyDescent="0.2">
      <c r="Y523" s="13"/>
      <c r="AA523" s="14"/>
    </row>
    <row r="524" spans="25:27" x14ac:dyDescent="0.2">
      <c r="Y524" s="13"/>
      <c r="AA524" s="14"/>
    </row>
    <row r="525" spans="25:27" x14ac:dyDescent="0.2">
      <c r="Y525" s="13"/>
      <c r="AA525" s="14"/>
    </row>
    <row r="526" spans="25:27" x14ac:dyDescent="0.2">
      <c r="Y526" s="13"/>
      <c r="AA526" s="14"/>
    </row>
    <row r="527" spans="25:27" x14ac:dyDescent="0.2">
      <c r="Y527" s="13"/>
      <c r="AA527" s="14"/>
    </row>
    <row r="528" spans="25:27" x14ac:dyDescent="0.2">
      <c r="Y528" s="13"/>
      <c r="AA528" s="14"/>
    </row>
    <row r="529" spans="25:27" x14ac:dyDescent="0.2">
      <c r="Y529" s="13"/>
      <c r="AA529" s="14"/>
    </row>
    <row r="530" spans="25:27" x14ac:dyDescent="0.2">
      <c r="Y530" s="13"/>
      <c r="AA530" s="14"/>
    </row>
    <row r="531" spans="25:27" x14ac:dyDescent="0.2">
      <c r="Y531" s="13"/>
      <c r="AA531" s="14"/>
    </row>
    <row r="532" spans="25:27" x14ac:dyDescent="0.2">
      <c r="Y532" s="13"/>
      <c r="AA532" s="14"/>
    </row>
    <row r="533" spans="25:27" x14ac:dyDescent="0.2">
      <c r="Y533" s="13"/>
      <c r="AA533" s="14"/>
    </row>
    <row r="534" spans="25:27" x14ac:dyDescent="0.2">
      <c r="Y534" s="13"/>
      <c r="AA534" s="14"/>
    </row>
    <row r="535" spans="25:27" x14ac:dyDescent="0.2">
      <c r="Y535" s="13"/>
      <c r="AA535" s="14"/>
    </row>
    <row r="536" spans="25:27" x14ac:dyDescent="0.2">
      <c r="Y536" s="13"/>
      <c r="AA536" s="14"/>
    </row>
    <row r="537" spans="25:27" x14ac:dyDescent="0.2">
      <c r="Y537" s="13"/>
      <c r="AA537" s="14"/>
    </row>
    <row r="538" spans="25:27" x14ac:dyDescent="0.2">
      <c r="Y538" s="13"/>
      <c r="AA538" s="14"/>
    </row>
    <row r="539" spans="25:27" x14ac:dyDescent="0.2">
      <c r="Y539" s="13"/>
      <c r="AA539" s="14"/>
    </row>
    <row r="540" spans="25:27" x14ac:dyDescent="0.2">
      <c r="Y540" s="13"/>
      <c r="AA540" s="14"/>
    </row>
    <row r="541" spans="25:27" x14ac:dyDescent="0.2">
      <c r="Y541" s="13"/>
      <c r="AA541" s="14"/>
    </row>
    <row r="542" spans="25:27" x14ac:dyDescent="0.2">
      <c r="Y542" s="13"/>
      <c r="AA542" s="14"/>
    </row>
    <row r="543" spans="25:27" x14ac:dyDescent="0.2">
      <c r="Y543" s="13"/>
      <c r="AA543" s="14"/>
    </row>
    <row r="544" spans="25:27" x14ac:dyDescent="0.2">
      <c r="Y544" s="13"/>
      <c r="AA544" s="14"/>
    </row>
    <row r="545" spans="25:27" x14ac:dyDescent="0.2">
      <c r="Y545" s="13"/>
      <c r="AA545" s="14"/>
    </row>
    <row r="546" spans="25:27" x14ac:dyDescent="0.2">
      <c r="Y546" s="13"/>
      <c r="AA546" s="14"/>
    </row>
    <row r="547" spans="25:27" x14ac:dyDescent="0.2">
      <c r="Y547" s="13"/>
      <c r="AA547" s="14"/>
    </row>
    <row r="548" spans="25:27" x14ac:dyDescent="0.2">
      <c r="Y548" s="13"/>
      <c r="AA548" s="14"/>
    </row>
    <row r="549" spans="25:27" x14ac:dyDescent="0.2">
      <c r="Y549" s="13"/>
      <c r="AA549" s="14"/>
    </row>
    <row r="550" spans="25:27" x14ac:dyDescent="0.2">
      <c r="Y550" s="13"/>
      <c r="AA550" s="14"/>
    </row>
    <row r="551" spans="25:27" x14ac:dyDescent="0.2">
      <c r="Y551" s="13"/>
      <c r="AA551" s="14"/>
    </row>
    <row r="552" spans="25:27" x14ac:dyDescent="0.2">
      <c r="Y552" s="13"/>
      <c r="AA552" s="14"/>
    </row>
    <row r="553" spans="25:27" x14ac:dyDescent="0.2">
      <c r="Y553" s="13"/>
      <c r="AA553" s="14"/>
    </row>
    <row r="554" spans="25:27" x14ac:dyDescent="0.2">
      <c r="Y554" s="13"/>
      <c r="AA554" s="14"/>
    </row>
    <row r="555" spans="25:27" x14ac:dyDescent="0.2">
      <c r="Y555" s="13"/>
      <c r="AA555" s="14"/>
    </row>
    <row r="556" spans="25:27" x14ac:dyDescent="0.2">
      <c r="Y556" s="13"/>
      <c r="AA556" s="14"/>
    </row>
    <row r="557" spans="25:27" x14ac:dyDescent="0.2">
      <c r="Y557" s="13"/>
      <c r="AA557" s="14"/>
    </row>
    <row r="558" spans="25:27" x14ac:dyDescent="0.2">
      <c r="Y558" s="13"/>
      <c r="AA558" s="14"/>
    </row>
    <row r="559" spans="25:27" x14ac:dyDescent="0.2">
      <c r="Y559" s="13"/>
      <c r="AA559" s="14"/>
    </row>
    <row r="560" spans="25:27" x14ac:dyDescent="0.2">
      <c r="Y560" s="13"/>
      <c r="AA560" s="14"/>
    </row>
    <row r="561" spans="25:27" x14ac:dyDescent="0.2">
      <c r="Y561" s="13"/>
      <c r="AA561" s="14"/>
    </row>
    <row r="562" spans="25:27" x14ac:dyDescent="0.2">
      <c r="Y562" s="13"/>
      <c r="AA562" s="14"/>
    </row>
    <row r="563" spans="25:27" x14ac:dyDescent="0.2">
      <c r="Y563" s="13"/>
      <c r="AA563" s="14"/>
    </row>
    <row r="564" spans="25:27" x14ac:dyDescent="0.2">
      <c r="Y564" s="13"/>
      <c r="AA564" s="14"/>
    </row>
    <row r="565" spans="25:27" x14ac:dyDescent="0.2">
      <c r="Y565" s="13"/>
      <c r="AA565" s="14"/>
    </row>
    <row r="566" spans="25:27" x14ac:dyDescent="0.2">
      <c r="Y566" s="13"/>
      <c r="AA566" s="14"/>
    </row>
    <row r="567" spans="25:27" x14ac:dyDescent="0.2">
      <c r="Y567" s="13"/>
      <c r="AA567" s="14"/>
    </row>
    <row r="568" spans="25:27" x14ac:dyDescent="0.2">
      <c r="Y568" s="13"/>
      <c r="AA568" s="14"/>
    </row>
    <row r="569" spans="25:27" x14ac:dyDescent="0.2">
      <c r="Y569" s="13"/>
      <c r="AA569" s="14"/>
    </row>
    <row r="570" spans="25:27" x14ac:dyDescent="0.2">
      <c r="Y570" s="13"/>
      <c r="AA570" s="14"/>
    </row>
    <row r="571" spans="25:27" x14ac:dyDescent="0.2">
      <c r="Y571" s="13"/>
      <c r="AA571" s="14"/>
    </row>
    <row r="572" spans="25:27" x14ac:dyDescent="0.2">
      <c r="Y572" s="13"/>
      <c r="AA572" s="14"/>
    </row>
    <row r="573" spans="25:27" x14ac:dyDescent="0.2">
      <c r="Y573" s="13"/>
      <c r="AA573" s="14"/>
    </row>
    <row r="574" spans="25:27" x14ac:dyDescent="0.2">
      <c r="Y574" s="13"/>
      <c r="AA574" s="14"/>
    </row>
    <row r="575" spans="25:27" x14ac:dyDescent="0.2">
      <c r="Y575" s="13"/>
      <c r="AA575" s="14"/>
    </row>
    <row r="576" spans="25:27" x14ac:dyDescent="0.2">
      <c r="Y576" s="13"/>
      <c r="AA576" s="14"/>
    </row>
    <row r="577" spans="25:27" x14ac:dyDescent="0.2">
      <c r="Y577" s="13"/>
      <c r="AA577" s="14"/>
    </row>
    <row r="578" spans="25:27" x14ac:dyDescent="0.2">
      <c r="Y578" s="13"/>
      <c r="AA578" s="14"/>
    </row>
    <row r="579" spans="25:27" x14ac:dyDescent="0.2">
      <c r="Y579" s="13"/>
      <c r="AA579" s="14"/>
    </row>
    <row r="580" spans="25:27" x14ac:dyDescent="0.2">
      <c r="Y580" s="13"/>
      <c r="AA580" s="14"/>
    </row>
    <row r="581" spans="25:27" x14ac:dyDescent="0.2">
      <c r="Y581" s="13"/>
      <c r="AA581" s="14"/>
    </row>
    <row r="582" spans="25:27" x14ac:dyDescent="0.2">
      <c r="Y582" s="13"/>
      <c r="AA582" s="14"/>
    </row>
    <row r="583" spans="25:27" x14ac:dyDescent="0.2">
      <c r="Y583" s="13"/>
      <c r="AA583" s="14"/>
    </row>
    <row r="584" spans="25:27" x14ac:dyDescent="0.2">
      <c r="Y584" s="13"/>
      <c r="AA584" s="14"/>
    </row>
    <row r="585" spans="25:27" x14ac:dyDescent="0.2">
      <c r="Y585" s="13"/>
      <c r="AA585" s="14"/>
    </row>
    <row r="586" spans="25:27" x14ac:dyDescent="0.2">
      <c r="Y586" s="13"/>
      <c r="AA586" s="14"/>
    </row>
    <row r="587" spans="25:27" x14ac:dyDescent="0.2">
      <c r="Y587" s="13"/>
      <c r="AA587" s="14"/>
    </row>
    <row r="588" spans="25:27" x14ac:dyDescent="0.2">
      <c r="Y588" s="13"/>
      <c r="AA588" s="14"/>
    </row>
    <row r="589" spans="25:27" x14ac:dyDescent="0.2">
      <c r="Y589" s="13"/>
      <c r="AA589" s="14"/>
    </row>
    <row r="590" spans="25:27" x14ac:dyDescent="0.2">
      <c r="Y590" s="13"/>
      <c r="AA590" s="14"/>
    </row>
    <row r="591" spans="25:27" x14ac:dyDescent="0.2">
      <c r="Y591" s="13"/>
      <c r="AA591" s="14"/>
    </row>
    <row r="592" spans="25:27" x14ac:dyDescent="0.2">
      <c r="Y592" s="13"/>
      <c r="AA592" s="14"/>
    </row>
    <row r="593" spans="25:27" x14ac:dyDescent="0.2">
      <c r="Y593" s="13"/>
      <c r="AA593" s="14"/>
    </row>
    <row r="594" spans="25:27" x14ac:dyDescent="0.2">
      <c r="Y594" s="13"/>
      <c r="AA594" s="14"/>
    </row>
    <row r="595" spans="25:27" x14ac:dyDescent="0.2">
      <c r="Y595" s="13"/>
      <c r="AA595" s="14"/>
    </row>
    <row r="596" spans="25:27" x14ac:dyDescent="0.2">
      <c r="Y596" s="13"/>
      <c r="AA596" s="14"/>
    </row>
    <row r="597" spans="25:27" x14ac:dyDescent="0.2">
      <c r="Y597" s="13"/>
      <c r="AA597" s="14"/>
    </row>
    <row r="598" spans="25:27" x14ac:dyDescent="0.2">
      <c r="Y598" s="13"/>
      <c r="AA598" s="14"/>
    </row>
    <row r="599" spans="25:27" x14ac:dyDescent="0.2">
      <c r="Y599" s="13"/>
      <c r="AA599" s="14"/>
    </row>
    <row r="600" spans="25:27" x14ac:dyDescent="0.2">
      <c r="Y600" s="13"/>
      <c r="AA600" s="14"/>
    </row>
    <row r="601" spans="25:27" x14ac:dyDescent="0.2">
      <c r="Y601" s="13"/>
      <c r="AA601" s="14"/>
    </row>
    <row r="602" spans="25:27" x14ac:dyDescent="0.2">
      <c r="Y602" s="13"/>
      <c r="AA602" s="14"/>
    </row>
    <row r="603" spans="25:27" x14ac:dyDescent="0.2">
      <c r="Y603" s="13"/>
      <c r="AA603" s="14"/>
    </row>
    <row r="604" spans="25:27" x14ac:dyDescent="0.2">
      <c r="Y604" s="13"/>
      <c r="AA604" s="14"/>
    </row>
    <row r="605" spans="25:27" x14ac:dyDescent="0.2">
      <c r="Y605" s="13"/>
      <c r="AA605" s="14"/>
    </row>
    <row r="606" spans="25:27" x14ac:dyDescent="0.2">
      <c r="Y606" s="13"/>
      <c r="AA606" s="14"/>
    </row>
    <row r="607" spans="25:27" x14ac:dyDescent="0.2">
      <c r="Y607" s="13"/>
      <c r="AA607" s="14"/>
    </row>
    <row r="608" spans="25:27" x14ac:dyDescent="0.2">
      <c r="Y608" s="13"/>
      <c r="AA608" s="14"/>
    </row>
    <row r="609" spans="25:27" x14ac:dyDescent="0.2">
      <c r="Y609" s="13"/>
      <c r="AA609" s="14"/>
    </row>
    <row r="610" spans="25:27" x14ac:dyDescent="0.2">
      <c r="Y610" s="13"/>
      <c r="AA610" s="14"/>
    </row>
    <row r="611" spans="25:27" x14ac:dyDescent="0.2">
      <c r="Y611" s="13"/>
      <c r="AA611" s="14"/>
    </row>
    <row r="612" spans="25:27" x14ac:dyDescent="0.2">
      <c r="Y612" s="13"/>
      <c r="AA612" s="14"/>
    </row>
    <row r="613" spans="25:27" x14ac:dyDescent="0.2">
      <c r="Y613" s="13"/>
      <c r="AA613" s="14"/>
    </row>
    <row r="614" spans="25:27" x14ac:dyDescent="0.2">
      <c r="Y614" s="13"/>
      <c r="AA614" s="14"/>
    </row>
    <row r="615" spans="25:27" x14ac:dyDescent="0.2">
      <c r="Y615" s="13"/>
      <c r="AA615" s="14"/>
    </row>
    <row r="616" spans="25:27" x14ac:dyDescent="0.2">
      <c r="Y616" s="13"/>
      <c r="AA616" s="14"/>
    </row>
    <row r="617" spans="25:27" x14ac:dyDescent="0.2">
      <c r="Y617" s="13"/>
      <c r="AA617" s="14"/>
    </row>
    <row r="618" spans="25:27" x14ac:dyDescent="0.2">
      <c r="Y618" s="13"/>
      <c r="AA618" s="14"/>
    </row>
    <row r="619" spans="25:27" x14ac:dyDescent="0.2">
      <c r="Y619" s="13"/>
      <c r="AA619" s="14"/>
    </row>
    <row r="620" spans="25:27" x14ac:dyDescent="0.2">
      <c r="Y620" s="13"/>
      <c r="AA620" s="14"/>
    </row>
    <row r="621" spans="25:27" x14ac:dyDescent="0.2">
      <c r="Y621" s="13"/>
      <c r="AA621" s="14"/>
    </row>
    <row r="622" spans="25:27" x14ac:dyDescent="0.2">
      <c r="Y622" s="13"/>
      <c r="AA622" s="14"/>
    </row>
    <row r="623" spans="25:27" x14ac:dyDescent="0.2">
      <c r="Y623" s="13"/>
      <c r="AA623" s="14"/>
    </row>
    <row r="624" spans="25:27" x14ac:dyDescent="0.2">
      <c r="Y624" s="13"/>
      <c r="AA624" s="14"/>
    </row>
    <row r="625" spans="25:27" x14ac:dyDescent="0.2">
      <c r="Y625" s="13"/>
      <c r="AA625" s="14"/>
    </row>
    <row r="626" spans="25:27" x14ac:dyDescent="0.2">
      <c r="Y626" s="13"/>
      <c r="AA626" s="14"/>
    </row>
    <row r="627" spans="25:27" x14ac:dyDescent="0.2">
      <c r="Y627" s="13"/>
      <c r="AA627" s="14"/>
    </row>
    <row r="628" spans="25:27" x14ac:dyDescent="0.2">
      <c r="Y628" s="13"/>
      <c r="AA628" s="14"/>
    </row>
    <row r="629" spans="25:27" x14ac:dyDescent="0.2">
      <c r="Y629" s="13"/>
      <c r="AA629" s="14"/>
    </row>
    <row r="630" spans="25:27" x14ac:dyDescent="0.2">
      <c r="Y630" s="13"/>
      <c r="AA630" s="14"/>
    </row>
    <row r="631" spans="25:27" x14ac:dyDescent="0.2">
      <c r="Y631" s="13"/>
      <c r="AA631" s="14"/>
    </row>
    <row r="632" spans="25:27" x14ac:dyDescent="0.2">
      <c r="Y632" s="13"/>
      <c r="AA632" s="14"/>
    </row>
    <row r="633" spans="25:27" x14ac:dyDescent="0.2">
      <c r="Y633" s="13"/>
      <c r="AA633" s="14"/>
    </row>
    <row r="634" spans="25:27" x14ac:dyDescent="0.2">
      <c r="Y634" s="13"/>
      <c r="AA634" s="14"/>
    </row>
    <row r="635" spans="25:27" x14ac:dyDescent="0.2">
      <c r="Y635" s="13"/>
      <c r="AA635" s="14"/>
    </row>
    <row r="636" spans="25:27" x14ac:dyDescent="0.2">
      <c r="Y636" s="13"/>
      <c r="AA636" s="14"/>
    </row>
    <row r="637" spans="25:27" x14ac:dyDescent="0.2">
      <c r="Y637" s="13"/>
      <c r="AA637" s="14"/>
    </row>
    <row r="638" spans="25:27" x14ac:dyDescent="0.2">
      <c r="Y638" s="13"/>
      <c r="AA638" s="14"/>
    </row>
    <row r="639" spans="25:27" x14ac:dyDescent="0.2">
      <c r="Y639" s="13"/>
      <c r="AA639" s="14"/>
    </row>
    <row r="640" spans="25:27" x14ac:dyDescent="0.2">
      <c r="Y640" s="13"/>
      <c r="AA640" s="14"/>
    </row>
    <row r="641" spans="25:27" x14ac:dyDescent="0.2">
      <c r="Y641" s="13"/>
      <c r="AA641" s="14"/>
    </row>
    <row r="642" spans="25:27" x14ac:dyDescent="0.2">
      <c r="Y642" s="13"/>
      <c r="AA642" s="14"/>
    </row>
    <row r="643" spans="25:27" x14ac:dyDescent="0.2">
      <c r="Y643" s="13"/>
      <c r="AA643" s="14"/>
    </row>
    <row r="644" spans="25:27" x14ac:dyDescent="0.2">
      <c r="Y644" s="13"/>
      <c r="AA644" s="14"/>
    </row>
    <row r="645" spans="25:27" x14ac:dyDescent="0.2">
      <c r="Y645" s="13"/>
      <c r="AA645" s="14"/>
    </row>
    <row r="646" spans="25:27" x14ac:dyDescent="0.2">
      <c r="Y646" s="13"/>
      <c r="AA646" s="14"/>
    </row>
    <row r="647" spans="25:27" x14ac:dyDescent="0.2">
      <c r="Y647" s="13"/>
      <c r="AA647" s="14"/>
    </row>
    <row r="648" spans="25:27" x14ac:dyDescent="0.2">
      <c r="Y648" s="13"/>
      <c r="AA648" s="14"/>
    </row>
    <row r="649" spans="25:27" x14ac:dyDescent="0.2">
      <c r="Y649" s="13"/>
      <c r="AA649" s="14"/>
    </row>
    <row r="650" spans="25:27" x14ac:dyDescent="0.2">
      <c r="Y650" s="13"/>
      <c r="AA650" s="14"/>
    </row>
    <row r="651" spans="25:27" x14ac:dyDescent="0.2">
      <c r="Y651" s="13"/>
      <c r="AA651" s="14"/>
    </row>
    <row r="652" spans="25:27" x14ac:dyDescent="0.2">
      <c r="Y652" s="13"/>
      <c r="AA652" s="14"/>
    </row>
    <row r="653" spans="25:27" x14ac:dyDescent="0.2">
      <c r="Y653" s="13"/>
      <c r="AA653" s="14"/>
    </row>
    <row r="654" spans="25:27" x14ac:dyDescent="0.2">
      <c r="Y654" s="13"/>
      <c r="AA654" s="14"/>
    </row>
    <row r="655" spans="25:27" x14ac:dyDescent="0.2">
      <c r="Y655" s="13"/>
      <c r="AA655" s="14"/>
    </row>
    <row r="656" spans="25:27" x14ac:dyDescent="0.2">
      <c r="Y656" s="13"/>
      <c r="AA656" s="14"/>
    </row>
    <row r="657" spans="25:27" x14ac:dyDescent="0.2">
      <c r="Y657" s="13"/>
      <c r="AA657" s="14"/>
    </row>
    <row r="658" spans="25:27" x14ac:dyDescent="0.2">
      <c r="Y658" s="13"/>
      <c r="AA658" s="14"/>
    </row>
    <row r="659" spans="25:27" x14ac:dyDescent="0.2">
      <c r="Y659" s="13"/>
      <c r="AA659" s="14"/>
    </row>
    <row r="660" spans="25:27" x14ac:dyDescent="0.2">
      <c r="Y660" s="13"/>
      <c r="AA660" s="14"/>
    </row>
    <row r="661" spans="25:27" x14ac:dyDescent="0.2">
      <c r="Y661" s="13"/>
      <c r="AA661" s="14"/>
    </row>
    <row r="662" spans="25:27" x14ac:dyDescent="0.2">
      <c r="Y662" s="13"/>
      <c r="AA662" s="14"/>
    </row>
    <row r="663" spans="25:27" x14ac:dyDescent="0.2">
      <c r="Y663" s="13"/>
      <c r="AA663" s="14"/>
    </row>
    <row r="664" spans="25:27" x14ac:dyDescent="0.2">
      <c r="Y664" s="13"/>
      <c r="AA664" s="14"/>
    </row>
    <row r="665" spans="25:27" x14ac:dyDescent="0.2">
      <c r="Y665" s="13"/>
      <c r="AA665" s="14"/>
    </row>
    <row r="666" spans="25:27" x14ac:dyDescent="0.2">
      <c r="Y666" s="13"/>
      <c r="AA666" s="14"/>
    </row>
    <row r="667" spans="25:27" x14ac:dyDescent="0.2">
      <c r="Y667" s="13"/>
      <c r="AA667" s="14"/>
    </row>
    <row r="668" spans="25:27" x14ac:dyDescent="0.2">
      <c r="Y668" s="13"/>
      <c r="AA668" s="14"/>
    </row>
    <row r="669" spans="25:27" x14ac:dyDescent="0.2">
      <c r="Y669" s="13"/>
      <c r="AA669" s="14"/>
    </row>
    <row r="670" spans="25:27" x14ac:dyDescent="0.2">
      <c r="Y670" s="13"/>
      <c r="AA670" s="14"/>
    </row>
    <row r="671" spans="25:27" x14ac:dyDescent="0.2">
      <c r="Y671" s="13"/>
      <c r="AA671" s="14"/>
    </row>
    <row r="672" spans="25:27" x14ac:dyDescent="0.2">
      <c r="Y672" s="13"/>
      <c r="AA672" s="14"/>
    </row>
    <row r="673" spans="25:27" x14ac:dyDescent="0.2">
      <c r="Y673" s="13"/>
      <c r="AA673" s="14"/>
    </row>
    <row r="674" spans="25:27" x14ac:dyDescent="0.2">
      <c r="Y674" s="13"/>
      <c r="AA674" s="14"/>
    </row>
    <row r="675" spans="25:27" x14ac:dyDescent="0.2">
      <c r="Y675" s="13"/>
      <c r="AA675" s="14"/>
    </row>
    <row r="676" spans="25:27" x14ac:dyDescent="0.2">
      <c r="Y676" s="13"/>
      <c r="AA676" s="14"/>
    </row>
    <row r="677" spans="25:27" x14ac:dyDescent="0.2">
      <c r="Y677" s="13"/>
      <c r="AA677" s="14"/>
    </row>
    <row r="678" spans="25:27" x14ac:dyDescent="0.2">
      <c r="Y678" s="13"/>
      <c r="AA678" s="14"/>
    </row>
    <row r="679" spans="25:27" x14ac:dyDescent="0.2">
      <c r="Y679" s="13"/>
      <c r="AA679" s="14"/>
    </row>
    <row r="680" spans="25:27" x14ac:dyDescent="0.2">
      <c r="Y680" s="13"/>
      <c r="AA680" s="14"/>
    </row>
    <row r="681" spans="25:27" x14ac:dyDescent="0.2">
      <c r="Y681" s="13"/>
      <c r="AA681" s="14"/>
    </row>
    <row r="682" spans="25:27" x14ac:dyDescent="0.2">
      <c r="Y682" s="13"/>
      <c r="AA682" s="14"/>
    </row>
    <row r="683" spans="25:27" x14ac:dyDescent="0.2">
      <c r="Y683" s="13"/>
      <c r="AA683" s="14"/>
    </row>
    <row r="684" spans="25:27" x14ac:dyDescent="0.2">
      <c r="Y684" s="13"/>
      <c r="AA684" s="14"/>
    </row>
    <row r="685" spans="25:27" x14ac:dyDescent="0.2">
      <c r="Y685" s="13"/>
      <c r="AA685" s="14"/>
    </row>
    <row r="686" spans="25:27" x14ac:dyDescent="0.2">
      <c r="Y686" s="13"/>
      <c r="AA686" s="14"/>
    </row>
    <row r="687" spans="25:27" x14ac:dyDescent="0.2">
      <c r="Y687" s="13"/>
      <c r="AA687" s="14"/>
    </row>
    <row r="688" spans="25:27" x14ac:dyDescent="0.2">
      <c r="Y688" s="13"/>
      <c r="AA688" s="14"/>
    </row>
    <row r="689" spans="25:27" x14ac:dyDescent="0.2">
      <c r="Y689" s="13"/>
      <c r="AA689" s="14"/>
    </row>
    <row r="690" spans="25:27" x14ac:dyDescent="0.2">
      <c r="Y690" s="13"/>
      <c r="AA690" s="14"/>
    </row>
    <row r="691" spans="25:27" x14ac:dyDescent="0.2">
      <c r="Y691" s="13"/>
      <c r="AA691" s="14"/>
    </row>
    <row r="692" spans="25:27" x14ac:dyDescent="0.2">
      <c r="Y692" s="13"/>
      <c r="AA692" s="14"/>
    </row>
    <row r="693" spans="25:27" x14ac:dyDescent="0.2">
      <c r="Y693" s="13"/>
      <c r="AA693" s="14"/>
    </row>
    <row r="694" spans="25:27" x14ac:dyDescent="0.2">
      <c r="Y694" s="13"/>
      <c r="AA694" s="14"/>
    </row>
    <row r="695" spans="25:27" x14ac:dyDescent="0.2">
      <c r="Y695" s="13"/>
      <c r="AA695" s="14"/>
    </row>
    <row r="696" spans="25:27" x14ac:dyDescent="0.2">
      <c r="Y696" s="13"/>
      <c r="AA696" s="14"/>
    </row>
    <row r="697" spans="25:27" x14ac:dyDescent="0.2">
      <c r="Y697" s="13"/>
      <c r="AA697" s="14"/>
    </row>
    <row r="698" spans="25:27" x14ac:dyDescent="0.2">
      <c r="Y698" s="13"/>
      <c r="AA698" s="14"/>
    </row>
    <row r="699" spans="25:27" x14ac:dyDescent="0.2">
      <c r="Y699" s="13"/>
      <c r="AA699" s="14"/>
    </row>
    <row r="700" spans="25:27" x14ac:dyDescent="0.2">
      <c r="Y700" s="13"/>
      <c r="AA700" s="14"/>
    </row>
    <row r="701" spans="25:27" x14ac:dyDescent="0.2">
      <c r="Y701" s="13"/>
      <c r="AA701" s="14"/>
    </row>
    <row r="702" spans="25:27" x14ac:dyDescent="0.2">
      <c r="Y702" s="13"/>
      <c r="AA702" s="14"/>
    </row>
    <row r="703" spans="25:27" x14ac:dyDescent="0.2">
      <c r="Y703" s="13"/>
      <c r="AA703" s="14"/>
    </row>
    <row r="704" spans="25:27" x14ac:dyDescent="0.2">
      <c r="Y704" s="13"/>
      <c r="AA704" s="14"/>
    </row>
    <row r="705" spans="25:27" x14ac:dyDescent="0.2">
      <c r="Y705" s="13"/>
      <c r="AA705" s="14"/>
    </row>
    <row r="706" spans="25:27" x14ac:dyDescent="0.2">
      <c r="Y706" s="13"/>
      <c r="AA706" s="14"/>
    </row>
    <row r="707" spans="25:27" x14ac:dyDescent="0.2">
      <c r="Y707" s="13"/>
      <c r="AA707" s="14"/>
    </row>
    <row r="708" spans="25:27" x14ac:dyDescent="0.2">
      <c r="Y708" s="13"/>
      <c r="AA708" s="14"/>
    </row>
    <row r="709" spans="25:27" x14ac:dyDescent="0.2">
      <c r="AA709" s="14"/>
    </row>
    <row r="710" spans="25:27" x14ac:dyDescent="0.2">
      <c r="AA710" s="14"/>
    </row>
    <row r="711" spans="25:27" x14ac:dyDescent="0.2">
      <c r="AA711" s="14"/>
    </row>
    <row r="712" spans="25:27" x14ac:dyDescent="0.2">
      <c r="AA712" s="14"/>
    </row>
    <row r="713" spans="25:27" x14ac:dyDescent="0.2">
      <c r="AA713" s="14"/>
    </row>
    <row r="714" spans="25:27" x14ac:dyDescent="0.2">
      <c r="AA714" s="14"/>
    </row>
    <row r="715" spans="25:27" x14ac:dyDescent="0.2">
      <c r="AA715" s="14"/>
    </row>
    <row r="716" spans="25:27" x14ac:dyDescent="0.2">
      <c r="AA716" s="14"/>
    </row>
    <row r="717" spans="25:27" x14ac:dyDescent="0.2">
      <c r="AA717" s="14"/>
    </row>
    <row r="718" spans="25:27" x14ac:dyDescent="0.2">
      <c r="AA718" s="14"/>
    </row>
    <row r="719" spans="25:27" x14ac:dyDescent="0.2">
      <c r="AA719" s="14"/>
    </row>
    <row r="720" spans="25:27" x14ac:dyDescent="0.2">
      <c r="AA720" s="14"/>
    </row>
    <row r="721" spans="27:27" x14ac:dyDescent="0.2">
      <c r="AA721" s="14"/>
    </row>
    <row r="722" spans="27:27" x14ac:dyDescent="0.2">
      <c r="AA722" s="14"/>
    </row>
    <row r="723" spans="27:27" x14ac:dyDescent="0.2">
      <c r="AA723" s="14"/>
    </row>
    <row r="724" spans="27:27" x14ac:dyDescent="0.2">
      <c r="AA724" s="14"/>
    </row>
    <row r="725" spans="27:27" x14ac:dyDescent="0.2">
      <c r="AA725" s="14"/>
    </row>
    <row r="726" spans="27:27" x14ac:dyDescent="0.2">
      <c r="AA726" s="14"/>
    </row>
    <row r="727" spans="27:27" x14ac:dyDescent="0.2">
      <c r="AA727" s="14"/>
    </row>
    <row r="728" spans="27:27" x14ac:dyDescent="0.2">
      <c r="AA728" s="14"/>
    </row>
    <row r="729" spans="27:27" x14ac:dyDescent="0.2">
      <c r="AA729" s="14"/>
    </row>
    <row r="730" spans="27:27" x14ac:dyDescent="0.2">
      <c r="AA730" s="14"/>
    </row>
    <row r="731" spans="27:27" x14ac:dyDescent="0.2">
      <c r="AA731" s="14"/>
    </row>
    <row r="732" spans="27:27" x14ac:dyDescent="0.2">
      <c r="AA732" s="14"/>
    </row>
    <row r="733" spans="27:27" x14ac:dyDescent="0.2">
      <c r="AA733" s="14"/>
    </row>
    <row r="734" spans="27:27" x14ac:dyDescent="0.2">
      <c r="AA734" s="14"/>
    </row>
    <row r="735" spans="27:27" x14ac:dyDescent="0.2">
      <c r="AA735" s="14"/>
    </row>
    <row r="736" spans="27:27" x14ac:dyDescent="0.2">
      <c r="AA736" s="14"/>
    </row>
    <row r="737" spans="27:27" x14ac:dyDescent="0.2">
      <c r="AA737" s="14"/>
    </row>
    <row r="738" spans="27:27" x14ac:dyDescent="0.2">
      <c r="AA738" s="14"/>
    </row>
    <row r="739" spans="27:27" x14ac:dyDescent="0.2">
      <c r="AA739" s="14"/>
    </row>
    <row r="740" spans="27:27" x14ac:dyDescent="0.2">
      <c r="AA740" s="14"/>
    </row>
    <row r="741" spans="27:27" x14ac:dyDescent="0.2">
      <c r="AA741" s="14"/>
    </row>
    <row r="742" spans="27:27" x14ac:dyDescent="0.2">
      <c r="AA742" s="14"/>
    </row>
    <row r="743" spans="27:27" x14ac:dyDescent="0.2">
      <c r="AA743" s="14"/>
    </row>
    <row r="744" spans="27:27" x14ac:dyDescent="0.2">
      <c r="AA744" s="14"/>
    </row>
    <row r="745" spans="27:27" x14ac:dyDescent="0.2">
      <c r="AA745" s="14"/>
    </row>
    <row r="746" spans="27:27" x14ac:dyDescent="0.2">
      <c r="AA746" s="14"/>
    </row>
    <row r="747" spans="27:27" x14ac:dyDescent="0.2">
      <c r="AA747" s="14"/>
    </row>
    <row r="748" spans="27:27" x14ac:dyDescent="0.2">
      <c r="AA748" s="14"/>
    </row>
    <row r="749" spans="27:27" x14ac:dyDescent="0.2">
      <c r="AA749" s="14"/>
    </row>
    <row r="750" spans="27:27" x14ac:dyDescent="0.2">
      <c r="AA750" s="14"/>
    </row>
    <row r="751" spans="27:27" x14ac:dyDescent="0.2">
      <c r="AA751" s="14"/>
    </row>
    <row r="752" spans="27:27" x14ac:dyDescent="0.2">
      <c r="AA752" s="14"/>
    </row>
    <row r="753" spans="27:27" x14ac:dyDescent="0.2">
      <c r="AA753" s="14"/>
    </row>
    <row r="754" spans="27:27" x14ac:dyDescent="0.2">
      <c r="AA754" s="14"/>
    </row>
    <row r="755" spans="27:27" x14ac:dyDescent="0.2">
      <c r="AA755" s="14"/>
    </row>
    <row r="756" spans="27:27" x14ac:dyDescent="0.2">
      <c r="AA756" s="14"/>
    </row>
    <row r="757" spans="27:27" x14ac:dyDescent="0.2">
      <c r="AA757" s="14"/>
    </row>
    <row r="758" spans="27:27" x14ac:dyDescent="0.2">
      <c r="AA758" s="14"/>
    </row>
    <row r="759" spans="27:27" x14ac:dyDescent="0.2">
      <c r="AA759" s="14"/>
    </row>
    <row r="760" spans="27:27" x14ac:dyDescent="0.2">
      <c r="AA760" s="14"/>
    </row>
    <row r="761" spans="27:27" x14ac:dyDescent="0.2">
      <c r="AA761" s="14"/>
    </row>
    <row r="762" spans="27:27" x14ac:dyDescent="0.2">
      <c r="AA762" s="14"/>
    </row>
    <row r="763" spans="27:27" x14ac:dyDescent="0.2">
      <c r="AA763" s="14"/>
    </row>
    <row r="764" spans="27:27" x14ac:dyDescent="0.2">
      <c r="AA764" s="14"/>
    </row>
    <row r="765" spans="27:27" x14ac:dyDescent="0.2">
      <c r="AA765" s="14"/>
    </row>
    <row r="766" spans="27:27" x14ac:dyDescent="0.2">
      <c r="AA766" s="14"/>
    </row>
    <row r="767" spans="27:27" x14ac:dyDescent="0.2">
      <c r="AA767" s="14"/>
    </row>
    <row r="768" spans="27:27" x14ac:dyDescent="0.2">
      <c r="AA768" s="14"/>
    </row>
    <row r="769" spans="27:27" x14ac:dyDescent="0.2">
      <c r="AA769" s="14"/>
    </row>
    <row r="770" spans="27:27" x14ac:dyDescent="0.2">
      <c r="AA770" s="14"/>
    </row>
    <row r="771" spans="27:27" x14ac:dyDescent="0.2">
      <c r="AA771" s="14"/>
    </row>
    <row r="772" spans="27:27" x14ac:dyDescent="0.2">
      <c r="AA772" s="14"/>
    </row>
    <row r="773" spans="27:27" x14ac:dyDescent="0.2">
      <c r="AA773" s="14"/>
    </row>
    <row r="774" spans="27:27" x14ac:dyDescent="0.2">
      <c r="AA774" s="14"/>
    </row>
    <row r="775" spans="27:27" x14ac:dyDescent="0.2">
      <c r="AA775" s="14"/>
    </row>
    <row r="776" spans="27:27" x14ac:dyDescent="0.2">
      <c r="AA776" s="14"/>
    </row>
  </sheetData>
  <phoneticPr fontId="0" type="noConversion"/>
  <pageMargins left="0.75" right="0.75" top="1" bottom="1" header="0.5" footer="0.5"/>
  <headerFooter alignWithMargin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826"/>
  <sheetViews>
    <sheetView zoomScale="85" workbookViewId="0">
      <pane ySplit="1545" topLeftCell="A701" activePane="bottomLeft"/>
      <selection pane="bottomLeft" activeCell="F724" sqref="F724:F725"/>
    </sheetView>
  </sheetViews>
  <sheetFormatPr defaultRowHeight="12.75" x14ac:dyDescent="0.2"/>
  <cols>
    <col min="1" max="1" width="11" customWidth="1"/>
    <col min="2" max="2" width="15.42578125" style="16" customWidth="1"/>
    <col min="3" max="3" width="11.7109375" style="16" customWidth="1"/>
    <col min="4" max="4" width="11.28515625" style="16" customWidth="1"/>
    <col min="5" max="5" width="13" style="16" customWidth="1"/>
    <col min="6" max="6" width="18.140625" customWidth="1"/>
    <col min="7" max="7" width="23.140625" customWidth="1"/>
    <col min="8" max="8" width="15" bestFit="1" customWidth="1"/>
    <col min="9" max="9" width="11.28515625" bestFit="1" customWidth="1"/>
    <col min="10" max="10" width="15" bestFit="1" customWidth="1"/>
    <col min="11" max="11" width="12.85546875" bestFit="1" customWidth="1"/>
  </cols>
  <sheetData>
    <row r="1" spans="1:7" x14ac:dyDescent="0.2">
      <c r="A1" s="4"/>
      <c r="B1" s="36" t="s">
        <v>23</v>
      </c>
      <c r="C1" s="36" t="s">
        <v>24</v>
      </c>
    </row>
    <row r="2" spans="1:7" x14ac:dyDescent="0.2">
      <c r="A2" s="1" t="s">
        <v>21</v>
      </c>
      <c r="B2" s="37" t="s">
        <v>22</v>
      </c>
      <c r="C2" s="37" t="s">
        <v>22</v>
      </c>
      <c r="F2" s="169" t="s">
        <v>39</v>
      </c>
      <c r="G2" s="169" t="s">
        <v>20</v>
      </c>
    </row>
    <row r="3" spans="1:7" x14ac:dyDescent="0.2">
      <c r="A3" s="6">
        <v>36586</v>
      </c>
      <c r="B3" s="16">
        <f>[1]data!$E289</f>
        <v>114809000</v>
      </c>
      <c r="C3" s="16">
        <f>[1]data!$D289</f>
        <v>2273300</v>
      </c>
    </row>
    <row r="4" spans="1:7" x14ac:dyDescent="0.2">
      <c r="A4" s="6">
        <v>36587</v>
      </c>
      <c r="B4" s="16">
        <f>[1]data!$E290</f>
        <v>115239000</v>
      </c>
      <c r="C4" s="16">
        <f>[1]data!$D290</f>
        <v>2153400</v>
      </c>
      <c r="D4" s="16">
        <f>B3-B4</f>
        <v>-430000</v>
      </c>
      <c r="E4" s="16">
        <f t="shared" ref="E4:E33" si="0">B3-B4</f>
        <v>-430000</v>
      </c>
    </row>
    <row r="5" spans="1:7" x14ac:dyDescent="0.2">
      <c r="A5" s="6">
        <v>36588</v>
      </c>
      <c r="B5" s="16">
        <f>[1]data!$E291</f>
        <v>116078000</v>
      </c>
      <c r="C5" s="16">
        <f>[1]data!$D291</f>
        <v>2177700</v>
      </c>
      <c r="D5" s="16">
        <f t="shared" ref="D5:D35" si="1">B4-B5</f>
        <v>-839000</v>
      </c>
      <c r="E5" s="16">
        <f t="shared" si="0"/>
        <v>-839000</v>
      </c>
    </row>
    <row r="6" spans="1:7" x14ac:dyDescent="0.2">
      <c r="A6" s="6">
        <v>36589</v>
      </c>
      <c r="B6" s="16">
        <f>[1]data!$E292</f>
        <v>117088000</v>
      </c>
      <c r="C6" s="16">
        <f>[1]data!$D292</f>
        <v>2395600</v>
      </c>
      <c r="D6" s="16">
        <f t="shared" si="1"/>
        <v>-1010000</v>
      </c>
      <c r="E6" s="16">
        <f t="shared" si="0"/>
        <v>-1010000</v>
      </c>
    </row>
    <row r="7" spans="1:7" x14ac:dyDescent="0.2">
      <c r="A7" s="6">
        <v>36590</v>
      </c>
      <c r="B7" s="16">
        <f>[1]data!$E293</f>
        <v>117782000</v>
      </c>
      <c r="C7" s="16">
        <f>[1]data!$D293</f>
        <v>2259800</v>
      </c>
      <c r="D7" s="16">
        <f t="shared" si="1"/>
        <v>-694000</v>
      </c>
      <c r="E7" s="16">
        <f t="shared" si="0"/>
        <v>-694000</v>
      </c>
    </row>
    <row r="8" spans="1:7" x14ac:dyDescent="0.2">
      <c r="A8" s="6">
        <v>36591</v>
      </c>
      <c r="B8" s="16">
        <f>[1]data!$E294</f>
        <v>118145000</v>
      </c>
      <c r="C8" s="16">
        <f>[1]data!$D294</f>
        <v>1301200</v>
      </c>
      <c r="D8" s="16">
        <f t="shared" si="1"/>
        <v>-363000</v>
      </c>
      <c r="E8" s="16">
        <f t="shared" si="0"/>
        <v>-363000</v>
      </c>
    </row>
    <row r="9" spans="1:7" x14ac:dyDescent="0.2">
      <c r="A9" s="6">
        <v>36592</v>
      </c>
      <c r="B9" s="16">
        <f>[1]data!$E295</f>
        <v>118544000</v>
      </c>
      <c r="C9" s="16">
        <f>[1]data!$D295</f>
        <v>1401300</v>
      </c>
      <c r="D9" s="16">
        <f t="shared" si="1"/>
        <v>-399000</v>
      </c>
      <c r="E9" s="16">
        <f t="shared" si="0"/>
        <v>-399000</v>
      </c>
    </row>
    <row r="10" spans="1:7" x14ac:dyDescent="0.2">
      <c r="A10" s="6">
        <v>36593</v>
      </c>
      <c r="B10" s="16">
        <f>[1]data!$E296</f>
        <v>118675000</v>
      </c>
      <c r="C10" s="16">
        <f>[1]data!$D296</f>
        <v>2781300</v>
      </c>
      <c r="D10" s="16">
        <f t="shared" si="1"/>
        <v>-131000</v>
      </c>
      <c r="E10" s="16">
        <f t="shared" si="0"/>
        <v>-131000</v>
      </c>
    </row>
    <row r="11" spans="1:7" x14ac:dyDescent="0.2">
      <c r="A11" s="6">
        <v>36594</v>
      </c>
      <c r="B11" s="16">
        <f>[1]data!$E297</f>
        <v>118779000</v>
      </c>
      <c r="C11" s="16">
        <f>[1]data!$D297</f>
        <v>2444800</v>
      </c>
      <c r="D11" s="16">
        <f t="shared" si="1"/>
        <v>-104000</v>
      </c>
      <c r="E11" s="16">
        <f t="shared" si="0"/>
        <v>-104000</v>
      </c>
    </row>
    <row r="12" spans="1:7" x14ac:dyDescent="0.2">
      <c r="A12" s="6">
        <v>36595</v>
      </c>
      <c r="B12" s="16">
        <f>[1]data!$E298</f>
        <v>118631000</v>
      </c>
      <c r="C12" s="16">
        <f>[1]data!$D298</f>
        <v>1946100</v>
      </c>
      <c r="D12" s="16">
        <f t="shared" si="1"/>
        <v>148000</v>
      </c>
      <c r="E12" s="16">
        <f t="shared" si="0"/>
        <v>148000</v>
      </c>
    </row>
    <row r="13" spans="1:7" x14ac:dyDescent="0.2">
      <c r="A13" s="6">
        <v>36596</v>
      </c>
      <c r="B13" s="16">
        <f>[1]data!$E299</f>
        <v>119564000</v>
      </c>
      <c r="C13" s="16">
        <f>[1]data!$D299</f>
        <v>2046300</v>
      </c>
      <c r="D13" s="16">
        <f t="shared" si="1"/>
        <v>-933000</v>
      </c>
      <c r="E13" s="16">
        <f t="shared" si="0"/>
        <v>-933000</v>
      </c>
    </row>
    <row r="14" spans="1:7" x14ac:dyDescent="0.2">
      <c r="A14" s="6">
        <v>36597</v>
      </c>
      <c r="B14" s="16">
        <f>[1]data!$E300</f>
        <v>120573000</v>
      </c>
      <c r="C14" s="16">
        <f>[1]data!$D300</f>
        <v>2212100</v>
      </c>
      <c r="D14" s="16">
        <f t="shared" si="1"/>
        <v>-1009000</v>
      </c>
      <c r="E14" s="16">
        <f t="shared" si="0"/>
        <v>-1009000</v>
      </c>
    </row>
    <row r="15" spans="1:7" x14ac:dyDescent="0.2">
      <c r="A15" s="6">
        <v>36598</v>
      </c>
      <c r="B15" s="16">
        <f>[1]data!$E301</f>
        <v>120573000</v>
      </c>
      <c r="C15" s="16">
        <f>[1]data!$D301</f>
        <v>1042300</v>
      </c>
      <c r="D15" s="16">
        <f t="shared" si="1"/>
        <v>0</v>
      </c>
      <c r="E15" s="16">
        <f t="shared" si="0"/>
        <v>0</v>
      </c>
    </row>
    <row r="16" spans="1:7" x14ac:dyDescent="0.2">
      <c r="A16" s="6">
        <v>36599</v>
      </c>
      <c r="B16" s="16">
        <f>[1]data!$E302</f>
        <v>121406000</v>
      </c>
      <c r="C16" s="16">
        <f>[1]data!$D302</f>
        <v>1995800</v>
      </c>
      <c r="D16" s="16">
        <f t="shared" si="1"/>
        <v>-833000</v>
      </c>
      <c r="E16" s="16">
        <f t="shared" si="0"/>
        <v>-833000</v>
      </c>
    </row>
    <row r="17" spans="1:5" x14ac:dyDescent="0.2">
      <c r="A17" s="6">
        <v>36600</v>
      </c>
      <c r="B17" s="16">
        <f>[1]data!$E303</f>
        <v>123877000</v>
      </c>
      <c r="C17" s="16">
        <f>[1]data!$D303</f>
        <v>2166900</v>
      </c>
      <c r="D17" s="16">
        <f t="shared" si="1"/>
        <v>-2471000</v>
      </c>
      <c r="E17" s="16">
        <f t="shared" si="0"/>
        <v>-2471000</v>
      </c>
    </row>
    <row r="18" spans="1:5" x14ac:dyDescent="0.2">
      <c r="A18" s="6">
        <v>36601</v>
      </c>
      <c r="B18" s="16">
        <f>[1]data!$E304</f>
        <v>124341000</v>
      </c>
      <c r="C18" s="16">
        <f>[1]data!$D304</f>
        <v>1068800</v>
      </c>
      <c r="D18" s="16">
        <f t="shared" si="1"/>
        <v>-464000</v>
      </c>
      <c r="E18" s="16">
        <f t="shared" si="0"/>
        <v>-464000</v>
      </c>
    </row>
    <row r="19" spans="1:5" x14ac:dyDescent="0.2">
      <c r="A19" s="6">
        <v>36602</v>
      </c>
      <c r="B19" s="16">
        <f>[1]data!$E305</f>
        <v>124341000</v>
      </c>
      <c r="C19" s="16">
        <f>[1]data!$D305</f>
        <v>773800</v>
      </c>
      <c r="D19" s="16">
        <f t="shared" si="1"/>
        <v>0</v>
      </c>
      <c r="E19" s="16">
        <f t="shared" si="0"/>
        <v>0</v>
      </c>
    </row>
    <row r="20" spans="1:5" x14ac:dyDescent="0.2">
      <c r="A20" s="6">
        <v>36603</v>
      </c>
      <c r="B20" s="16">
        <f>[1]data!$E306</f>
        <v>124341000</v>
      </c>
      <c r="C20" s="16">
        <f>[1]data!$D306</f>
        <v>773800</v>
      </c>
      <c r="D20" s="16">
        <f t="shared" si="1"/>
        <v>0</v>
      </c>
      <c r="E20" s="16">
        <f t="shared" si="0"/>
        <v>0</v>
      </c>
    </row>
    <row r="21" spans="1:5" x14ac:dyDescent="0.2">
      <c r="A21" s="6">
        <v>36604</v>
      </c>
      <c r="B21" s="16">
        <f>[1]data!$E307</f>
        <v>127216000</v>
      </c>
      <c r="C21" s="16">
        <f>[1]data!$D307</f>
        <v>1078400</v>
      </c>
      <c r="D21" s="16">
        <f t="shared" si="1"/>
        <v>-2875000</v>
      </c>
      <c r="E21" s="16">
        <f t="shared" si="0"/>
        <v>-2875000</v>
      </c>
    </row>
    <row r="22" spans="1:5" x14ac:dyDescent="0.2">
      <c r="A22" s="6">
        <v>36605</v>
      </c>
      <c r="B22" s="16">
        <f>[1]data!$E308</f>
        <v>127879000</v>
      </c>
      <c r="C22" s="16">
        <f>[1]data!$D308</f>
        <v>2410500</v>
      </c>
      <c r="D22" s="16">
        <f t="shared" si="1"/>
        <v>-663000</v>
      </c>
      <c r="E22" s="16">
        <f t="shared" si="0"/>
        <v>-663000</v>
      </c>
    </row>
    <row r="23" spans="1:5" x14ac:dyDescent="0.2">
      <c r="A23" s="6">
        <v>36606</v>
      </c>
      <c r="B23" s="16">
        <f>[1]data!$E309</f>
        <v>128575000</v>
      </c>
      <c r="C23" s="16">
        <f>[1]data!$D309</f>
        <v>1186500</v>
      </c>
      <c r="D23" s="16">
        <f t="shared" si="1"/>
        <v>-696000</v>
      </c>
      <c r="E23" s="16">
        <f t="shared" si="0"/>
        <v>-696000</v>
      </c>
    </row>
    <row r="24" spans="1:5" x14ac:dyDescent="0.2">
      <c r="A24" s="6">
        <v>36607</v>
      </c>
      <c r="B24" s="16">
        <f>[1]data!$E310</f>
        <v>128948000</v>
      </c>
      <c r="C24" s="16">
        <f>[1]data!$D310</f>
        <v>1238400</v>
      </c>
      <c r="D24" s="16">
        <f t="shared" si="1"/>
        <v>-373000</v>
      </c>
      <c r="E24" s="16">
        <f t="shared" si="0"/>
        <v>-373000</v>
      </c>
    </row>
    <row r="25" spans="1:5" x14ac:dyDescent="0.2">
      <c r="A25" s="6">
        <v>36608</v>
      </c>
      <c r="B25" s="16">
        <f>[1]data!$E311</f>
        <v>129522000</v>
      </c>
      <c r="C25" s="16">
        <f>[1]data!$D311</f>
        <v>689800</v>
      </c>
      <c r="D25" s="16">
        <f t="shared" si="1"/>
        <v>-574000</v>
      </c>
      <c r="E25" s="16">
        <f t="shared" si="0"/>
        <v>-574000</v>
      </c>
    </row>
    <row r="26" spans="1:5" x14ac:dyDescent="0.2">
      <c r="A26" s="6">
        <v>36609</v>
      </c>
      <c r="B26" s="16">
        <f>[1]data!$E312</f>
        <v>129871000</v>
      </c>
      <c r="C26" s="16">
        <f>[1]data!$D312</f>
        <v>1408100</v>
      </c>
      <c r="D26" s="16">
        <f t="shared" si="1"/>
        <v>-349000</v>
      </c>
      <c r="E26" s="16">
        <f t="shared" si="0"/>
        <v>-349000</v>
      </c>
    </row>
    <row r="27" spans="1:5" x14ac:dyDescent="0.2">
      <c r="A27" s="6">
        <v>36610</v>
      </c>
      <c r="B27" s="16">
        <f>[1]data!$E313</f>
        <v>130050000</v>
      </c>
      <c r="C27" s="16">
        <f>[1]data!$D313</f>
        <v>1273576</v>
      </c>
      <c r="D27" s="16">
        <f t="shared" si="1"/>
        <v>-179000</v>
      </c>
      <c r="E27" s="16">
        <f t="shared" si="0"/>
        <v>-179000</v>
      </c>
    </row>
    <row r="28" spans="1:5" x14ac:dyDescent="0.2">
      <c r="A28" s="6">
        <v>36611</v>
      </c>
      <c r="B28" s="16">
        <f>[1]data!$E314</f>
        <v>130173000</v>
      </c>
      <c r="C28" s="16">
        <f>[1]data!$D314</f>
        <v>1405914</v>
      </c>
      <c r="D28" s="16">
        <f t="shared" si="1"/>
        <v>-123000</v>
      </c>
      <c r="E28" s="16">
        <f t="shared" si="0"/>
        <v>-123000</v>
      </c>
    </row>
    <row r="29" spans="1:5" x14ac:dyDescent="0.2">
      <c r="A29" s="6">
        <v>36612</v>
      </c>
      <c r="B29" s="16">
        <f>[1]data!$E315</f>
        <v>130439000</v>
      </c>
      <c r="C29" s="16">
        <f>[1]data!$D315</f>
        <v>1228800</v>
      </c>
      <c r="D29" s="16">
        <f t="shared" si="1"/>
        <v>-266000</v>
      </c>
      <c r="E29" s="16">
        <f t="shared" si="0"/>
        <v>-266000</v>
      </c>
    </row>
    <row r="30" spans="1:5" x14ac:dyDescent="0.2">
      <c r="A30" s="6">
        <v>36613</v>
      </c>
      <c r="B30" s="16">
        <f>[1]data!$E316</f>
        <v>130070000</v>
      </c>
      <c r="C30" s="16">
        <f>[1]data!$D316</f>
        <v>979400</v>
      </c>
      <c r="D30" s="16">
        <f t="shared" si="1"/>
        <v>369000</v>
      </c>
      <c r="E30" s="16">
        <f t="shared" si="0"/>
        <v>369000</v>
      </c>
    </row>
    <row r="31" spans="1:5" x14ac:dyDescent="0.2">
      <c r="A31" s="6">
        <v>36614</v>
      </c>
      <c r="B31" s="16">
        <f>[1]data!$E317</f>
        <v>130639000</v>
      </c>
      <c r="C31" s="16">
        <f>[1]data!$D317</f>
        <v>1100500</v>
      </c>
      <c r="D31" s="16">
        <f t="shared" si="1"/>
        <v>-569000</v>
      </c>
      <c r="E31" s="16">
        <f t="shared" si="0"/>
        <v>-569000</v>
      </c>
    </row>
    <row r="32" spans="1:5" x14ac:dyDescent="0.2">
      <c r="A32" s="6">
        <v>36615</v>
      </c>
      <c r="B32" s="16">
        <f>[1]data!$E318</f>
        <v>131605000</v>
      </c>
      <c r="C32" s="16">
        <f>[1]data!$D318</f>
        <v>1182100</v>
      </c>
      <c r="D32" s="16">
        <f t="shared" si="1"/>
        <v>-966000</v>
      </c>
      <c r="E32" s="16">
        <f t="shared" si="0"/>
        <v>-966000</v>
      </c>
    </row>
    <row r="33" spans="1:5" x14ac:dyDescent="0.2">
      <c r="A33" s="6">
        <v>36616</v>
      </c>
      <c r="B33" s="16">
        <f>[1]data!$E319</f>
        <v>132407000</v>
      </c>
      <c r="C33" s="16">
        <f>[1]data!$D319</f>
        <v>1359800</v>
      </c>
      <c r="D33" s="16">
        <f t="shared" si="1"/>
        <v>-802000</v>
      </c>
      <c r="E33" s="16">
        <f t="shared" si="0"/>
        <v>-802000</v>
      </c>
    </row>
    <row r="34" spans="1:5" x14ac:dyDescent="0.2">
      <c r="A34" s="6">
        <v>36617</v>
      </c>
      <c r="B34" s="16">
        <f>[1]data!$E320</f>
        <v>132885000</v>
      </c>
      <c r="C34" s="16">
        <f>[1]data!$D320</f>
        <v>1006700</v>
      </c>
      <c r="D34" s="16">
        <f t="shared" si="1"/>
        <v>-478000</v>
      </c>
      <c r="E34" s="16">
        <f t="shared" ref="E34:E57" si="2">B33-B34</f>
        <v>-478000</v>
      </c>
    </row>
    <row r="35" spans="1:5" x14ac:dyDescent="0.2">
      <c r="A35" s="6">
        <v>36618</v>
      </c>
      <c r="B35" s="16">
        <f>[1]data!$E321</f>
        <v>133037000</v>
      </c>
      <c r="C35" s="16">
        <f>[1]data!$D321</f>
        <v>965100</v>
      </c>
      <c r="D35" s="16">
        <f t="shared" si="1"/>
        <v>-152000</v>
      </c>
      <c r="E35" s="16">
        <f t="shared" si="2"/>
        <v>-152000</v>
      </c>
    </row>
    <row r="36" spans="1:5" x14ac:dyDescent="0.2">
      <c r="A36" s="6">
        <v>36619</v>
      </c>
      <c r="B36" s="16">
        <f>[1]data!$E322</f>
        <v>132824000</v>
      </c>
      <c r="C36" s="16">
        <f>[1]data!$D322</f>
        <v>291400</v>
      </c>
      <c r="E36" s="16">
        <f t="shared" si="2"/>
        <v>213000</v>
      </c>
    </row>
    <row r="37" spans="1:5" x14ac:dyDescent="0.2">
      <c r="A37" s="6">
        <v>36620</v>
      </c>
      <c r="B37" s="16">
        <f>[1]data!$E323</f>
        <v>132826000</v>
      </c>
      <c r="C37" s="16">
        <f>[1]data!$D323</f>
        <v>723400</v>
      </c>
      <c r="E37" s="16">
        <f t="shared" si="2"/>
        <v>-2000</v>
      </c>
    </row>
    <row r="38" spans="1:5" x14ac:dyDescent="0.2">
      <c r="A38" s="6">
        <v>36621</v>
      </c>
      <c r="B38" s="16">
        <f>[1]data!$E324</f>
        <v>132172000</v>
      </c>
      <c r="C38" s="16">
        <f>[1]data!$D324</f>
        <v>334700</v>
      </c>
      <c r="E38" s="16">
        <f t="shared" si="2"/>
        <v>654000</v>
      </c>
    </row>
    <row r="39" spans="1:5" x14ac:dyDescent="0.2">
      <c r="A39" s="6">
        <v>36622</v>
      </c>
      <c r="B39" s="16">
        <f>[1]data!$E325</f>
        <v>132715000</v>
      </c>
      <c r="C39" s="16">
        <f>[1]data!$D325</f>
        <v>421500</v>
      </c>
      <c r="E39" s="16">
        <f t="shared" si="2"/>
        <v>-543000</v>
      </c>
    </row>
    <row r="40" spans="1:5" x14ac:dyDescent="0.2">
      <c r="A40" s="6">
        <v>36623</v>
      </c>
      <c r="B40" s="16">
        <f>[1]data!$E326</f>
        <v>132902000</v>
      </c>
      <c r="C40" s="16">
        <f>[1]data!$D326</f>
        <v>562800</v>
      </c>
      <c r="E40" s="16">
        <f t="shared" si="2"/>
        <v>-187000</v>
      </c>
    </row>
    <row r="41" spans="1:5" x14ac:dyDescent="0.2">
      <c r="A41" s="6">
        <v>36624</v>
      </c>
      <c r="B41" s="16">
        <f>[1]data!$E327</f>
        <v>132866000</v>
      </c>
      <c r="C41" s="16">
        <f>[1]data!$D327</f>
        <v>582100</v>
      </c>
      <c r="E41" s="16">
        <f t="shared" si="2"/>
        <v>36000</v>
      </c>
    </row>
    <row r="42" spans="1:5" x14ac:dyDescent="0.2">
      <c r="A42" s="6">
        <v>36625</v>
      </c>
      <c r="B42" s="16">
        <f>[1]data!$E328</f>
        <v>133199000</v>
      </c>
      <c r="C42" s="16">
        <f>[1]data!$D328</f>
        <v>523000</v>
      </c>
      <c r="E42" s="16">
        <f t="shared" si="2"/>
        <v>-333000</v>
      </c>
    </row>
    <row r="43" spans="1:5" x14ac:dyDescent="0.2">
      <c r="A43" s="6">
        <v>36626</v>
      </c>
      <c r="B43" s="16">
        <f>[1]data!$E329</f>
        <v>133433000</v>
      </c>
      <c r="C43" s="16">
        <f>[1]data!$D329</f>
        <v>602300</v>
      </c>
      <c r="E43" s="16">
        <f t="shared" si="2"/>
        <v>-234000</v>
      </c>
    </row>
    <row r="44" spans="1:5" x14ac:dyDescent="0.2">
      <c r="A44" s="6">
        <v>36627</v>
      </c>
      <c r="B44" s="16">
        <f>[1]data!$E330</f>
        <v>133602000</v>
      </c>
      <c r="C44" s="16">
        <f>[1]data!$D330</f>
        <v>376000</v>
      </c>
      <c r="E44" s="16">
        <f t="shared" si="2"/>
        <v>-169000</v>
      </c>
    </row>
    <row r="45" spans="1:5" x14ac:dyDescent="0.2">
      <c r="A45" s="6">
        <v>36628</v>
      </c>
      <c r="B45" s="16">
        <f>[1]data!$E331</f>
        <v>134073000</v>
      </c>
      <c r="C45" s="16">
        <f>[1]data!$D331</f>
        <v>512300</v>
      </c>
      <c r="E45" s="16">
        <f t="shared" si="2"/>
        <v>-471000</v>
      </c>
    </row>
    <row r="46" spans="1:5" x14ac:dyDescent="0.2">
      <c r="A46" s="6">
        <v>36629</v>
      </c>
      <c r="B46" s="16">
        <f>[1]data!$E332</f>
        <v>134745000</v>
      </c>
      <c r="C46" s="16">
        <f>[1]data!$D332</f>
        <v>441900</v>
      </c>
      <c r="E46" s="16">
        <f t="shared" si="2"/>
        <v>-672000</v>
      </c>
    </row>
    <row r="47" spans="1:5" x14ac:dyDescent="0.2">
      <c r="A47" s="6">
        <v>36630</v>
      </c>
      <c r="B47" s="16">
        <f>[1]data!$E333</f>
        <v>135055000</v>
      </c>
      <c r="C47" s="16">
        <f>[1]data!$D333</f>
        <v>269200</v>
      </c>
      <c r="E47" s="16">
        <f t="shared" si="2"/>
        <v>-310000</v>
      </c>
    </row>
    <row r="48" spans="1:5" x14ac:dyDescent="0.2">
      <c r="A48" s="6">
        <v>36631</v>
      </c>
      <c r="B48" s="16">
        <f>[1]data!$E334</f>
        <v>135063000</v>
      </c>
      <c r="C48" s="16">
        <f>[1]data!$D334</f>
        <v>89601</v>
      </c>
      <c r="E48" s="16">
        <f t="shared" si="2"/>
        <v>-8000</v>
      </c>
    </row>
    <row r="49" spans="1:6" x14ac:dyDescent="0.2">
      <c r="A49" s="6">
        <v>36632</v>
      </c>
      <c r="B49" s="16">
        <f>[1]data!$E335</f>
        <v>134905000</v>
      </c>
      <c r="C49" s="16">
        <f>[1]data!$D335</f>
        <v>275633</v>
      </c>
      <c r="E49" s="16">
        <f t="shared" si="2"/>
        <v>158000</v>
      </c>
    </row>
    <row r="50" spans="1:6" x14ac:dyDescent="0.2">
      <c r="A50" s="6">
        <v>36633</v>
      </c>
      <c r="B50" s="16">
        <f>[1]data!$E336</f>
        <v>134583000</v>
      </c>
      <c r="C50" s="16">
        <f>[1]data!$D336</f>
        <v>375000</v>
      </c>
      <c r="E50" s="16">
        <f t="shared" si="2"/>
        <v>322000</v>
      </c>
    </row>
    <row r="51" spans="1:6" x14ac:dyDescent="0.2">
      <c r="A51" s="6">
        <v>36634</v>
      </c>
      <c r="B51" s="16">
        <f>[1]data!$E337</f>
        <v>134390000</v>
      </c>
      <c r="C51" s="16">
        <f>[1]data!$D337</f>
        <v>174500</v>
      </c>
      <c r="E51" s="16">
        <f t="shared" si="2"/>
        <v>193000</v>
      </c>
    </row>
    <row r="52" spans="1:6" x14ac:dyDescent="0.2">
      <c r="A52" s="6">
        <v>36635</v>
      </c>
      <c r="B52" s="16">
        <f>[1]data!$E338</f>
        <v>134719000</v>
      </c>
      <c r="C52" s="16">
        <f>[1]data!$D338</f>
        <v>304200</v>
      </c>
      <c r="E52" s="16">
        <f t="shared" si="2"/>
        <v>-329000</v>
      </c>
    </row>
    <row r="53" spans="1:6" x14ac:dyDescent="0.2">
      <c r="A53" s="6">
        <v>36636</v>
      </c>
      <c r="B53" s="16">
        <f>[1]data!$E339</f>
        <v>134786000</v>
      </c>
      <c r="C53" s="16">
        <f>[1]data!$D339</f>
        <v>261100</v>
      </c>
      <c r="E53" s="16">
        <f t="shared" si="2"/>
        <v>-67000</v>
      </c>
    </row>
    <row r="54" spans="1:6" x14ac:dyDescent="0.2">
      <c r="A54" s="6">
        <v>36637</v>
      </c>
      <c r="B54" s="16">
        <f>[1]data!$E340</f>
        <v>134782000</v>
      </c>
      <c r="C54" s="16">
        <f>[1]data!$D340</f>
        <v>106000</v>
      </c>
      <c r="E54" s="16">
        <f t="shared" si="2"/>
        <v>4000</v>
      </c>
    </row>
    <row r="55" spans="1:6" x14ac:dyDescent="0.2">
      <c r="A55" s="6">
        <v>36638</v>
      </c>
      <c r="B55" s="16">
        <f>[1]data!$E341</f>
        <v>134557000</v>
      </c>
      <c r="C55" s="16">
        <f>[1]data!$D341</f>
        <v>2000</v>
      </c>
      <c r="E55" s="16">
        <f t="shared" si="2"/>
        <v>225000</v>
      </c>
    </row>
    <row r="56" spans="1:6" x14ac:dyDescent="0.2">
      <c r="A56" s="6">
        <v>36639</v>
      </c>
      <c r="B56" s="16">
        <f>[1]data!$E342</f>
        <v>134495000</v>
      </c>
      <c r="C56" s="16">
        <f>[1]data!$D342</f>
        <v>0</v>
      </c>
      <c r="E56" s="16">
        <f t="shared" si="2"/>
        <v>62000</v>
      </c>
    </row>
    <row r="57" spans="1:6" x14ac:dyDescent="0.2">
      <c r="A57" s="6">
        <v>36640</v>
      </c>
      <c r="B57" s="16">
        <f>[1]data!$E343</f>
        <v>134051000</v>
      </c>
      <c r="C57" s="16">
        <f>[1]data!$D343</f>
        <v>0</v>
      </c>
      <c r="E57" s="16">
        <f t="shared" si="2"/>
        <v>444000</v>
      </c>
    </row>
    <row r="58" spans="1:6" x14ac:dyDescent="0.2">
      <c r="A58" s="6">
        <v>36641</v>
      </c>
      <c r="B58" s="16">
        <f>[1]data!$E344</f>
        <v>134051000</v>
      </c>
      <c r="C58" s="16">
        <f>[1]data!$D344</f>
        <v>209500</v>
      </c>
      <c r="E58" s="16">
        <f t="shared" ref="E58:E121" si="3">B57-B58</f>
        <v>0</v>
      </c>
    </row>
    <row r="59" spans="1:6" x14ac:dyDescent="0.2">
      <c r="A59" s="6">
        <v>36642</v>
      </c>
      <c r="B59" s="16">
        <f>[1]data!$E345</f>
        <v>133606000</v>
      </c>
      <c r="C59" s="16">
        <f>[1]data!$D345</f>
        <v>389900</v>
      </c>
      <c r="E59" s="16">
        <f t="shared" si="3"/>
        <v>445000</v>
      </c>
    </row>
    <row r="60" spans="1:6" x14ac:dyDescent="0.2">
      <c r="A60" s="20">
        <v>36643</v>
      </c>
      <c r="B60" s="48">
        <f>[1]data!$E346</f>
        <v>132466000</v>
      </c>
      <c r="C60" s="48">
        <f>[1]data!$D346</f>
        <v>292400</v>
      </c>
      <c r="D60" s="48" t="s">
        <v>38</v>
      </c>
      <c r="E60" s="48">
        <f t="shared" si="3"/>
        <v>1140000</v>
      </c>
      <c r="F60" s="21"/>
    </row>
    <row r="61" spans="1:6" x14ac:dyDescent="0.2">
      <c r="A61" s="6">
        <v>36644</v>
      </c>
      <c r="B61" s="16">
        <f>[1]data!$E347</f>
        <v>131980000</v>
      </c>
      <c r="C61" s="16">
        <f>[1]data!$D347</f>
        <v>322400</v>
      </c>
      <c r="D61" s="16" t="s">
        <v>37</v>
      </c>
      <c r="E61" s="37">
        <f t="shared" si="3"/>
        <v>486000</v>
      </c>
    </row>
    <row r="62" spans="1:6" x14ac:dyDescent="0.2">
      <c r="A62" s="6">
        <v>36645</v>
      </c>
      <c r="B62" s="16">
        <f>[1]data!$E348</f>
        <v>131338000</v>
      </c>
      <c r="C62" s="16">
        <f>[1]data!$D348</f>
        <v>236300</v>
      </c>
      <c r="D62" s="16" t="s">
        <v>35</v>
      </c>
      <c r="E62" s="37">
        <f t="shared" si="3"/>
        <v>642000</v>
      </c>
    </row>
    <row r="63" spans="1:6" x14ac:dyDescent="0.2">
      <c r="A63" s="6">
        <v>36646</v>
      </c>
      <c r="B63" s="16">
        <f>[1]data!$E349</f>
        <v>130778000</v>
      </c>
      <c r="C63" s="16">
        <f>[1]data!$D349</f>
        <v>217700</v>
      </c>
      <c r="D63" s="16" t="s">
        <v>36</v>
      </c>
      <c r="E63" s="37">
        <f>B62-B63</f>
        <v>560000</v>
      </c>
    </row>
    <row r="64" spans="1:6" x14ac:dyDescent="0.2">
      <c r="A64" s="6">
        <v>36647</v>
      </c>
      <c r="B64" s="16">
        <f>+'[3]Ops Data'!$AF6</f>
        <v>130218000</v>
      </c>
      <c r="C64" s="16">
        <f>+'[3]Ops Data'!$AG6</f>
        <v>514000</v>
      </c>
      <c r="D64" s="16" t="s">
        <v>30</v>
      </c>
      <c r="E64" s="37">
        <f>B63-B64</f>
        <v>560000</v>
      </c>
    </row>
    <row r="65" spans="1:6" x14ac:dyDescent="0.2">
      <c r="A65" s="6">
        <v>36648</v>
      </c>
      <c r="B65" s="16">
        <f>+'[3]Ops Data'!$AF7</f>
        <v>129384000</v>
      </c>
      <c r="C65" s="16">
        <f>+'[3]Ops Data'!$AG7</f>
        <v>288400</v>
      </c>
      <c r="D65" s="16" t="s">
        <v>31</v>
      </c>
      <c r="E65" s="37">
        <f t="shared" si="3"/>
        <v>834000</v>
      </c>
    </row>
    <row r="66" spans="1:6" x14ac:dyDescent="0.2">
      <c r="A66" s="6">
        <v>36649</v>
      </c>
      <c r="B66" s="16">
        <f>+'[3]Ops Data'!$AF8</f>
        <v>128985000</v>
      </c>
      <c r="C66" s="16">
        <f>+'[3]Ops Data'!$AG8</f>
        <v>254800</v>
      </c>
      <c r="D66" s="16" t="s">
        <v>32</v>
      </c>
      <c r="E66" s="37">
        <f t="shared" si="3"/>
        <v>399000</v>
      </c>
    </row>
    <row r="67" spans="1:6" x14ac:dyDescent="0.2">
      <c r="A67" s="20">
        <v>36650</v>
      </c>
      <c r="B67" s="16">
        <f>+'[3]Ops Data'!$AF9</f>
        <v>128435000</v>
      </c>
      <c r="C67" s="16">
        <f>+'[3]Ops Data'!$AG9</f>
        <v>279500</v>
      </c>
      <c r="D67" s="48" t="s">
        <v>33</v>
      </c>
      <c r="E67" s="49">
        <f t="shared" si="3"/>
        <v>550000</v>
      </c>
      <c r="F67" s="21">
        <f>SUM(E61:E67)</f>
        <v>4031000</v>
      </c>
    </row>
    <row r="68" spans="1:6" x14ac:dyDescent="0.2">
      <c r="A68" s="6">
        <v>36651</v>
      </c>
      <c r="B68" s="16">
        <f>+'[3]Ops Data'!$AF10</f>
        <v>127865000</v>
      </c>
      <c r="C68" s="16">
        <f>+'[3]Ops Data'!$AG10</f>
        <v>328600</v>
      </c>
      <c r="D68" s="16" t="s">
        <v>34</v>
      </c>
      <c r="E68" s="16">
        <f t="shared" si="3"/>
        <v>570000</v>
      </c>
    </row>
    <row r="69" spans="1:6" x14ac:dyDescent="0.2">
      <c r="A69" s="6">
        <v>36652</v>
      </c>
      <c r="B69" s="16">
        <f>+'[3]Ops Data'!$AF11</f>
        <v>127246000</v>
      </c>
      <c r="C69" s="16">
        <f>+'[3]Ops Data'!$AG11</f>
        <v>276800</v>
      </c>
      <c r="D69" s="16" t="s">
        <v>35</v>
      </c>
      <c r="E69" s="16">
        <f t="shared" si="3"/>
        <v>619000</v>
      </c>
    </row>
    <row r="70" spans="1:6" x14ac:dyDescent="0.2">
      <c r="A70" s="6">
        <v>36653</v>
      </c>
      <c r="B70" s="16">
        <f>+'[3]Ops Data'!$AF12</f>
        <v>126668800</v>
      </c>
      <c r="C70" s="16">
        <f>+'[3]Ops Data'!$AG12</f>
        <v>208600</v>
      </c>
      <c r="D70" s="16" t="s">
        <v>36</v>
      </c>
      <c r="E70" s="16">
        <f t="shared" si="3"/>
        <v>577200</v>
      </c>
    </row>
    <row r="71" spans="1:6" x14ac:dyDescent="0.2">
      <c r="A71" s="6">
        <v>36654</v>
      </c>
      <c r="B71" s="16">
        <f>+'[3]Ops Data'!$AF13</f>
        <v>126094000</v>
      </c>
      <c r="C71" s="16">
        <f>+'[3]Ops Data'!$AG13</f>
        <v>344000</v>
      </c>
      <c r="D71" s="16" t="s">
        <v>30</v>
      </c>
      <c r="E71" s="16">
        <f t="shared" si="3"/>
        <v>574800</v>
      </c>
    </row>
    <row r="72" spans="1:6" x14ac:dyDescent="0.2">
      <c r="A72" s="6">
        <v>36655</v>
      </c>
      <c r="B72" s="16">
        <f>+'[3]Ops Data'!$AF14</f>
        <v>125415000</v>
      </c>
      <c r="C72" s="16">
        <f>+'[3]Ops Data'!$AG14</f>
        <v>346200</v>
      </c>
      <c r="D72" s="16" t="s">
        <v>31</v>
      </c>
      <c r="E72" s="16">
        <f t="shared" si="3"/>
        <v>679000</v>
      </c>
    </row>
    <row r="73" spans="1:6" x14ac:dyDescent="0.2">
      <c r="A73" s="6">
        <v>36656</v>
      </c>
      <c r="B73" s="16">
        <f>+'[3]Ops Data'!$AF15</f>
        <v>125068000</v>
      </c>
      <c r="C73" s="16">
        <f>+'[3]Ops Data'!$AG15</f>
        <v>483900</v>
      </c>
      <c r="D73" s="16" t="s">
        <v>32</v>
      </c>
      <c r="E73" s="16">
        <f t="shared" si="3"/>
        <v>347000</v>
      </c>
    </row>
    <row r="74" spans="1:6" x14ac:dyDescent="0.2">
      <c r="A74" s="6">
        <v>36657</v>
      </c>
      <c r="B74" s="16">
        <f>+'[3]Ops Data'!$AF16</f>
        <v>124862000</v>
      </c>
      <c r="C74" s="16">
        <f>+'[3]Ops Data'!$AG16</f>
        <v>330700</v>
      </c>
      <c r="D74" s="16" t="s">
        <v>33</v>
      </c>
      <c r="E74" s="16">
        <f t="shared" si="3"/>
        <v>206000</v>
      </c>
    </row>
    <row r="75" spans="1:6" x14ac:dyDescent="0.2">
      <c r="A75" s="6">
        <v>36658</v>
      </c>
      <c r="B75" s="16">
        <f>+'[3]Ops Data'!$AF17</f>
        <v>124431000</v>
      </c>
      <c r="C75" s="16">
        <f>+'[3]Ops Data'!$AG17</f>
        <v>368400</v>
      </c>
      <c r="D75" s="16" t="s">
        <v>34</v>
      </c>
      <c r="E75" s="16">
        <f t="shared" si="3"/>
        <v>431000</v>
      </c>
    </row>
    <row r="76" spans="1:6" x14ac:dyDescent="0.2">
      <c r="A76" s="6">
        <v>36659</v>
      </c>
      <c r="B76" s="16">
        <f>+'[3]Ops Data'!$AF18</f>
        <v>123945000</v>
      </c>
      <c r="C76" s="16">
        <f>+'[3]Ops Data'!$AG18</f>
        <v>427339</v>
      </c>
      <c r="D76" s="16" t="s">
        <v>35</v>
      </c>
      <c r="E76" s="16">
        <f t="shared" si="3"/>
        <v>486000</v>
      </c>
    </row>
    <row r="77" spans="1:6" x14ac:dyDescent="0.2">
      <c r="A77" s="6">
        <v>36660</v>
      </c>
      <c r="B77" s="16">
        <f>+'[3]Ops Data'!$AF19</f>
        <v>123479000</v>
      </c>
      <c r="C77" s="16">
        <f>+'[3]Ops Data'!$AG19</f>
        <v>465778</v>
      </c>
      <c r="D77" s="16" t="s">
        <v>36</v>
      </c>
      <c r="E77" s="16">
        <f t="shared" si="3"/>
        <v>466000</v>
      </c>
    </row>
    <row r="78" spans="1:6" x14ac:dyDescent="0.2">
      <c r="A78" s="6">
        <v>36661</v>
      </c>
      <c r="B78" s="16">
        <f>+'[3]Ops Data'!$AF20</f>
        <v>123124000</v>
      </c>
      <c r="C78" s="16">
        <f>+'[3]Ops Data'!$AG20</f>
        <v>440400</v>
      </c>
      <c r="D78" s="16" t="s">
        <v>30</v>
      </c>
      <c r="E78" s="16">
        <f t="shared" si="3"/>
        <v>355000</v>
      </c>
    </row>
    <row r="79" spans="1:6" x14ac:dyDescent="0.2">
      <c r="A79" s="6">
        <v>36662</v>
      </c>
      <c r="B79" s="16">
        <f>+'[3]Ops Data'!$AF21</f>
        <v>122530000</v>
      </c>
      <c r="C79" s="16">
        <f>+'[3]Ops Data'!$AG21</f>
        <v>475600</v>
      </c>
      <c r="D79" s="16" t="s">
        <v>31</v>
      </c>
      <c r="E79" s="16">
        <f t="shared" si="3"/>
        <v>594000</v>
      </c>
    </row>
    <row r="80" spans="1:6" x14ac:dyDescent="0.2">
      <c r="A80" s="6">
        <v>36663</v>
      </c>
      <c r="B80" s="16">
        <f>+'[3]Ops Data'!$AF22</f>
        <v>122341000</v>
      </c>
      <c r="C80" s="16">
        <f>+'[3]Ops Data'!$AG22</f>
        <v>321000</v>
      </c>
      <c r="D80" s="16" t="s">
        <v>32</v>
      </c>
      <c r="E80" s="16">
        <f t="shared" si="3"/>
        <v>189000</v>
      </c>
    </row>
    <row r="81" spans="1:8" x14ac:dyDescent="0.2">
      <c r="A81" s="6">
        <v>36664</v>
      </c>
      <c r="B81" s="16">
        <f>+'[3]Ops Data'!$AF23</f>
        <v>121970000</v>
      </c>
      <c r="C81" s="16">
        <f>+'[3]Ops Data'!$AG23</f>
        <v>444000</v>
      </c>
      <c r="D81" s="16" t="s">
        <v>33</v>
      </c>
      <c r="E81" s="16">
        <f t="shared" si="3"/>
        <v>371000</v>
      </c>
    </row>
    <row r="82" spans="1:8" x14ac:dyDescent="0.2">
      <c r="A82" s="6">
        <v>36665</v>
      </c>
      <c r="B82" s="16">
        <f>+'[3]Ops Data'!$AF24</f>
        <v>121477000</v>
      </c>
      <c r="C82" s="16">
        <f>+'[3]Ops Data'!$AG24</f>
        <v>521500</v>
      </c>
      <c r="D82" s="16" t="s">
        <v>34</v>
      </c>
      <c r="E82" s="16">
        <f t="shared" si="3"/>
        <v>493000</v>
      </c>
    </row>
    <row r="83" spans="1:8" x14ac:dyDescent="0.2">
      <c r="A83" s="6">
        <v>36666</v>
      </c>
      <c r="B83" s="16">
        <f>+'[3]Ops Data'!$AF25</f>
        <v>121009000</v>
      </c>
      <c r="C83" s="16">
        <f>+'[3]Ops Data'!$AG25</f>
        <v>148700</v>
      </c>
      <c r="D83" s="16" t="s">
        <v>35</v>
      </c>
      <c r="E83" s="16">
        <f t="shared" si="3"/>
        <v>468000</v>
      </c>
    </row>
    <row r="84" spans="1:8" x14ac:dyDescent="0.2">
      <c r="A84" s="6">
        <v>36667</v>
      </c>
      <c r="B84" s="16">
        <f>+'[3]Ops Data'!$AF26</f>
        <v>120433000</v>
      </c>
      <c r="C84" s="16">
        <f>+'[3]Ops Data'!$AG26</f>
        <v>249800</v>
      </c>
      <c r="D84" s="16" t="s">
        <v>36</v>
      </c>
      <c r="E84" s="16">
        <f t="shared" si="3"/>
        <v>576000</v>
      </c>
    </row>
    <row r="85" spans="1:8" x14ac:dyDescent="0.2">
      <c r="A85" s="6">
        <v>36668</v>
      </c>
      <c r="B85" s="16">
        <f>+'[3]Ops Data'!$AF27</f>
        <v>120217000</v>
      </c>
      <c r="C85" s="16">
        <f>+'[3]Ops Data'!$AG27</f>
        <v>395200</v>
      </c>
      <c r="D85" s="16" t="s">
        <v>30</v>
      </c>
      <c r="E85" s="16">
        <f t="shared" si="3"/>
        <v>216000</v>
      </c>
    </row>
    <row r="86" spans="1:8" x14ac:dyDescent="0.2">
      <c r="A86" s="6">
        <v>36669</v>
      </c>
      <c r="B86" s="16">
        <f>+'[3]Ops Data'!$AF28</f>
        <v>119475000</v>
      </c>
      <c r="C86" s="16">
        <f>+'[3]Ops Data'!$AG28</f>
        <v>341100</v>
      </c>
      <c r="D86" s="16" t="s">
        <v>31</v>
      </c>
      <c r="E86" s="16">
        <f t="shared" si="3"/>
        <v>742000</v>
      </c>
    </row>
    <row r="87" spans="1:8" x14ac:dyDescent="0.2">
      <c r="A87" s="6">
        <v>36670</v>
      </c>
      <c r="B87" s="16">
        <f>+'[3]Ops Data'!$AF29</f>
        <v>118872000</v>
      </c>
      <c r="C87" s="16">
        <f>+'[3]Ops Data'!$AG29</f>
        <v>392800</v>
      </c>
      <c r="D87" s="16" t="s">
        <v>32</v>
      </c>
      <c r="E87" s="16">
        <f t="shared" si="3"/>
        <v>603000</v>
      </c>
    </row>
    <row r="88" spans="1:8" x14ac:dyDescent="0.2">
      <c r="A88" s="6">
        <v>36671</v>
      </c>
      <c r="B88" s="16">
        <f>+'[3]Ops Data'!$AF30</f>
        <v>118270000</v>
      </c>
      <c r="C88" s="16">
        <f>+'[3]Ops Data'!$AG30</f>
        <v>304000</v>
      </c>
      <c r="D88" s="16" t="s">
        <v>33</v>
      </c>
      <c r="E88" s="16">
        <f t="shared" si="3"/>
        <v>602000</v>
      </c>
    </row>
    <row r="89" spans="1:8" x14ac:dyDescent="0.2">
      <c r="A89" s="6">
        <v>36672</v>
      </c>
      <c r="B89" s="16">
        <f>+'[3]Ops Data'!$AF31</f>
        <v>117635000</v>
      </c>
      <c r="C89" s="16">
        <f>+'[3]Ops Data'!$AG31</f>
        <v>267100</v>
      </c>
      <c r="D89" s="16" t="s">
        <v>34</v>
      </c>
      <c r="E89" s="16">
        <f t="shared" si="3"/>
        <v>635000</v>
      </c>
    </row>
    <row r="90" spans="1:8" x14ac:dyDescent="0.2">
      <c r="A90" s="6">
        <v>36673</v>
      </c>
      <c r="B90" s="16">
        <f>+'[3]Ops Data'!$AF32</f>
        <v>116972000</v>
      </c>
      <c r="C90" s="16">
        <f>+'[3]Ops Data'!$AG32</f>
        <v>273000</v>
      </c>
      <c r="D90" s="16" t="s">
        <v>35</v>
      </c>
      <c r="E90" s="16">
        <f t="shared" si="3"/>
        <v>663000</v>
      </c>
    </row>
    <row r="91" spans="1:8" x14ac:dyDescent="0.2">
      <c r="A91" s="6">
        <v>36674</v>
      </c>
      <c r="B91" s="16">
        <f>+'[3]Ops Data'!$AF33</f>
        <v>116399000</v>
      </c>
      <c r="C91" s="16">
        <f>+'[3]Ops Data'!$AG33</f>
        <v>358300</v>
      </c>
      <c r="D91" s="16" t="s">
        <v>36</v>
      </c>
      <c r="E91" s="16">
        <f t="shared" si="3"/>
        <v>573000</v>
      </c>
    </row>
    <row r="92" spans="1:8" x14ac:dyDescent="0.2">
      <c r="A92" s="6">
        <v>36675</v>
      </c>
      <c r="B92" s="16">
        <f>+'[3]Ops Data'!$AF34</f>
        <v>115770000</v>
      </c>
      <c r="C92" s="16">
        <f>+'[3]Ops Data'!$AG34</f>
        <v>192000</v>
      </c>
      <c r="D92" s="16" t="s">
        <v>30</v>
      </c>
      <c r="E92" s="16">
        <f t="shared" si="3"/>
        <v>629000</v>
      </c>
    </row>
    <row r="93" spans="1:8" x14ac:dyDescent="0.2">
      <c r="A93" s="6">
        <v>36676</v>
      </c>
      <c r="B93" s="16">
        <f>+'[3]Ops Data'!$AF35</f>
        <v>115204000</v>
      </c>
      <c r="C93" s="16">
        <f>+'[3]Ops Data'!$AG35</f>
        <v>376800</v>
      </c>
      <c r="D93" s="16" t="s">
        <v>31</v>
      </c>
      <c r="E93" s="16">
        <f t="shared" si="3"/>
        <v>566000</v>
      </c>
      <c r="H93">
        <f>32090000</f>
        <v>32090000</v>
      </c>
    </row>
    <row r="94" spans="1:8" x14ac:dyDescent="0.2">
      <c r="A94" s="6">
        <v>36677</v>
      </c>
      <c r="B94" s="16">
        <f>+'[3]Ops Data'!$AF36</f>
        <v>114286000</v>
      </c>
      <c r="C94" s="16">
        <f>+'[3]Ops Data'!$AG36</f>
        <v>332700</v>
      </c>
      <c r="D94" s="16" t="s">
        <v>32</v>
      </c>
      <c r="E94" s="16">
        <f t="shared" si="3"/>
        <v>918000</v>
      </c>
      <c r="H94">
        <f>24510000</f>
        <v>24510000</v>
      </c>
    </row>
    <row r="95" spans="1:8" x14ac:dyDescent="0.2">
      <c r="A95" s="6">
        <v>36678</v>
      </c>
      <c r="B95" s="16">
        <f>+'[3]Ops Data'!$AF37</f>
        <v>113586000</v>
      </c>
      <c r="C95" s="16">
        <f>+'[3]Ops Data'!$AG37</f>
        <v>455900</v>
      </c>
      <c r="E95" s="16">
        <f t="shared" si="3"/>
        <v>700000</v>
      </c>
      <c r="H95" s="16">
        <f>H94-H93</f>
        <v>-7580000</v>
      </c>
    </row>
    <row r="96" spans="1:8" x14ac:dyDescent="0.2">
      <c r="A96" s="6">
        <v>36679</v>
      </c>
      <c r="B96" s="16">
        <f>+'[3]Ops Data'!$AF38</f>
        <v>112973000</v>
      </c>
      <c r="C96" s="16">
        <f>+'[3]Ops Data'!$AG38</f>
        <v>344500</v>
      </c>
      <c r="E96" s="16">
        <f t="shared" si="3"/>
        <v>613000</v>
      </c>
    </row>
    <row r="97" spans="1:5" x14ac:dyDescent="0.2">
      <c r="A97" s="6">
        <v>36680</v>
      </c>
      <c r="B97" s="16">
        <f>+'[3]Ops Data'!$AF39</f>
        <v>112411700</v>
      </c>
      <c r="C97" s="16">
        <f>+'[3]Ops Data'!$AG39</f>
        <v>317400</v>
      </c>
      <c r="E97" s="16">
        <f t="shared" si="3"/>
        <v>561300</v>
      </c>
    </row>
    <row r="98" spans="1:5" x14ac:dyDescent="0.2">
      <c r="A98" s="6">
        <v>36681</v>
      </c>
      <c r="B98" s="16">
        <f>+'[3]Ops Data'!$AF40</f>
        <v>111851100</v>
      </c>
      <c r="C98" s="16">
        <f>+'[3]Ops Data'!$AG40</f>
        <v>442800</v>
      </c>
      <c r="E98" s="16">
        <f t="shared" si="3"/>
        <v>560600</v>
      </c>
    </row>
    <row r="99" spans="1:5" x14ac:dyDescent="0.2">
      <c r="A99" s="6">
        <v>36682</v>
      </c>
      <c r="B99" s="16">
        <f>+'[3]Ops Data'!$AF41</f>
        <v>111400000</v>
      </c>
      <c r="C99" s="16">
        <f>+'[3]Ops Data'!$AG41</f>
        <v>497600</v>
      </c>
      <c r="E99" s="16">
        <f t="shared" si="3"/>
        <v>451100</v>
      </c>
    </row>
    <row r="100" spans="1:5" x14ac:dyDescent="0.2">
      <c r="A100" s="6">
        <v>36683</v>
      </c>
      <c r="B100" s="16">
        <f>+'[3]Ops Data'!$AF42</f>
        <v>110431000</v>
      </c>
      <c r="C100" s="16">
        <f>+'[3]Ops Data'!$AG42</f>
        <v>408900</v>
      </c>
      <c r="E100" s="16">
        <f t="shared" si="3"/>
        <v>969000</v>
      </c>
    </row>
    <row r="101" spans="1:5" x14ac:dyDescent="0.2">
      <c r="A101" s="6">
        <v>36684</v>
      </c>
      <c r="B101" s="16">
        <f>+'[3]Ops Data'!$AF43</f>
        <v>109899000</v>
      </c>
      <c r="C101" s="16">
        <f>+'[3]Ops Data'!$AG43</f>
        <v>475200</v>
      </c>
      <c r="E101" s="16">
        <f t="shared" si="3"/>
        <v>532000</v>
      </c>
    </row>
    <row r="102" spans="1:5" x14ac:dyDescent="0.2">
      <c r="A102" s="6">
        <v>36685</v>
      </c>
      <c r="B102" s="16">
        <f>+'[3]Ops Data'!$AF44</f>
        <v>109320000</v>
      </c>
      <c r="C102" s="16">
        <f>+'[3]Ops Data'!$AG44</f>
        <v>224000</v>
      </c>
      <c r="E102" s="16">
        <f t="shared" si="3"/>
        <v>579000</v>
      </c>
    </row>
    <row r="103" spans="1:5" x14ac:dyDescent="0.2">
      <c r="A103" s="6">
        <v>36686</v>
      </c>
      <c r="B103" s="16">
        <f>+'[3]Ops Data'!$AF45</f>
        <v>108758000</v>
      </c>
      <c r="C103" s="16">
        <f>+'[3]Ops Data'!$AG45</f>
        <v>422900</v>
      </c>
      <c r="E103" s="16">
        <f t="shared" si="3"/>
        <v>562000</v>
      </c>
    </row>
    <row r="104" spans="1:5" x14ac:dyDescent="0.2">
      <c r="A104" s="6">
        <v>36687</v>
      </c>
      <c r="B104" s="16">
        <f>+'[3]Ops Data'!$AF46</f>
        <v>108758000</v>
      </c>
      <c r="C104" s="16">
        <f>+'[3]Ops Data'!$AG46</f>
        <v>422900</v>
      </c>
      <c r="E104" s="16">
        <f t="shared" si="3"/>
        <v>0</v>
      </c>
    </row>
    <row r="105" spans="1:5" x14ac:dyDescent="0.2">
      <c r="A105" s="6">
        <v>36688</v>
      </c>
      <c r="B105" s="16">
        <f>+'[3]Ops Data'!$AF47</f>
        <v>107625000</v>
      </c>
      <c r="C105" s="16">
        <f>+'[3]Ops Data'!$AG47</f>
        <v>173700</v>
      </c>
      <c r="E105" s="16">
        <f t="shared" si="3"/>
        <v>1133000</v>
      </c>
    </row>
    <row r="106" spans="1:5" x14ac:dyDescent="0.2">
      <c r="A106" s="6">
        <v>36689</v>
      </c>
      <c r="B106" s="16">
        <f>+'[3]Ops Data'!$AF48</f>
        <v>107019000</v>
      </c>
      <c r="C106" s="16">
        <f>+'[3]Ops Data'!$AG48</f>
        <v>454900</v>
      </c>
      <c r="E106" s="16">
        <f t="shared" si="3"/>
        <v>606000</v>
      </c>
    </row>
    <row r="107" spans="1:5" x14ac:dyDescent="0.2">
      <c r="A107" s="6">
        <v>36690</v>
      </c>
      <c r="B107" s="16">
        <f>+'[3]Ops Data'!$AF49</f>
        <v>106062000</v>
      </c>
      <c r="C107" s="16">
        <f>+'[3]Ops Data'!$AG49</f>
        <v>408500</v>
      </c>
      <c r="E107" s="16">
        <f t="shared" si="3"/>
        <v>957000</v>
      </c>
    </row>
    <row r="108" spans="1:5" x14ac:dyDescent="0.2">
      <c r="A108" s="6">
        <v>36691</v>
      </c>
      <c r="B108" s="16">
        <f>+'[3]Ops Data'!$AF50</f>
        <v>105449000</v>
      </c>
      <c r="C108" s="16">
        <f>+'[3]Ops Data'!$AG50</f>
        <v>430500</v>
      </c>
      <c r="E108" s="16">
        <f t="shared" si="3"/>
        <v>613000</v>
      </c>
    </row>
    <row r="109" spans="1:5" x14ac:dyDescent="0.2">
      <c r="A109" s="6">
        <v>36692</v>
      </c>
      <c r="B109" s="16">
        <f>+'[3]Ops Data'!$AF51</f>
        <v>104906000</v>
      </c>
      <c r="C109" s="16">
        <f>+'[3]Ops Data'!$AG51</f>
        <v>401800</v>
      </c>
      <c r="E109" s="16">
        <f t="shared" si="3"/>
        <v>543000</v>
      </c>
    </row>
    <row r="110" spans="1:5" x14ac:dyDescent="0.2">
      <c r="A110" s="6">
        <v>36693</v>
      </c>
      <c r="B110" s="16">
        <f>+'[3]Ops Data'!$AF52</f>
        <v>104350000</v>
      </c>
      <c r="C110" s="16">
        <f>+'[3]Ops Data'!$AG52</f>
        <v>317000</v>
      </c>
      <c r="E110" s="16">
        <f t="shared" si="3"/>
        <v>556000</v>
      </c>
    </row>
    <row r="111" spans="1:5" x14ac:dyDescent="0.2">
      <c r="A111" s="6">
        <v>36694</v>
      </c>
      <c r="B111" s="16">
        <f>+'[3]Ops Data'!$AF53</f>
        <v>103788000</v>
      </c>
      <c r="C111" s="16">
        <f>+'[3]Ops Data'!$AG53</f>
        <v>334600</v>
      </c>
      <c r="E111" s="16">
        <f t="shared" si="3"/>
        <v>562000</v>
      </c>
    </row>
    <row r="112" spans="1:5" x14ac:dyDescent="0.2">
      <c r="A112" s="6">
        <v>36695</v>
      </c>
      <c r="B112" s="16">
        <f>+'[3]Ops Data'!$AF54</f>
        <v>103280000</v>
      </c>
      <c r="C112" s="16">
        <f>+'[3]Ops Data'!$AG54</f>
        <v>339600</v>
      </c>
      <c r="E112" s="16">
        <f t="shared" si="3"/>
        <v>508000</v>
      </c>
    </row>
    <row r="113" spans="1:5" x14ac:dyDescent="0.2">
      <c r="A113" s="6">
        <v>36696</v>
      </c>
      <c r="B113" s="16">
        <f>+'[3]Ops Data'!$AF55</f>
        <v>102690000</v>
      </c>
      <c r="C113" s="16">
        <f>+'[3]Ops Data'!$AG55</f>
        <v>394800</v>
      </c>
      <c r="E113" s="16">
        <f t="shared" si="3"/>
        <v>590000</v>
      </c>
    </row>
    <row r="114" spans="1:5" x14ac:dyDescent="0.2">
      <c r="A114" s="6">
        <v>36697</v>
      </c>
      <c r="B114" s="16">
        <f>+'[3]Ops Data'!$AF56</f>
        <v>101924000</v>
      </c>
      <c r="C114" s="16">
        <f>+'[3]Ops Data'!$AG56</f>
        <v>386100</v>
      </c>
      <c r="E114" s="16">
        <f t="shared" si="3"/>
        <v>766000</v>
      </c>
    </row>
    <row r="115" spans="1:5" x14ac:dyDescent="0.2">
      <c r="A115" s="6">
        <v>36698</v>
      </c>
      <c r="B115" s="16">
        <f>+'[3]Ops Data'!$AF57</f>
        <v>101166000</v>
      </c>
      <c r="C115" s="16">
        <f>+'[3]Ops Data'!$AG57</f>
        <v>448500</v>
      </c>
      <c r="E115" s="16">
        <f t="shared" si="3"/>
        <v>758000</v>
      </c>
    </row>
    <row r="116" spans="1:5" x14ac:dyDescent="0.2">
      <c r="A116" s="6">
        <v>36699</v>
      </c>
      <c r="B116" s="16">
        <f>+'[3]Ops Data'!$AF58</f>
        <v>100415000</v>
      </c>
      <c r="C116" s="16">
        <f>+'[3]Ops Data'!$AG58</f>
        <v>430400</v>
      </c>
      <c r="E116" s="16">
        <f t="shared" si="3"/>
        <v>751000</v>
      </c>
    </row>
    <row r="117" spans="1:5" x14ac:dyDescent="0.2">
      <c r="A117" s="6">
        <v>36700</v>
      </c>
      <c r="B117" s="16">
        <f>+'[3]Ops Data'!$AF59</f>
        <v>99672000</v>
      </c>
      <c r="C117" s="16">
        <f>+'[3]Ops Data'!$AG59</f>
        <v>431800</v>
      </c>
      <c r="E117" s="16">
        <f t="shared" si="3"/>
        <v>743000</v>
      </c>
    </row>
    <row r="118" spans="1:5" x14ac:dyDescent="0.2">
      <c r="A118" s="6">
        <v>36701</v>
      </c>
      <c r="B118" s="16">
        <f>+'[3]Ops Data'!$AF60</f>
        <v>99215000</v>
      </c>
      <c r="C118" s="16">
        <f>+'[3]Ops Data'!$AG60</f>
        <v>359113</v>
      </c>
      <c r="E118" s="16">
        <f t="shared" si="3"/>
        <v>457000</v>
      </c>
    </row>
    <row r="119" spans="1:5" x14ac:dyDescent="0.2">
      <c r="A119" s="6">
        <v>36702</v>
      </c>
      <c r="B119" s="16">
        <f>+'[3]Ops Data'!$AF61</f>
        <v>98751700</v>
      </c>
      <c r="C119" s="16">
        <f>+'[3]Ops Data'!$AG61</f>
        <v>359113</v>
      </c>
      <c r="E119" s="16">
        <f t="shared" si="3"/>
        <v>463300</v>
      </c>
    </row>
    <row r="120" spans="1:5" x14ac:dyDescent="0.2">
      <c r="A120" s="6">
        <v>36703</v>
      </c>
      <c r="B120" s="16">
        <f>+'[3]Ops Data'!$AF62</f>
        <v>98154000</v>
      </c>
      <c r="C120" s="16">
        <f>+'[3]Ops Data'!$AG62</f>
        <v>446200</v>
      </c>
      <c r="E120" s="16">
        <f t="shared" si="3"/>
        <v>597700</v>
      </c>
    </row>
    <row r="121" spans="1:5" x14ac:dyDescent="0.2">
      <c r="A121" s="6">
        <v>36704</v>
      </c>
      <c r="B121" s="16">
        <f>+'[3]Ops Data'!$AF63</f>
        <v>97864000</v>
      </c>
      <c r="C121" s="16">
        <f>+'[3]Ops Data'!$AG63</f>
        <v>456300</v>
      </c>
      <c r="E121" s="16">
        <f t="shared" si="3"/>
        <v>290000</v>
      </c>
    </row>
    <row r="122" spans="1:5" x14ac:dyDescent="0.2">
      <c r="A122" s="6">
        <v>36705</v>
      </c>
      <c r="B122" s="16">
        <f>+'[3]Ops Data'!$AF64</f>
        <v>97422000</v>
      </c>
      <c r="C122" s="16">
        <f>+'[3]Ops Data'!$AG64</f>
        <v>362000</v>
      </c>
      <c r="E122" s="16">
        <f t="shared" ref="E122:E141" si="4">B121-B122</f>
        <v>442000</v>
      </c>
    </row>
    <row r="123" spans="1:5" x14ac:dyDescent="0.2">
      <c r="A123" s="6">
        <v>36706</v>
      </c>
      <c r="B123" s="16">
        <f>+'[3]Ops Data'!$AF65</f>
        <v>97015000</v>
      </c>
      <c r="C123" s="16">
        <f>+'[3]Ops Data'!$AG65</f>
        <v>410300</v>
      </c>
      <c r="E123" s="16">
        <f t="shared" si="4"/>
        <v>407000</v>
      </c>
    </row>
    <row r="124" spans="1:5" x14ac:dyDescent="0.2">
      <c r="A124" s="6">
        <v>36707</v>
      </c>
      <c r="B124" s="16">
        <f>+'[3]Ops Data'!$AF66</f>
        <v>96530000</v>
      </c>
      <c r="C124" s="16">
        <f>+'[3]Ops Data'!$AG66</f>
        <v>416900</v>
      </c>
      <c r="E124" s="16">
        <f t="shared" si="4"/>
        <v>485000</v>
      </c>
    </row>
    <row r="125" spans="1:5" x14ac:dyDescent="0.2">
      <c r="A125" s="6">
        <v>36708</v>
      </c>
      <c r="B125" s="16">
        <f>+'[3]Ops Data'!$AF67</f>
        <v>96010000</v>
      </c>
      <c r="C125" s="16">
        <f>+'[3]Ops Data'!$AG67</f>
        <v>420000</v>
      </c>
      <c r="E125" s="16">
        <f t="shared" si="4"/>
        <v>520000</v>
      </c>
    </row>
    <row r="126" spans="1:5" x14ac:dyDescent="0.2">
      <c r="A126" s="6">
        <v>36709</v>
      </c>
      <c r="B126" s="16">
        <f>+'[3]Ops Data'!$AF68</f>
        <v>95415200</v>
      </c>
      <c r="C126" s="16">
        <f>+'[3]Ops Data'!$AG68</f>
        <v>455600</v>
      </c>
      <c r="E126" s="16">
        <f t="shared" si="4"/>
        <v>594800</v>
      </c>
    </row>
    <row r="127" spans="1:5" x14ac:dyDescent="0.2">
      <c r="A127" s="6">
        <v>36710</v>
      </c>
      <c r="B127" s="16">
        <f>+'[3]Ops Data'!$AF69</f>
        <v>95228000</v>
      </c>
      <c r="C127" s="16">
        <f>+'[3]Ops Data'!$AG69</f>
        <v>398400</v>
      </c>
      <c r="E127" s="16">
        <f t="shared" si="4"/>
        <v>187200</v>
      </c>
    </row>
    <row r="128" spans="1:5" x14ac:dyDescent="0.2">
      <c r="A128" s="6">
        <v>36711</v>
      </c>
      <c r="B128" s="16">
        <f>+'[3]Ops Data'!$AF70</f>
        <v>93397000</v>
      </c>
      <c r="C128" s="16">
        <f>+'[3]Ops Data'!$AG70</f>
        <v>78300</v>
      </c>
      <c r="E128" s="16">
        <f t="shared" si="4"/>
        <v>1831000</v>
      </c>
    </row>
    <row r="129" spans="1:5" x14ac:dyDescent="0.2">
      <c r="A129" s="6">
        <v>36712</v>
      </c>
      <c r="B129" s="16">
        <f>+'[3]Ops Data'!$AF71</f>
        <v>92625000</v>
      </c>
      <c r="C129" s="16">
        <f>+'[3]Ops Data'!$AG71</f>
        <v>220000</v>
      </c>
      <c r="E129" s="16">
        <f t="shared" si="4"/>
        <v>772000</v>
      </c>
    </row>
    <row r="130" spans="1:5" x14ac:dyDescent="0.2">
      <c r="A130" s="6">
        <v>36713</v>
      </c>
      <c r="B130" s="16">
        <f>+'[3]Ops Data'!$AF72</f>
        <v>91454000</v>
      </c>
      <c r="C130" s="16">
        <f>+'[3]Ops Data'!$AG72</f>
        <v>295500</v>
      </c>
      <c r="E130" s="16">
        <f t="shared" si="4"/>
        <v>1171000</v>
      </c>
    </row>
    <row r="131" spans="1:5" x14ac:dyDescent="0.2">
      <c r="A131" s="6">
        <v>36714</v>
      </c>
      <c r="B131" s="16">
        <f>+'[3]Ops Data'!$AF73</f>
        <v>90670000</v>
      </c>
      <c r="C131" s="16">
        <f>+'[3]Ops Data'!$AG73</f>
        <v>445100</v>
      </c>
      <c r="E131" s="16">
        <f t="shared" si="4"/>
        <v>784000</v>
      </c>
    </row>
    <row r="132" spans="1:5" x14ac:dyDescent="0.2">
      <c r="A132" s="6">
        <v>36715</v>
      </c>
      <c r="B132" s="16">
        <f>+'[3]Ops Data'!$AF74</f>
        <v>89935000</v>
      </c>
      <c r="C132" s="16">
        <f>+'[3]Ops Data'!$AG74</f>
        <v>349800</v>
      </c>
      <c r="E132" s="16">
        <f t="shared" si="4"/>
        <v>735000</v>
      </c>
    </row>
    <row r="133" spans="1:5" x14ac:dyDescent="0.2">
      <c r="A133" s="6">
        <v>36716</v>
      </c>
      <c r="B133" s="16">
        <f>+'[3]Ops Data'!$AF75</f>
        <v>89935000</v>
      </c>
      <c r="C133" s="16">
        <f>+'[3]Ops Data'!$AG75</f>
        <v>349800</v>
      </c>
      <c r="E133" s="16">
        <f t="shared" si="4"/>
        <v>0</v>
      </c>
    </row>
    <row r="134" spans="1:5" x14ac:dyDescent="0.2">
      <c r="A134" s="6">
        <v>36717</v>
      </c>
      <c r="B134" s="16">
        <f>+'[3]Ops Data'!$AF76</f>
        <v>88857000</v>
      </c>
      <c r="C134" s="16">
        <f>+'[3]Ops Data'!$AG76</f>
        <v>370100</v>
      </c>
      <c r="E134" s="16">
        <f t="shared" si="4"/>
        <v>1078000</v>
      </c>
    </row>
    <row r="135" spans="1:5" x14ac:dyDescent="0.2">
      <c r="A135" s="6">
        <v>36718</v>
      </c>
      <c r="B135" s="16">
        <f>+'[3]Ops Data'!$AF77</f>
        <v>87527000</v>
      </c>
      <c r="C135" s="16">
        <f>+'[3]Ops Data'!$AG77</f>
        <v>417800</v>
      </c>
      <c r="E135" s="16">
        <f t="shared" si="4"/>
        <v>1330000</v>
      </c>
    </row>
    <row r="136" spans="1:5" x14ac:dyDescent="0.2">
      <c r="A136" s="6">
        <v>36719</v>
      </c>
      <c r="B136" s="16">
        <f>+'[3]Ops Data'!$AF78</f>
        <v>87036000</v>
      </c>
      <c r="C136" s="16">
        <f>+'[3]Ops Data'!$AG78</f>
        <v>372300</v>
      </c>
      <c r="E136" s="16">
        <f t="shared" si="4"/>
        <v>491000</v>
      </c>
    </row>
    <row r="137" spans="1:5" x14ac:dyDescent="0.2">
      <c r="A137" s="6">
        <v>36720</v>
      </c>
      <c r="B137" s="16">
        <f>+'[3]Ops Data'!$AF79</f>
        <v>86611000</v>
      </c>
      <c r="C137" s="16">
        <f>+'[3]Ops Data'!$AG79</f>
        <v>323600</v>
      </c>
      <c r="E137" s="16">
        <f t="shared" si="4"/>
        <v>425000</v>
      </c>
    </row>
    <row r="138" spans="1:5" x14ac:dyDescent="0.2">
      <c r="A138" s="6">
        <v>36721</v>
      </c>
      <c r="B138" s="16">
        <f>+'[3]Ops Data'!$AF80</f>
        <v>86071000</v>
      </c>
      <c r="C138" s="16">
        <f>+'[3]Ops Data'!$AG80</f>
        <v>401900</v>
      </c>
      <c r="E138" s="16">
        <f t="shared" si="4"/>
        <v>540000</v>
      </c>
    </row>
    <row r="139" spans="1:5" x14ac:dyDescent="0.2">
      <c r="A139" s="6">
        <v>36722</v>
      </c>
      <c r="B139" s="16">
        <f>+'[3]Ops Data'!$AF81</f>
        <v>85585000</v>
      </c>
      <c r="C139" s="16">
        <f>+'[3]Ops Data'!$AG81</f>
        <v>401900</v>
      </c>
      <c r="E139" s="16">
        <f t="shared" si="4"/>
        <v>486000</v>
      </c>
    </row>
    <row r="140" spans="1:5" x14ac:dyDescent="0.2">
      <c r="A140" s="6">
        <v>36723</v>
      </c>
      <c r="B140" s="16">
        <f>+'[3]Ops Data'!$AF82</f>
        <v>85124000</v>
      </c>
      <c r="C140" s="16">
        <f>+'[3]Ops Data'!$AG82</f>
        <v>401900</v>
      </c>
      <c r="E140" s="16">
        <f t="shared" si="4"/>
        <v>461000</v>
      </c>
    </row>
    <row r="141" spans="1:5" x14ac:dyDescent="0.2">
      <c r="A141" s="6">
        <v>36724</v>
      </c>
      <c r="B141" s="16">
        <f>+'[3]Ops Data'!$AF83</f>
        <v>84584000</v>
      </c>
      <c r="C141" s="16">
        <f>+'[3]Ops Data'!$AG83</f>
        <v>534800</v>
      </c>
      <c r="E141" s="16">
        <f t="shared" si="4"/>
        <v>540000</v>
      </c>
    </row>
    <row r="142" spans="1:5" x14ac:dyDescent="0.2">
      <c r="A142" s="6">
        <v>36725</v>
      </c>
      <c r="B142" s="16">
        <f>+'[3]Ops Data'!$AF84</f>
        <v>83399000</v>
      </c>
      <c r="C142" s="16">
        <f>+'[3]Ops Data'!$AG84</f>
        <v>493100</v>
      </c>
      <c r="E142" s="16">
        <f t="shared" ref="E142:E155" si="5">B141-B142</f>
        <v>1185000</v>
      </c>
    </row>
    <row r="143" spans="1:5" x14ac:dyDescent="0.2">
      <c r="A143" s="6">
        <v>36726</v>
      </c>
      <c r="B143" s="16">
        <f>+'[3]Ops Data'!$AF85</f>
        <v>82810000</v>
      </c>
      <c r="C143" s="16">
        <f>+'[3]Ops Data'!$AG85</f>
        <v>513000</v>
      </c>
      <c r="E143" s="16">
        <f t="shared" si="5"/>
        <v>589000</v>
      </c>
    </row>
    <row r="144" spans="1:5" x14ac:dyDescent="0.2">
      <c r="A144" s="6">
        <v>36727</v>
      </c>
      <c r="B144" s="16">
        <f>+'[3]Ops Data'!$AF86</f>
        <v>81851000</v>
      </c>
      <c r="C144" s="16">
        <f>+'[3]Ops Data'!$AG86</f>
        <v>515800</v>
      </c>
      <c r="E144" s="16">
        <f t="shared" si="5"/>
        <v>959000</v>
      </c>
    </row>
    <row r="145" spans="1:5" x14ac:dyDescent="0.2">
      <c r="A145" s="6">
        <v>36728</v>
      </c>
      <c r="B145" s="16">
        <f>+'[3]Ops Data'!$AF87</f>
        <v>81246000</v>
      </c>
      <c r="C145" s="16">
        <f>+'[3]Ops Data'!$AG87</f>
        <v>403300</v>
      </c>
      <c r="E145" s="16">
        <f t="shared" si="5"/>
        <v>605000</v>
      </c>
    </row>
    <row r="146" spans="1:5" x14ac:dyDescent="0.2">
      <c r="A146" s="6">
        <v>36729</v>
      </c>
      <c r="B146" s="16">
        <f>+'[3]Ops Data'!$AF88</f>
        <v>80879000</v>
      </c>
      <c r="C146" s="16">
        <f>+'[3]Ops Data'!$AG88</f>
        <v>578915</v>
      </c>
      <c r="E146" s="16">
        <f t="shared" si="5"/>
        <v>367000</v>
      </c>
    </row>
    <row r="147" spans="1:5" x14ac:dyDescent="0.2">
      <c r="A147" s="6">
        <v>36730</v>
      </c>
      <c r="B147" s="16">
        <f>+'[3]Ops Data'!$AF89</f>
        <v>80335200</v>
      </c>
      <c r="C147" s="16">
        <f>+'[3]Ops Data'!$AG89</f>
        <v>515349</v>
      </c>
      <c r="E147" s="16">
        <f t="shared" si="5"/>
        <v>543800</v>
      </c>
    </row>
    <row r="148" spans="1:5" x14ac:dyDescent="0.2">
      <c r="A148" s="6">
        <v>36731</v>
      </c>
      <c r="B148" s="16">
        <f>+'[3]Ops Data'!$AF90</f>
        <v>79756000</v>
      </c>
      <c r="C148" s="16">
        <f>+'[3]Ops Data'!$AG90</f>
        <v>472600</v>
      </c>
      <c r="E148" s="16">
        <f t="shared" si="5"/>
        <v>579200</v>
      </c>
    </row>
    <row r="149" spans="1:5" x14ac:dyDescent="0.2">
      <c r="A149" s="6">
        <v>36732</v>
      </c>
      <c r="B149" s="16">
        <f>+'[3]Ops Data'!$AF91</f>
        <v>79112000</v>
      </c>
      <c r="C149" s="16">
        <f>+'[3]Ops Data'!$AG91</f>
        <v>400100</v>
      </c>
      <c r="E149" s="16">
        <f t="shared" si="5"/>
        <v>644000</v>
      </c>
    </row>
    <row r="150" spans="1:5" x14ac:dyDescent="0.2">
      <c r="A150" s="6">
        <v>36733</v>
      </c>
      <c r="B150" s="16">
        <f>+'[3]Ops Data'!$AF92</f>
        <v>78539000</v>
      </c>
      <c r="C150" s="16">
        <f>+'[3]Ops Data'!$AG92</f>
        <v>428000</v>
      </c>
      <c r="E150" s="16">
        <f t="shared" si="5"/>
        <v>573000</v>
      </c>
    </row>
    <row r="151" spans="1:5" x14ac:dyDescent="0.2">
      <c r="A151" s="6">
        <v>36734</v>
      </c>
      <c r="B151" s="16">
        <f>+'[3]Ops Data'!$AF93</f>
        <v>78013000</v>
      </c>
      <c r="C151" s="16">
        <f>+'[3]Ops Data'!$AG93</f>
        <v>511500</v>
      </c>
      <c r="E151" s="16">
        <f t="shared" si="5"/>
        <v>526000</v>
      </c>
    </row>
    <row r="152" spans="1:5" x14ac:dyDescent="0.2">
      <c r="A152" s="6">
        <v>36735</v>
      </c>
      <c r="B152" s="16">
        <f>+'[3]Ops Data'!$AF94</f>
        <v>77433000</v>
      </c>
      <c r="C152" s="16">
        <f>+'[3]Ops Data'!$AG94</f>
        <v>463100</v>
      </c>
      <c r="E152" s="16">
        <f t="shared" si="5"/>
        <v>580000</v>
      </c>
    </row>
    <row r="153" spans="1:5" x14ac:dyDescent="0.2">
      <c r="A153" s="6">
        <v>36736</v>
      </c>
      <c r="B153" s="16">
        <f>+'[3]Ops Data'!$AF95</f>
        <v>76897000</v>
      </c>
      <c r="C153" s="16">
        <f>+'[3]Ops Data'!$AG95</f>
        <v>311600</v>
      </c>
      <c r="E153" s="16">
        <f t="shared" si="5"/>
        <v>536000</v>
      </c>
    </row>
    <row r="154" spans="1:5" x14ac:dyDescent="0.2">
      <c r="A154" s="6">
        <v>36737</v>
      </c>
      <c r="B154" s="16">
        <f>+'[3]Ops Data'!$AF96</f>
        <v>76460000</v>
      </c>
      <c r="C154" s="16">
        <f>+'[3]Ops Data'!$AG96</f>
        <v>158200</v>
      </c>
      <c r="E154" s="16">
        <f t="shared" si="5"/>
        <v>437000</v>
      </c>
    </row>
    <row r="155" spans="1:5" x14ac:dyDescent="0.2">
      <c r="A155" s="6">
        <v>36738</v>
      </c>
      <c r="B155" s="16">
        <f>+'[3]Ops Data'!$AF97</f>
        <v>75840000</v>
      </c>
      <c r="C155" s="16">
        <f>+'[3]Ops Data'!$AG97</f>
        <v>370920</v>
      </c>
      <c r="E155" s="16">
        <f t="shared" si="5"/>
        <v>620000</v>
      </c>
    </row>
    <row r="156" spans="1:5" x14ac:dyDescent="0.2">
      <c r="A156" s="6">
        <v>36739</v>
      </c>
      <c r="B156" s="16">
        <f>+'[3]Ops Data'!$AF98</f>
        <v>75378000</v>
      </c>
      <c r="C156" s="16">
        <f>+'[3]Ops Data'!$AG98</f>
        <v>377500</v>
      </c>
      <c r="E156" s="16">
        <f t="shared" ref="E156:E216" si="6">B155-B156</f>
        <v>462000</v>
      </c>
    </row>
    <row r="157" spans="1:5" x14ac:dyDescent="0.2">
      <c r="A157" s="6">
        <v>36740</v>
      </c>
      <c r="B157" s="16">
        <f>+'[3]Ops Data'!$AF99</f>
        <v>74576000</v>
      </c>
      <c r="C157" s="16">
        <f>+'[3]Ops Data'!$AG99</f>
        <v>331000</v>
      </c>
      <c r="E157" s="16">
        <f t="shared" si="6"/>
        <v>802000</v>
      </c>
    </row>
    <row r="158" spans="1:5" x14ac:dyDescent="0.2">
      <c r="A158" s="6">
        <v>36741</v>
      </c>
      <c r="B158" s="16">
        <f>+'[3]Ops Data'!$AF100</f>
        <v>74044000</v>
      </c>
      <c r="C158" s="16">
        <f>+'[3]Ops Data'!$AG100</f>
        <v>344200</v>
      </c>
      <c r="E158" s="16">
        <f t="shared" si="6"/>
        <v>532000</v>
      </c>
    </row>
    <row r="159" spans="1:5" x14ac:dyDescent="0.2">
      <c r="A159" s="6">
        <v>36742</v>
      </c>
      <c r="B159" s="16">
        <f>+'[3]Ops Data'!$AF101</f>
        <v>73610000</v>
      </c>
      <c r="C159" s="16">
        <f>+'[3]Ops Data'!$AG101</f>
        <v>355100</v>
      </c>
      <c r="E159" s="16">
        <f t="shared" si="6"/>
        <v>434000</v>
      </c>
    </row>
    <row r="160" spans="1:5" x14ac:dyDescent="0.2">
      <c r="A160" s="6">
        <v>36743</v>
      </c>
      <c r="B160" s="16">
        <f>+'[3]Ops Data'!$AF102</f>
        <v>72983000</v>
      </c>
      <c r="C160" s="16">
        <f>+'[3]Ops Data'!$AG102</f>
        <v>267300</v>
      </c>
      <c r="E160" s="16">
        <f t="shared" si="6"/>
        <v>627000</v>
      </c>
    </row>
    <row r="161" spans="1:5" x14ac:dyDescent="0.2">
      <c r="A161" s="6">
        <v>36744</v>
      </c>
      <c r="B161" s="16">
        <f>+'[3]Ops Data'!$AF103</f>
        <v>72376000</v>
      </c>
      <c r="C161" s="16">
        <f>+'[3]Ops Data'!$AG103</f>
        <v>262900</v>
      </c>
      <c r="E161" s="16">
        <f t="shared" si="6"/>
        <v>607000</v>
      </c>
    </row>
    <row r="162" spans="1:5" x14ac:dyDescent="0.2">
      <c r="A162" s="6">
        <v>36745</v>
      </c>
      <c r="B162" s="16">
        <f>+'[3]Ops Data'!$AF104</f>
        <v>71687000</v>
      </c>
      <c r="C162" s="16">
        <f>+'[3]Ops Data'!$AG104</f>
        <v>345300</v>
      </c>
      <c r="E162" s="16">
        <f t="shared" si="6"/>
        <v>689000</v>
      </c>
    </row>
    <row r="163" spans="1:5" x14ac:dyDescent="0.2">
      <c r="A163" s="6">
        <v>36746</v>
      </c>
      <c r="B163" s="16">
        <f>+'[3]Ops Data'!$AF105</f>
        <v>70634000</v>
      </c>
      <c r="C163" s="16">
        <f>+'[3]Ops Data'!$AG105</f>
        <v>421800</v>
      </c>
      <c r="E163" s="16">
        <f t="shared" si="6"/>
        <v>1053000</v>
      </c>
    </row>
    <row r="164" spans="1:5" x14ac:dyDescent="0.2">
      <c r="A164" s="6">
        <v>36747</v>
      </c>
      <c r="B164" s="16">
        <f>+'[3]Ops Data'!$AF106</f>
        <v>70134000</v>
      </c>
      <c r="C164" s="16">
        <f>+'[3]Ops Data'!$AG106</f>
        <v>423400</v>
      </c>
      <c r="E164" s="16">
        <f t="shared" si="6"/>
        <v>500000</v>
      </c>
    </row>
    <row r="165" spans="1:5" x14ac:dyDescent="0.2">
      <c r="A165" s="6">
        <v>36748</v>
      </c>
      <c r="B165" s="16">
        <f>+'[3]Ops Data'!$AF107</f>
        <v>70107000</v>
      </c>
      <c r="C165" s="16">
        <f>+'[3]Ops Data'!$AG107</f>
        <v>422900</v>
      </c>
      <c r="E165" s="16">
        <f t="shared" si="6"/>
        <v>27000</v>
      </c>
    </row>
    <row r="166" spans="1:5" x14ac:dyDescent="0.2">
      <c r="A166" s="6">
        <v>36749</v>
      </c>
      <c r="B166" s="16">
        <f>+'[3]Ops Data'!$AF108</f>
        <v>69961000</v>
      </c>
      <c r="C166" s="16">
        <f>+'[3]Ops Data'!$AG108</f>
        <v>381900</v>
      </c>
      <c r="E166" s="16">
        <f t="shared" si="6"/>
        <v>146000</v>
      </c>
    </row>
    <row r="167" spans="1:5" x14ac:dyDescent="0.2">
      <c r="A167" s="6">
        <v>36750</v>
      </c>
      <c r="B167" s="16">
        <f>+'[3]Ops Data'!$AF109</f>
        <v>69682000</v>
      </c>
      <c r="C167" s="16">
        <f>+'[3]Ops Data'!$AG109</f>
        <v>636839</v>
      </c>
      <c r="E167" s="16">
        <f t="shared" si="6"/>
        <v>279000</v>
      </c>
    </row>
    <row r="168" spans="1:5" x14ac:dyDescent="0.2">
      <c r="A168" s="6">
        <v>36751</v>
      </c>
      <c r="B168" s="16">
        <f>+'[3]Ops Data'!$AF110</f>
        <v>69198000</v>
      </c>
      <c r="C168" s="16">
        <f>+'[3]Ops Data'!$AG110</f>
        <v>623276</v>
      </c>
      <c r="E168" s="16">
        <f t="shared" si="6"/>
        <v>484000</v>
      </c>
    </row>
    <row r="169" spans="1:5" x14ac:dyDescent="0.2">
      <c r="A169" s="6">
        <v>36752</v>
      </c>
      <c r="B169" s="16">
        <f>+'[3]Ops Data'!$AF111</f>
        <v>68562000</v>
      </c>
      <c r="C169" s="16">
        <f>+'[3]Ops Data'!$AG111</f>
        <v>407000</v>
      </c>
      <c r="E169" s="16">
        <f t="shared" si="6"/>
        <v>636000</v>
      </c>
    </row>
    <row r="170" spans="1:5" x14ac:dyDescent="0.2">
      <c r="A170" s="6">
        <v>36753</v>
      </c>
      <c r="B170" s="16">
        <f>+'[3]Ops Data'!$AF112</f>
        <v>67798000</v>
      </c>
      <c r="C170" s="16">
        <f>+'[3]Ops Data'!$AG112</f>
        <v>326200</v>
      </c>
      <c r="E170" s="16">
        <f t="shared" si="6"/>
        <v>764000</v>
      </c>
    </row>
    <row r="171" spans="1:5" x14ac:dyDescent="0.2">
      <c r="A171" s="6">
        <v>36754</v>
      </c>
      <c r="B171" s="16">
        <f>+'[3]Ops Data'!$AF113</f>
        <v>67341000</v>
      </c>
      <c r="C171" s="16">
        <f>+'[3]Ops Data'!$AG113</f>
        <v>362500</v>
      </c>
      <c r="E171" s="16">
        <f t="shared" si="6"/>
        <v>457000</v>
      </c>
    </row>
    <row r="172" spans="1:5" x14ac:dyDescent="0.2">
      <c r="A172" s="6">
        <v>36755</v>
      </c>
      <c r="B172" s="16">
        <f>+'[3]Ops Data'!$AF114</f>
        <v>67024000</v>
      </c>
      <c r="C172" s="16">
        <f>+'[3]Ops Data'!$AG114</f>
        <v>340700</v>
      </c>
      <c r="E172" s="16">
        <f t="shared" si="6"/>
        <v>317000</v>
      </c>
    </row>
    <row r="173" spans="1:5" x14ac:dyDescent="0.2">
      <c r="A173" s="6">
        <v>36756</v>
      </c>
      <c r="B173" s="16">
        <f>+'[3]Ops Data'!$AF115</f>
        <v>66407000</v>
      </c>
      <c r="C173" s="16">
        <f>+'[3]Ops Data'!$AG115</f>
        <v>273900</v>
      </c>
      <c r="E173" s="16">
        <f t="shared" si="6"/>
        <v>617000</v>
      </c>
    </row>
    <row r="174" spans="1:5" x14ac:dyDescent="0.2">
      <c r="A174" s="6">
        <v>36757</v>
      </c>
      <c r="B174" s="16">
        <f>+'[3]Ops Data'!$AF116</f>
        <v>65741000</v>
      </c>
      <c r="C174" s="16">
        <f>+'[3]Ops Data'!$AG116</f>
        <v>692558</v>
      </c>
      <c r="E174" s="16">
        <f t="shared" si="6"/>
        <v>666000</v>
      </c>
    </row>
    <row r="175" spans="1:5" x14ac:dyDescent="0.2">
      <c r="A175" s="6">
        <v>36758</v>
      </c>
      <c r="B175" s="16">
        <f>+'[3]Ops Data'!$AF117</f>
        <v>65075000</v>
      </c>
      <c r="C175" s="16">
        <f>+'[3]Ops Data'!$AG117</f>
        <v>678182</v>
      </c>
      <c r="E175" s="16">
        <f t="shared" si="6"/>
        <v>666000</v>
      </c>
    </row>
    <row r="176" spans="1:5" x14ac:dyDescent="0.2">
      <c r="A176" s="6">
        <v>36759</v>
      </c>
      <c r="B176" s="16">
        <f>+'[3]Ops Data'!$AF118</f>
        <v>64300000</v>
      </c>
      <c r="C176" s="16">
        <f>+'[3]Ops Data'!$AG118</f>
        <v>283900</v>
      </c>
      <c r="E176" s="16">
        <f t="shared" si="6"/>
        <v>775000</v>
      </c>
    </row>
    <row r="177" spans="1:5" x14ac:dyDescent="0.2">
      <c r="A177" s="6">
        <v>36760</v>
      </c>
      <c r="B177" s="16">
        <f>+'[3]Ops Data'!$AF119</f>
        <v>63500000</v>
      </c>
      <c r="C177" s="16">
        <f>+'[3]Ops Data'!$AG119</f>
        <v>494300</v>
      </c>
      <c r="E177" s="16">
        <f t="shared" si="6"/>
        <v>800000</v>
      </c>
    </row>
    <row r="178" spans="1:5" x14ac:dyDescent="0.2">
      <c r="A178" s="6">
        <v>36761</v>
      </c>
      <c r="B178" s="16">
        <f>+'[3]Ops Data'!$AF120</f>
        <v>62800000</v>
      </c>
      <c r="C178" s="16">
        <f>+'[3]Ops Data'!$AG120</f>
        <v>270900</v>
      </c>
      <c r="E178" s="16">
        <f t="shared" si="6"/>
        <v>700000</v>
      </c>
    </row>
    <row r="179" spans="1:5" x14ac:dyDescent="0.2">
      <c r="A179" s="6">
        <v>36762</v>
      </c>
      <c r="B179" s="16">
        <f>+'[3]Ops Data'!$AF121</f>
        <v>62316000</v>
      </c>
      <c r="C179" s="16">
        <f>+'[3]Ops Data'!$AG121</f>
        <v>441800</v>
      </c>
      <c r="E179" s="16">
        <f t="shared" si="6"/>
        <v>484000</v>
      </c>
    </row>
    <row r="180" spans="1:5" x14ac:dyDescent="0.2">
      <c r="A180" s="6">
        <v>36763</v>
      </c>
      <c r="B180" s="16">
        <f>+'[3]Ops Data'!$AF122</f>
        <v>61740000</v>
      </c>
      <c r="C180" s="16">
        <f>+'[3]Ops Data'!$AG122</f>
        <v>498200</v>
      </c>
      <c r="E180" s="16">
        <f t="shared" si="6"/>
        <v>576000</v>
      </c>
    </row>
    <row r="181" spans="1:5" x14ac:dyDescent="0.2">
      <c r="A181" s="6">
        <v>36764</v>
      </c>
      <c r="B181" s="16">
        <f>+'[3]Ops Data'!$AF123</f>
        <v>61520000</v>
      </c>
      <c r="C181" s="16">
        <f>+'[3]Ops Data'!$AG123</f>
        <v>533456</v>
      </c>
      <c r="E181" s="16">
        <f t="shared" si="6"/>
        <v>220000</v>
      </c>
    </row>
    <row r="182" spans="1:5" x14ac:dyDescent="0.2">
      <c r="A182" s="6">
        <v>36765</v>
      </c>
      <c r="B182" s="16">
        <f>+'[3]Ops Data'!$AF124</f>
        <v>61167000</v>
      </c>
      <c r="C182" s="16">
        <f>+'[3]Ops Data'!$AG124</f>
        <v>615115</v>
      </c>
      <c r="E182" s="16">
        <f t="shared" si="6"/>
        <v>353000</v>
      </c>
    </row>
    <row r="183" spans="1:5" x14ac:dyDescent="0.2">
      <c r="A183" s="6">
        <v>36766</v>
      </c>
      <c r="B183" s="16">
        <f>+'[3]Ops Data'!$AF125</f>
        <v>60634000</v>
      </c>
      <c r="C183" s="16">
        <f>+'[3]Ops Data'!$AG125</f>
        <v>432400</v>
      </c>
      <c r="E183" s="16">
        <f t="shared" si="6"/>
        <v>533000</v>
      </c>
    </row>
    <row r="184" spans="1:5" x14ac:dyDescent="0.2">
      <c r="A184" s="6">
        <v>36767</v>
      </c>
      <c r="B184" s="16">
        <f>+'[3]Ops Data'!$AF126</f>
        <v>60186000</v>
      </c>
      <c r="C184" s="16">
        <f>+'[3]Ops Data'!$AG126</f>
        <v>263100</v>
      </c>
      <c r="E184" s="16">
        <f t="shared" si="6"/>
        <v>448000</v>
      </c>
    </row>
    <row r="185" spans="1:5" x14ac:dyDescent="0.2">
      <c r="A185" s="6">
        <v>36768</v>
      </c>
      <c r="B185" s="16">
        <f>+'[3]Ops Data'!$AF127</f>
        <v>59835000</v>
      </c>
      <c r="C185" s="16">
        <f>+'[3]Ops Data'!$AG127</f>
        <v>371600</v>
      </c>
      <c r="E185" s="16">
        <f t="shared" si="6"/>
        <v>351000</v>
      </c>
    </row>
    <row r="186" spans="1:5" x14ac:dyDescent="0.2">
      <c r="A186" s="6">
        <v>36769</v>
      </c>
      <c r="B186" s="16">
        <f>+'[3]Ops Data'!$AF128</f>
        <v>59537000</v>
      </c>
      <c r="C186" s="16">
        <f>+'[3]Ops Data'!$AG128</f>
        <v>413700</v>
      </c>
      <c r="E186" s="16">
        <f t="shared" si="6"/>
        <v>298000</v>
      </c>
    </row>
    <row r="187" spans="1:5" x14ac:dyDescent="0.2">
      <c r="A187" s="6">
        <v>36770</v>
      </c>
      <c r="B187" s="16">
        <f>+'[3]Ops Data'!$AF129</f>
        <v>59034000</v>
      </c>
      <c r="C187" s="16">
        <f>+'[3]Ops Data'!$AG129</f>
        <v>419300</v>
      </c>
      <c r="E187" s="16">
        <f t="shared" si="6"/>
        <v>503000</v>
      </c>
    </row>
    <row r="188" spans="1:5" x14ac:dyDescent="0.2">
      <c r="A188" s="6">
        <v>36771</v>
      </c>
      <c r="B188" s="16">
        <f>+'[3]Ops Data'!$AF130</f>
        <v>58941000</v>
      </c>
      <c r="C188" s="16">
        <f>+'[3]Ops Data'!$AG130</f>
        <v>490200</v>
      </c>
      <c r="E188" s="16">
        <f t="shared" si="6"/>
        <v>93000</v>
      </c>
    </row>
    <row r="189" spans="1:5" x14ac:dyDescent="0.2">
      <c r="A189" s="6">
        <v>36772</v>
      </c>
      <c r="B189" s="16">
        <f>+'[3]Ops Data'!$AF131</f>
        <v>58462000</v>
      </c>
      <c r="C189" s="16">
        <f>+'[3]Ops Data'!$AG131</f>
        <v>384200</v>
      </c>
      <c r="E189" s="16">
        <f t="shared" si="6"/>
        <v>479000</v>
      </c>
    </row>
    <row r="190" spans="1:5" x14ac:dyDescent="0.2">
      <c r="A190" s="6">
        <v>36773</v>
      </c>
      <c r="B190" s="16">
        <f>+'[3]Ops Data'!$AF132</f>
        <v>57971000</v>
      </c>
      <c r="C190" s="16">
        <f>+'[3]Ops Data'!$AG132</f>
        <v>338300</v>
      </c>
      <c r="E190" s="16">
        <f t="shared" si="6"/>
        <v>491000</v>
      </c>
    </row>
    <row r="191" spans="1:5" x14ac:dyDescent="0.2">
      <c r="A191" s="6">
        <v>36774</v>
      </c>
      <c r="B191" s="16">
        <f>+'[3]Ops Data'!$AF133</f>
        <v>57411000</v>
      </c>
      <c r="C191" s="16">
        <f>+'[3]Ops Data'!$AG133</f>
        <v>423181</v>
      </c>
      <c r="E191" s="16">
        <f t="shared" si="6"/>
        <v>560000</v>
      </c>
    </row>
    <row r="192" spans="1:5" x14ac:dyDescent="0.2">
      <c r="A192" s="6">
        <v>36775</v>
      </c>
      <c r="B192" s="16">
        <f>+'[3]Ops Data'!$AF134</f>
        <v>56846000</v>
      </c>
      <c r="C192" s="16">
        <f>+'[3]Ops Data'!$AG134</f>
        <v>435050</v>
      </c>
      <c r="E192" s="16">
        <f t="shared" si="6"/>
        <v>565000</v>
      </c>
    </row>
    <row r="193" spans="1:5" x14ac:dyDescent="0.2">
      <c r="A193" s="6">
        <v>36776</v>
      </c>
      <c r="B193" s="16">
        <f>+'[3]Ops Data'!$AF135</f>
        <v>56235000</v>
      </c>
      <c r="C193" s="16">
        <f>+'[3]Ops Data'!$AG135</f>
        <v>444400</v>
      </c>
      <c r="E193" s="16">
        <f t="shared" si="6"/>
        <v>611000</v>
      </c>
    </row>
    <row r="194" spans="1:5" x14ac:dyDescent="0.2">
      <c r="A194" s="6">
        <v>36777</v>
      </c>
      <c r="B194" s="16">
        <f>+'[3]Ops Data'!$AF136</f>
        <v>55998000</v>
      </c>
      <c r="C194" s="16">
        <f>+'[3]Ops Data'!$AG136</f>
        <v>378691</v>
      </c>
      <c r="E194" s="16">
        <f t="shared" si="6"/>
        <v>237000</v>
      </c>
    </row>
    <row r="195" spans="1:5" x14ac:dyDescent="0.2">
      <c r="A195" s="6">
        <v>36778</v>
      </c>
      <c r="B195" s="16">
        <f>+'[3]Ops Data'!$AF137</f>
        <v>55025000</v>
      </c>
      <c r="C195" s="16">
        <f>+'[3]Ops Data'!$AG137</f>
        <v>256700</v>
      </c>
      <c r="E195" s="16">
        <f t="shared" si="6"/>
        <v>973000</v>
      </c>
    </row>
    <row r="196" spans="1:5" x14ac:dyDescent="0.2">
      <c r="A196" s="6">
        <v>36779</v>
      </c>
      <c r="B196" s="16">
        <f>+'[3]Ops Data'!$AF138</f>
        <v>54424000</v>
      </c>
      <c r="C196" s="16">
        <f>+'[3]Ops Data'!$AG138</f>
        <v>333900</v>
      </c>
      <c r="E196" s="16">
        <f t="shared" si="6"/>
        <v>601000</v>
      </c>
    </row>
    <row r="197" spans="1:5" x14ac:dyDescent="0.2">
      <c r="A197" s="6">
        <v>36780</v>
      </c>
      <c r="B197" s="16">
        <f>+'[3]Ops Data'!$AF139</f>
        <v>53824000</v>
      </c>
      <c r="C197" s="16">
        <f>+'[3]Ops Data'!$AG139</f>
        <v>333900</v>
      </c>
      <c r="E197" s="16">
        <f t="shared" si="6"/>
        <v>600000</v>
      </c>
    </row>
    <row r="198" spans="1:5" x14ac:dyDescent="0.2">
      <c r="A198" s="6">
        <v>36781</v>
      </c>
      <c r="B198" s="16">
        <f>+'[3]Ops Data'!$AF140</f>
        <v>53430000</v>
      </c>
      <c r="C198" s="16">
        <f>+'[3]Ops Data'!$AG140</f>
        <v>610500</v>
      </c>
      <c r="E198" s="16">
        <f t="shared" si="6"/>
        <v>394000</v>
      </c>
    </row>
    <row r="199" spans="1:5" x14ac:dyDescent="0.2">
      <c r="A199" s="6">
        <v>36782</v>
      </c>
      <c r="B199" s="16">
        <f>+'[3]Ops Data'!$AF141</f>
        <v>52863000</v>
      </c>
      <c r="C199" s="16">
        <f>+'[3]Ops Data'!$AG141</f>
        <v>314900</v>
      </c>
      <c r="E199" s="16">
        <f t="shared" si="6"/>
        <v>567000</v>
      </c>
    </row>
    <row r="200" spans="1:5" x14ac:dyDescent="0.2">
      <c r="A200" s="6">
        <v>36783</v>
      </c>
      <c r="B200" s="16">
        <f>+'[3]Ops Data'!$AF142</f>
        <v>52408000</v>
      </c>
      <c r="C200" s="16">
        <f>+'[3]Ops Data'!$AG142</f>
        <v>360200</v>
      </c>
      <c r="E200" s="16">
        <f t="shared" si="6"/>
        <v>455000</v>
      </c>
    </row>
    <row r="201" spans="1:5" x14ac:dyDescent="0.2">
      <c r="A201" s="6">
        <v>36784</v>
      </c>
      <c r="B201" s="16">
        <f>+'[3]Ops Data'!$AF143</f>
        <v>51955000</v>
      </c>
      <c r="C201" s="16">
        <f>+'[3]Ops Data'!$AG143</f>
        <v>471035</v>
      </c>
      <c r="E201" s="16">
        <f t="shared" si="6"/>
        <v>453000</v>
      </c>
    </row>
    <row r="202" spans="1:5" x14ac:dyDescent="0.2">
      <c r="A202" s="6">
        <v>36785</v>
      </c>
      <c r="B202" s="16">
        <f>+'[3]Ops Data'!$AF144</f>
        <v>51225000</v>
      </c>
      <c r="C202" s="16">
        <f>+'[3]Ops Data'!$AG144</f>
        <v>385200</v>
      </c>
      <c r="E202" s="16">
        <f t="shared" si="6"/>
        <v>730000</v>
      </c>
    </row>
    <row r="203" spans="1:5" x14ac:dyDescent="0.2">
      <c r="A203" s="6">
        <v>36786</v>
      </c>
      <c r="B203" s="16">
        <f>+'[3]Ops Data'!$AF145</f>
        <v>50975600</v>
      </c>
      <c r="C203" s="16">
        <f>+'[3]Ops Data'!$AG145</f>
        <v>334500</v>
      </c>
      <c r="E203" s="16">
        <f t="shared" si="6"/>
        <v>249400</v>
      </c>
    </row>
    <row r="204" spans="1:5" x14ac:dyDescent="0.2">
      <c r="A204" s="6">
        <v>36787</v>
      </c>
      <c r="B204" s="16">
        <f>+'[3]Ops Data'!$AF146</f>
        <v>50239000</v>
      </c>
      <c r="C204" s="16">
        <f>+'[3]Ops Data'!$AG146</f>
        <v>372200</v>
      </c>
      <c r="E204" s="16">
        <f t="shared" si="6"/>
        <v>736600</v>
      </c>
    </row>
    <row r="205" spans="1:5" x14ac:dyDescent="0.2">
      <c r="A205" s="6">
        <v>36788</v>
      </c>
      <c r="B205" s="16">
        <f>+'[3]Ops Data'!$AF147</f>
        <v>49777000</v>
      </c>
      <c r="C205" s="16">
        <f>+'[3]Ops Data'!$AG147</f>
        <v>545600</v>
      </c>
      <c r="E205" s="16">
        <f t="shared" si="6"/>
        <v>462000</v>
      </c>
    </row>
    <row r="206" spans="1:5" x14ac:dyDescent="0.2">
      <c r="A206" s="6">
        <v>36789</v>
      </c>
      <c r="B206" s="16">
        <f>+'[3]Ops Data'!$AF148</f>
        <v>49081000</v>
      </c>
      <c r="C206" s="16">
        <f>+'[3]Ops Data'!$AG148</f>
        <v>773600</v>
      </c>
      <c r="E206" s="16">
        <f t="shared" si="6"/>
        <v>696000</v>
      </c>
    </row>
    <row r="207" spans="1:5" x14ac:dyDescent="0.2">
      <c r="A207" s="6">
        <v>36790</v>
      </c>
      <c r="B207" s="16">
        <f>+'[3]Ops Data'!$AF149</f>
        <v>48476000</v>
      </c>
      <c r="C207" s="16">
        <f>+'[3]Ops Data'!$AG149</f>
        <v>952200</v>
      </c>
      <c r="E207" s="16">
        <f t="shared" si="6"/>
        <v>605000</v>
      </c>
    </row>
    <row r="208" spans="1:5" x14ac:dyDescent="0.2">
      <c r="A208" s="6">
        <v>36791</v>
      </c>
      <c r="B208" s="16">
        <f>+'[3]Ops Data'!$AF150</f>
        <v>47974000</v>
      </c>
      <c r="C208" s="16">
        <f>+'[3]Ops Data'!$AG150</f>
        <v>903000</v>
      </c>
      <c r="E208" s="16">
        <f t="shared" si="6"/>
        <v>502000</v>
      </c>
    </row>
    <row r="209" spans="1:5" x14ac:dyDescent="0.2">
      <c r="A209" s="6">
        <v>36792</v>
      </c>
      <c r="B209" s="16">
        <f>+'[3]Ops Data'!$AF151</f>
        <v>47332000</v>
      </c>
      <c r="C209" s="16">
        <f>+'[3]Ops Data'!$AG151</f>
        <v>276000</v>
      </c>
      <c r="E209" s="16">
        <f t="shared" si="6"/>
        <v>642000</v>
      </c>
    </row>
    <row r="210" spans="1:5" x14ac:dyDescent="0.2">
      <c r="A210" s="6">
        <v>36793</v>
      </c>
      <c r="B210" s="16">
        <f>+'[3]Ops Data'!$AF152</f>
        <v>46678000</v>
      </c>
      <c r="C210" s="16">
        <f>+'[3]Ops Data'!$AG152</f>
        <v>416000</v>
      </c>
      <c r="E210" s="16">
        <f t="shared" si="6"/>
        <v>654000</v>
      </c>
    </row>
    <row r="211" spans="1:5" x14ac:dyDescent="0.2">
      <c r="A211" s="6">
        <v>36794</v>
      </c>
      <c r="B211" s="16">
        <f>+'[3]Ops Data'!$AF153</f>
        <v>46135000</v>
      </c>
      <c r="C211" s="16">
        <f>+'[3]Ops Data'!$AG153</f>
        <v>416000</v>
      </c>
      <c r="E211" s="16">
        <f t="shared" si="6"/>
        <v>543000</v>
      </c>
    </row>
    <row r="212" spans="1:5" x14ac:dyDescent="0.2">
      <c r="A212" s="6">
        <v>36795</v>
      </c>
      <c r="B212" s="16">
        <f>+'[3]Ops Data'!$AF154</f>
        <v>45567000</v>
      </c>
      <c r="C212" s="16">
        <f>+'[3]Ops Data'!$AG154</f>
        <v>660000</v>
      </c>
      <c r="E212" s="16">
        <f t="shared" si="6"/>
        <v>568000</v>
      </c>
    </row>
    <row r="213" spans="1:5" x14ac:dyDescent="0.2">
      <c r="A213" s="6">
        <v>36796</v>
      </c>
      <c r="B213" s="16">
        <f>+'[3]Ops Data'!$AF155</f>
        <v>45589000</v>
      </c>
      <c r="C213" s="16">
        <f>+'[3]Ops Data'!$AG155</f>
        <v>661600</v>
      </c>
      <c r="E213" s="16">
        <f t="shared" si="6"/>
        <v>-22000</v>
      </c>
    </row>
    <row r="214" spans="1:5" x14ac:dyDescent="0.2">
      <c r="A214" s="6">
        <v>36797</v>
      </c>
      <c r="B214" s="16">
        <f>+'[3]Ops Data'!$AF156</f>
        <v>45463000</v>
      </c>
      <c r="C214" s="16">
        <f>+'[3]Ops Data'!$AG156</f>
        <v>555900</v>
      </c>
      <c r="E214" s="16">
        <f t="shared" si="6"/>
        <v>126000</v>
      </c>
    </row>
    <row r="215" spans="1:5" x14ac:dyDescent="0.2">
      <c r="A215" s="6">
        <v>36798</v>
      </c>
      <c r="B215" s="16">
        <f>+'[3]Ops Data'!$AF157</f>
        <v>45525000</v>
      </c>
      <c r="C215" s="16">
        <f>+'[3]Ops Data'!$AG157</f>
        <v>530700</v>
      </c>
      <c r="E215" s="16">
        <f t="shared" si="6"/>
        <v>-62000</v>
      </c>
    </row>
    <row r="216" spans="1:5" x14ac:dyDescent="0.2">
      <c r="A216" s="6">
        <v>36799</v>
      </c>
      <c r="B216" s="16">
        <f>+'[3]Ops Data'!$AF158</f>
        <v>45119000</v>
      </c>
      <c r="C216" s="16">
        <f>+'[3]Ops Data'!$AG158</f>
        <v>733300</v>
      </c>
      <c r="E216" s="16">
        <f t="shared" si="6"/>
        <v>406000</v>
      </c>
    </row>
    <row r="217" spans="1:5" x14ac:dyDescent="0.2">
      <c r="A217" s="6">
        <v>36800</v>
      </c>
      <c r="B217" s="16">
        <f>+'[3]Ops Data'!$AF159</f>
        <v>44681800</v>
      </c>
      <c r="C217" s="16">
        <f>+'[3]Ops Data'!$AG159</f>
        <v>101600</v>
      </c>
      <c r="E217" s="16">
        <f>B216-B217</f>
        <v>437200</v>
      </c>
    </row>
    <row r="218" spans="1:5" x14ac:dyDescent="0.2">
      <c r="A218" s="6">
        <v>36801</v>
      </c>
      <c r="B218" s="16">
        <f>+'[3]Ops Data'!$AF160</f>
        <v>44179000</v>
      </c>
      <c r="C218" s="16">
        <f>+'[3]Ops Data'!$AG160</f>
        <v>256000</v>
      </c>
      <c r="E218" s="16">
        <f>B217-B218</f>
        <v>502800</v>
      </c>
    </row>
    <row r="219" spans="1:5" x14ac:dyDescent="0.2">
      <c r="A219" s="6">
        <v>36802</v>
      </c>
      <c r="B219" s="16">
        <f>+'[3]Ops Data'!$AF161</f>
        <v>43736000</v>
      </c>
      <c r="C219" s="16">
        <f>+'[3]Ops Data'!$AG161</f>
        <v>183600</v>
      </c>
      <c r="E219" s="16">
        <f t="shared" ref="E219:E239" si="7">B218-B219</f>
        <v>443000</v>
      </c>
    </row>
    <row r="220" spans="1:5" x14ac:dyDescent="0.2">
      <c r="A220" s="6">
        <v>36803</v>
      </c>
      <c r="B220" s="16">
        <f>+'[3]Ops Data'!$AF162</f>
        <v>41947000</v>
      </c>
      <c r="C220" s="16">
        <f>+'[3]Ops Data'!$AG162</f>
        <v>330400</v>
      </c>
      <c r="E220" s="16">
        <f t="shared" si="7"/>
        <v>1789000</v>
      </c>
    </row>
    <row r="221" spans="1:5" x14ac:dyDescent="0.2">
      <c r="A221" s="6">
        <v>36804</v>
      </c>
      <c r="B221" s="16">
        <f>+'[3]Ops Data'!$AF163</f>
        <v>41010000</v>
      </c>
      <c r="C221" s="16">
        <f>+'[3]Ops Data'!$AG163</f>
        <v>572300</v>
      </c>
      <c r="E221" s="16">
        <f t="shared" si="7"/>
        <v>937000</v>
      </c>
    </row>
    <row r="222" spans="1:5" x14ac:dyDescent="0.2">
      <c r="A222" s="6">
        <v>36805</v>
      </c>
      <c r="B222" s="16">
        <f>+'[3]Ops Data'!$AF164</f>
        <v>40225000</v>
      </c>
      <c r="C222" s="16">
        <f>+'[3]Ops Data'!$AG164</f>
        <v>557200</v>
      </c>
      <c r="E222" s="16">
        <f t="shared" si="7"/>
        <v>785000</v>
      </c>
    </row>
    <row r="223" spans="1:5" x14ac:dyDescent="0.2">
      <c r="A223" s="6">
        <v>36806</v>
      </c>
      <c r="B223" s="16">
        <f>+'[3]Ops Data'!$AF165</f>
        <v>39460000</v>
      </c>
      <c r="C223" s="16">
        <f>+'[3]Ops Data'!$AG165</f>
        <v>312700</v>
      </c>
      <c r="E223" s="16">
        <f t="shared" si="7"/>
        <v>765000</v>
      </c>
    </row>
    <row r="224" spans="1:5" x14ac:dyDescent="0.2">
      <c r="A224" s="6">
        <v>36807</v>
      </c>
      <c r="B224" s="16">
        <f>+'[3]Ops Data'!$AF166</f>
        <v>39460000</v>
      </c>
      <c r="C224" s="16">
        <f>+'[3]Ops Data'!$AG166</f>
        <v>308000</v>
      </c>
      <c r="E224" s="16">
        <f t="shared" si="7"/>
        <v>0</v>
      </c>
    </row>
    <row r="225" spans="1:10" x14ac:dyDescent="0.2">
      <c r="A225" s="6">
        <v>36808</v>
      </c>
      <c r="B225" s="16">
        <f>+'[3]Ops Data'!$AF167</f>
        <v>38827000</v>
      </c>
      <c r="C225" s="16">
        <f>+'[3]Ops Data'!$AG167</f>
        <v>565700</v>
      </c>
      <c r="E225" s="16">
        <f t="shared" si="7"/>
        <v>633000</v>
      </c>
    </row>
    <row r="226" spans="1:10" x14ac:dyDescent="0.2">
      <c r="A226" s="6">
        <v>36809</v>
      </c>
      <c r="B226" s="16">
        <f>+'[3]Ops Data'!$AF168</f>
        <v>38326000</v>
      </c>
      <c r="C226" s="16">
        <f>+'[3]Ops Data'!$AG168</f>
        <v>680700</v>
      </c>
      <c r="E226" s="16">
        <f t="shared" si="7"/>
        <v>501000</v>
      </c>
    </row>
    <row r="227" spans="1:10" x14ac:dyDescent="0.2">
      <c r="A227" s="6">
        <v>36810</v>
      </c>
      <c r="B227" s="16">
        <f>+'[3]Ops Data'!$AF169</f>
        <v>37920000</v>
      </c>
      <c r="C227" s="16">
        <f>+'[3]Ops Data'!$AG169</f>
        <v>409900</v>
      </c>
      <c r="E227" s="16">
        <f t="shared" si="7"/>
        <v>406000</v>
      </c>
    </row>
    <row r="228" spans="1:10" x14ac:dyDescent="0.2">
      <c r="A228" s="6">
        <v>36811</v>
      </c>
      <c r="B228" s="16">
        <f>+'[3]Ops Data'!$AF170</f>
        <v>37410000</v>
      </c>
      <c r="C228" s="16">
        <f>+'[3]Ops Data'!$AG170</f>
        <v>145600</v>
      </c>
      <c r="E228" s="16">
        <f t="shared" si="7"/>
        <v>510000</v>
      </c>
    </row>
    <row r="229" spans="1:10" x14ac:dyDescent="0.2">
      <c r="A229" s="6">
        <v>36812</v>
      </c>
      <c r="B229" s="16">
        <f>+'[3]Ops Data'!$AF171</f>
        <v>36951000</v>
      </c>
      <c r="C229" s="16">
        <f>+'[3]Ops Data'!$AG171</f>
        <v>434000</v>
      </c>
      <c r="E229" s="16">
        <f t="shared" si="7"/>
        <v>459000</v>
      </c>
    </row>
    <row r="230" spans="1:10" x14ac:dyDescent="0.2">
      <c r="A230" s="6">
        <v>36813</v>
      </c>
      <c r="B230" s="16">
        <f>+'[3]Ops Data'!$AF172</f>
        <v>36215000</v>
      </c>
      <c r="C230" s="16">
        <f>+'[3]Ops Data'!$AG172</f>
        <v>397500</v>
      </c>
      <c r="E230" s="16">
        <f t="shared" si="7"/>
        <v>736000</v>
      </c>
    </row>
    <row r="231" spans="1:10" x14ac:dyDescent="0.2">
      <c r="A231" s="6">
        <v>36814</v>
      </c>
      <c r="B231" s="16">
        <f>+'[3]Ops Data'!$AF173</f>
        <v>35649600</v>
      </c>
      <c r="C231" s="16">
        <f>+'[3]Ops Data'!$AG173</f>
        <v>405200</v>
      </c>
      <c r="E231" s="16">
        <f t="shared" si="7"/>
        <v>565400</v>
      </c>
    </row>
    <row r="232" spans="1:10" x14ac:dyDescent="0.2">
      <c r="A232" s="6">
        <v>36815</v>
      </c>
      <c r="B232" s="16">
        <f>+'[3]Ops Data'!$AF174</f>
        <v>34635000</v>
      </c>
      <c r="C232" s="16">
        <f>+'[3]Ops Data'!$AG174</f>
        <v>184600</v>
      </c>
      <c r="E232" s="16">
        <f t="shared" si="7"/>
        <v>1014600</v>
      </c>
      <c r="J232">
        <f>-450-400-1000-100-250</f>
        <v>-2200</v>
      </c>
    </row>
    <row r="233" spans="1:10" x14ac:dyDescent="0.2">
      <c r="A233" s="6">
        <v>36816</v>
      </c>
      <c r="B233" s="16">
        <f>+'[3]Ops Data'!$AF175</f>
        <v>33650000</v>
      </c>
      <c r="C233" s="16">
        <f>+'[3]Ops Data'!$AG175</f>
        <v>261600</v>
      </c>
      <c r="E233" s="16">
        <f t="shared" si="7"/>
        <v>985000</v>
      </c>
    </row>
    <row r="234" spans="1:10" x14ac:dyDescent="0.2">
      <c r="A234" s="6">
        <v>36817</v>
      </c>
      <c r="B234" s="16">
        <f>+'[3]Ops Data'!$AF176</f>
        <v>32643000</v>
      </c>
      <c r="C234" s="16">
        <f>+'[3]Ops Data'!$AG176</f>
        <v>282100</v>
      </c>
      <c r="E234" s="16">
        <f t="shared" si="7"/>
        <v>1007000</v>
      </c>
      <c r="J234">
        <f>75-100-50</f>
        <v>-75</v>
      </c>
    </row>
    <row r="235" spans="1:10" x14ac:dyDescent="0.2">
      <c r="A235" s="6">
        <v>36818</v>
      </c>
      <c r="B235" s="16">
        <f>+'[3]Ops Data'!$AF177</f>
        <v>31860000</v>
      </c>
      <c r="C235" s="16">
        <f>+'[3]Ops Data'!$AG177</f>
        <v>179800</v>
      </c>
      <c r="E235" s="16">
        <f t="shared" si="7"/>
        <v>783000</v>
      </c>
    </row>
    <row r="236" spans="1:10" x14ac:dyDescent="0.2">
      <c r="A236" s="6">
        <v>36819</v>
      </c>
      <c r="B236" s="16">
        <f>+'[3]Ops Data'!$AF178</f>
        <v>31277000</v>
      </c>
      <c r="C236" s="16">
        <f>+'[3]Ops Data'!$AG178</f>
        <v>184400</v>
      </c>
      <c r="E236" s="16">
        <f t="shared" si="7"/>
        <v>583000</v>
      </c>
    </row>
    <row r="237" spans="1:10" x14ac:dyDescent="0.2">
      <c r="A237" s="6">
        <v>36820</v>
      </c>
      <c r="B237" s="16">
        <f>+'[3]Ops Data'!$AF179</f>
        <v>30626000</v>
      </c>
      <c r="C237" s="16">
        <f>+'[3]Ops Data'!$AG179</f>
        <v>219800</v>
      </c>
      <c r="E237" s="16">
        <f t="shared" si="7"/>
        <v>651000</v>
      </c>
    </row>
    <row r="238" spans="1:10" x14ac:dyDescent="0.2">
      <c r="A238" s="6">
        <v>36821</v>
      </c>
      <c r="B238" s="16">
        <f>+'[3]Ops Data'!$AF180</f>
        <v>29874300</v>
      </c>
      <c r="C238" s="16">
        <f>+'[3]Ops Data'!$AG180</f>
        <v>230500</v>
      </c>
      <c r="E238" s="16">
        <f t="shared" si="7"/>
        <v>751700</v>
      </c>
    </row>
    <row r="239" spans="1:10" x14ac:dyDescent="0.2">
      <c r="A239" s="6">
        <v>36822</v>
      </c>
      <c r="B239" s="16">
        <f>+'[3]Ops Data'!$AF181</f>
        <v>29158600</v>
      </c>
      <c r="C239" s="16">
        <f>+'[3]Ops Data'!$AG181</f>
        <v>230500</v>
      </c>
      <c r="E239" s="16">
        <f t="shared" si="7"/>
        <v>715700</v>
      </c>
    </row>
    <row r="240" spans="1:10" x14ac:dyDescent="0.2">
      <c r="A240" s="6">
        <v>36823</v>
      </c>
      <c r="B240" s="16">
        <f>+'[3]Ops Data'!$AF182</f>
        <v>28330000</v>
      </c>
      <c r="C240" s="16">
        <f>+'[3]Ops Data'!$AG182</f>
        <v>205700</v>
      </c>
      <c r="E240" s="16">
        <f t="shared" ref="E240:E248" si="8">B239-B240</f>
        <v>828600</v>
      </c>
    </row>
    <row r="241" spans="1:5" x14ac:dyDescent="0.2">
      <c r="A241" s="6">
        <v>36824</v>
      </c>
      <c r="B241" s="16">
        <f>+'[3]Ops Data'!$AF183</f>
        <v>27504000</v>
      </c>
      <c r="C241" s="16">
        <f>+'[3]Ops Data'!$AG183</f>
        <v>376000</v>
      </c>
      <c r="E241" s="16">
        <f t="shared" si="8"/>
        <v>826000</v>
      </c>
    </row>
    <row r="242" spans="1:5" x14ac:dyDescent="0.2">
      <c r="A242" s="6">
        <v>36825</v>
      </c>
      <c r="B242" s="16">
        <f>+'[3]Ops Data'!$AF184</f>
        <v>26565000</v>
      </c>
      <c r="C242" s="16">
        <f>+'[3]Ops Data'!$AG184</f>
        <v>405800</v>
      </c>
      <c r="E242" s="16">
        <f t="shared" si="8"/>
        <v>939000</v>
      </c>
    </row>
    <row r="243" spans="1:5" x14ac:dyDescent="0.2">
      <c r="A243" s="6">
        <v>36826</v>
      </c>
      <c r="B243" s="16">
        <f>+'[3]Ops Data'!$AF185</f>
        <v>25152000</v>
      </c>
      <c r="C243" s="16">
        <f>+'[3]Ops Data'!$AG185</f>
        <v>640100</v>
      </c>
      <c r="E243" s="16">
        <f t="shared" si="8"/>
        <v>1413000</v>
      </c>
    </row>
    <row r="244" spans="1:5" x14ac:dyDescent="0.2">
      <c r="A244" s="6">
        <v>36827</v>
      </c>
      <c r="B244" s="16">
        <f>+'[3]Ops Data'!$AF186</f>
        <v>24439000</v>
      </c>
      <c r="C244" s="16">
        <f>+'[3]Ops Data'!$AG186</f>
        <v>394800</v>
      </c>
      <c r="E244" s="16">
        <f t="shared" si="8"/>
        <v>713000</v>
      </c>
    </row>
    <row r="245" spans="1:5" x14ac:dyDescent="0.2">
      <c r="A245" s="6">
        <v>36828</v>
      </c>
      <c r="B245" s="16">
        <f>+'[3]Ops Data'!$AF187</f>
        <v>24439000</v>
      </c>
      <c r="C245" s="16">
        <f>+'[3]Ops Data'!$AG187</f>
        <v>638301</v>
      </c>
      <c r="E245" s="16">
        <f t="shared" si="8"/>
        <v>0</v>
      </c>
    </row>
    <row r="246" spans="1:5" x14ac:dyDescent="0.2">
      <c r="A246" s="6">
        <v>36829</v>
      </c>
      <c r="B246" s="16">
        <f>+'[3]Ops Data'!$AF188</f>
        <v>23851000</v>
      </c>
      <c r="C246" s="16">
        <f>+'[3]Ops Data'!$AG188</f>
        <v>507500</v>
      </c>
      <c r="E246" s="16">
        <f t="shared" si="8"/>
        <v>588000</v>
      </c>
    </row>
    <row r="247" spans="1:5" x14ac:dyDescent="0.2">
      <c r="A247" s="6">
        <v>36830</v>
      </c>
      <c r="B247" s="16">
        <f>+'[3]Ops Data'!$AF189</f>
        <v>23283000</v>
      </c>
      <c r="C247" s="16">
        <f>+'[3]Ops Data'!$AG189</f>
        <v>510900</v>
      </c>
      <c r="E247" s="16">
        <f t="shared" si="8"/>
        <v>568000</v>
      </c>
    </row>
    <row r="248" spans="1:5" x14ac:dyDescent="0.2">
      <c r="A248" s="6">
        <v>36831</v>
      </c>
      <c r="B248" s="16">
        <f>+'[3]Ops Data'!$AF190</f>
        <v>22945000</v>
      </c>
      <c r="C248" s="16">
        <f>+'[3]Ops Data'!$AG190</f>
        <v>565000</v>
      </c>
      <c r="E248" s="16">
        <f t="shared" si="8"/>
        <v>338000</v>
      </c>
    </row>
    <row r="249" spans="1:5" x14ac:dyDescent="0.2">
      <c r="A249" s="6">
        <v>36832</v>
      </c>
      <c r="B249" s="16">
        <f>+'[3]Ops Data'!$AF191</f>
        <v>22516000</v>
      </c>
      <c r="C249" s="16">
        <f>+'[3]Ops Data'!$AG191</f>
        <v>482000</v>
      </c>
      <c r="E249" s="16">
        <f t="shared" ref="E249:E297" si="9">B248-B249</f>
        <v>429000</v>
      </c>
    </row>
    <row r="250" spans="1:5" x14ac:dyDescent="0.2">
      <c r="A250" s="6">
        <v>36833</v>
      </c>
      <c r="B250" s="16">
        <f>+'[3]Ops Data'!$AF192</f>
        <v>22074000</v>
      </c>
      <c r="C250" s="16">
        <f>+'[3]Ops Data'!$AG192</f>
        <v>318400</v>
      </c>
      <c r="E250" s="16">
        <f t="shared" si="9"/>
        <v>442000</v>
      </c>
    </row>
    <row r="251" spans="1:5" x14ac:dyDescent="0.2">
      <c r="A251" s="6">
        <v>36834</v>
      </c>
      <c r="B251" s="16">
        <f>+'[3]Ops Data'!$AF193</f>
        <v>22431000</v>
      </c>
      <c r="C251" s="16">
        <f>+'[3]Ops Data'!$AG193</f>
        <v>289000</v>
      </c>
      <c r="E251" s="16">
        <f t="shared" si="9"/>
        <v>-357000</v>
      </c>
    </row>
    <row r="252" spans="1:5" x14ac:dyDescent="0.2">
      <c r="A252" s="6">
        <v>36835</v>
      </c>
      <c r="B252" s="16">
        <f>+'[3]Ops Data'!$AF194</f>
        <v>22448000</v>
      </c>
      <c r="C252" s="16">
        <f>+'[3]Ops Data'!$AG194</f>
        <v>305250</v>
      </c>
      <c r="E252" s="16">
        <f t="shared" si="9"/>
        <v>-17000</v>
      </c>
    </row>
    <row r="253" spans="1:5" x14ac:dyDescent="0.2">
      <c r="A253" s="6">
        <v>36836</v>
      </c>
      <c r="B253" s="16">
        <f>+'[3]Ops Data'!$AF195</f>
        <v>22375000</v>
      </c>
      <c r="C253" s="16">
        <f>+'[3]Ops Data'!$AG195</f>
        <v>339100</v>
      </c>
      <c r="E253" s="16">
        <f t="shared" si="9"/>
        <v>73000</v>
      </c>
    </row>
    <row r="254" spans="1:5" x14ac:dyDescent="0.2">
      <c r="A254" s="6">
        <v>36837</v>
      </c>
      <c r="B254" s="16">
        <f>+'[3]Ops Data'!$AF196</f>
        <v>22256000</v>
      </c>
      <c r="C254" s="16">
        <f>+'[3]Ops Data'!$AG196</f>
        <v>905300</v>
      </c>
      <c r="E254" s="16">
        <f t="shared" si="9"/>
        <v>119000</v>
      </c>
    </row>
    <row r="255" spans="1:5" x14ac:dyDescent="0.2">
      <c r="A255" s="6">
        <v>36838</v>
      </c>
      <c r="B255" s="16">
        <f>+'[3]Ops Data'!$AF197</f>
        <v>22470000</v>
      </c>
      <c r="C255" s="16">
        <f>+'[3]Ops Data'!$AG197</f>
        <v>347180</v>
      </c>
      <c r="E255" s="16">
        <f t="shared" si="9"/>
        <v>-214000</v>
      </c>
    </row>
    <row r="256" spans="1:5" x14ac:dyDescent="0.2">
      <c r="A256" s="6">
        <v>36839</v>
      </c>
      <c r="B256" s="16">
        <f>+'[3]Ops Data'!$AF198</f>
        <v>22783000</v>
      </c>
      <c r="C256" s="16">
        <f>+'[3]Ops Data'!$AG198</f>
        <v>406600</v>
      </c>
      <c r="E256" s="16">
        <f t="shared" si="9"/>
        <v>-313000</v>
      </c>
    </row>
    <row r="257" spans="1:5" x14ac:dyDescent="0.2">
      <c r="A257" s="6">
        <v>36840</v>
      </c>
      <c r="B257" s="16">
        <f>+'[3]Ops Data'!$AF199</f>
        <v>23476000</v>
      </c>
      <c r="C257" s="16">
        <f>+'[3]Ops Data'!$AG199</f>
        <v>455800</v>
      </c>
      <c r="E257" s="16">
        <f t="shared" si="9"/>
        <v>-693000</v>
      </c>
    </row>
    <row r="258" spans="1:5" x14ac:dyDescent="0.2">
      <c r="A258" s="6">
        <v>36841</v>
      </c>
      <c r="B258" s="16">
        <f>+'[3]Ops Data'!$AF200</f>
        <v>24352000</v>
      </c>
      <c r="C258" s="16">
        <f>+'[3]Ops Data'!$AG200</f>
        <v>500100</v>
      </c>
      <c r="E258" s="16">
        <f t="shared" si="9"/>
        <v>-876000</v>
      </c>
    </row>
    <row r="259" spans="1:5" x14ac:dyDescent="0.2">
      <c r="A259" s="6">
        <v>36842</v>
      </c>
      <c r="B259" s="16">
        <f>+'[3]Ops Data'!$AF201</f>
        <v>24564500</v>
      </c>
      <c r="C259" s="16">
        <f>+'[3]Ops Data'!$AG201</f>
        <v>586000</v>
      </c>
      <c r="E259" s="16">
        <f t="shared" si="9"/>
        <v>-212500</v>
      </c>
    </row>
    <row r="260" spans="1:5" x14ac:dyDescent="0.2">
      <c r="A260" s="6">
        <v>36843</v>
      </c>
      <c r="B260" s="16">
        <f>+'[3]Ops Data'!$AF202</f>
        <v>25565000</v>
      </c>
      <c r="C260" s="16">
        <f>+'[3]Ops Data'!$AG202</f>
        <v>715800</v>
      </c>
      <c r="E260" s="16">
        <f t="shared" si="9"/>
        <v>-1000500</v>
      </c>
    </row>
    <row r="261" spans="1:5" x14ac:dyDescent="0.2">
      <c r="A261" s="6">
        <v>36844</v>
      </c>
      <c r="B261" s="16">
        <f>+'[3]Ops Data'!$AF203</f>
        <v>24801000</v>
      </c>
      <c r="C261" s="16">
        <f>+'[3]Ops Data'!$AG203</f>
        <v>1071000</v>
      </c>
      <c r="E261" s="16">
        <f t="shared" si="9"/>
        <v>764000</v>
      </c>
    </row>
    <row r="262" spans="1:5" x14ac:dyDescent="0.2">
      <c r="A262" s="6">
        <v>36845</v>
      </c>
      <c r="B262" s="16">
        <f>+'[3]Ops Data'!$AF204</f>
        <v>25541000</v>
      </c>
      <c r="C262" s="16">
        <f>+'[3]Ops Data'!$AG204</f>
        <v>1034000</v>
      </c>
      <c r="E262" s="16">
        <f t="shared" si="9"/>
        <v>-740000</v>
      </c>
    </row>
    <row r="263" spans="1:5" x14ac:dyDescent="0.2">
      <c r="A263" s="6">
        <v>36846</v>
      </c>
      <c r="B263" s="16">
        <f>+'[3]Ops Data'!$AF205</f>
        <v>26602000</v>
      </c>
      <c r="C263" s="16">
        <f>+'[3]Ops Data'!$AG205</f>
        <v>870400</v>
      </c>
      <c r="E263" s="16">
        <f t="shared" si="9"/>
        <v>-1061000</v>
      </c>
    </row>
    <row r="264" spans="1:5" x14ac:dyDescent="0.2">
      <c r="A264" s="6">
        <v>36847</v>
      </c>
      <c r="B264" s="16">
        <f>+'[3]Ops Data'!$AF206</f>
        <v>27458000</v>
      </c>
      <c r="C264" s="16">
        <f>+'[3]Ops Data'!$AG206</f>
        <v>1665900</v>
      </c>
      <c r="E264" s="16">
        <f t="shared" si="9"/>
        <v>-856000</v>
      </c>
    </row>
    <row r="265" spans="1:5" x14ac:dyDescent="0.2">
      <c r="A265" s="6">
        <v>36848</v>
      </c>
      <c r="B265" s="16">
        <f>+'[3]Ops Data'!$AF207</f>
        <v>28448000</v>
      </c>
      <c r="C265" s="16">
        <f>+'[3]Ops Data'!$AG207</f>
        <v>1792300</v>
      </c>
      <c r="E265" s="16">
        <f t="shared" si="9"/>
        <v>-990000</v>
      </c>
    </row>
    <row r="266" spans="1:5" x14ac:dyDescent="0.2">
      <c r="A266" s="6">
        <v>36849</v>
      </c>
      <c r="B266" s="16">
        <f>+'[3]Ops Data'!$AF208</f>
        <v>29483700</v>
      </c>
      <c r="C266" s="16">
        <f>+'[3]Ops Data'!$AG208</f>
        <v>1758600</v>
      </c>
      <c r="E266" s="16">
        <f t="shared" si="9"/>
        <v>-1035700</v>
      </c>
    </row>
    <row r="267" spans="1:5" x14ac:dyDescent="0.2">
      <c r="A267" s="6">
        <v>36850</v>
      </c>
      <c r="B267" s="16">
        <f>+'[3]Ops Data'!$AF209</f>
        <v>30435000</v>
      </c>
      <c r="C267" s="16">
        <f>+'[3]Ops Data'!$AG209</f>
        <v>1589300</v>
      </c>
      <c r="E267" s="16">
        <f t="shared" si="9"/>
        <v>-951300</v>
      </c>
    </row>
    <row r="268" spans="1:5" x14ac:dyDescent="0.2">
      <c r="A268" s="6">
        <v>36851</v>
      </c>
      <c r="B268" s="16">
        <f>+'[3]Ops Data'!$AF210</f>
        <v>31499000</v>
      </c>
      <c r="C268" s="16">
        <f>+'[3]Ops Data'!$AG210</f>
        <v>1558400</v>
      </c>
      <c r="E268" s="16">
        <f t="shared" si="9"/>
        <v>-1064000</v>
      </c>
    </row>
    <row r="269" spans="1:5" x14ac:dyDescent="0.2">
      <c r="A269" s="6">
        <v>36852</v>
      </c>
      <c r="B269" s="16">
        <f>+'[3]Ops Data'!$AF211</f>
        <v>32976000</v>
      </c>
      <c r="C269" s="16">
        <f>+'[3]Ops Data'!$AG211</f>
        <v>1613000</v>
      </c>
      <c r="E269" s="16">
        <f t="shared" si="9"/>
        <v>-1477000</v>
      </c>
    </row>
    <row r="270" spans="1:5" x14ac:dyDescent="0.2">
      <c r="A270" s="6">
        <v>36853</v>
      </c>
      <c r="B270" s="16">
        <f>+'[3]Ops Data'!$AF212</f>
        <v>32976000</v>
      </c>
      <c r="C270" s="16">
        <f>+'[3]Ops Data'!$AG212</f>
        <v>1613000</v>
      </c>
      <c r="E270" s="16">
        <f t="shared" si="9"/>
        <v>0</v>
      </c>
    </row>
    <row r="271" spans="1:5" x14ac:dyDescent="0.2">
      <c r="A271" s="6">
        <v>36854</v>
      </c>
      <c r="B271" s="16">
        <f>+'[3]Ops Data'!$AF213</f>
        <v>36090000</v>
      </c>
      <c r="C271" s="16">
        <f>+'[3]Ops Data'!$AG213</f>
        <v>2140525</v>
      </c>
      <c r="E271" s="16">
        <f t="shared" si="9"/>
        <v>-3114000</v>
      </c>
    </row>
    <row r="272" spans="1:5" x14ac:dyDescent="0.2">
      <c r="A272" s="6">
        <v>36855</v>
      </c>
      <c r="B272" s="16">
        <f>+'[3]Ops Data'!$AF214</f>
        <v>36894600</v>
      </c>
      <c r="C272" s="16">
        <f>+'[3]Ops Data'!$AG214</f>
        <v>2358600</v>
      </c>
      <c r="E272" s="16">
        <f t="shared" si="9"/>
        <v>-804600</v>
      </c>
    </row>
    <row r="273" spans="1:5" x14ac:dyDescent="0.2">
      <c r="A273" s="6">
        <v>36856</v>
      </c>
      <c r="B273" s="16">
        <f>+'[3]Ops Data'!$AF215</f>
        <v>37482000</v>
      </c>
      <c r="C273" s="16">
        <f>+'[3]Ops Data'!$AG215</f>
        <v>2333800</v>
      </c>
      <c r="E273" s="16">
        <f t="shared" si="9"/>
        <v>-587400</v>
      </c>
    </row>
    <row r="274" spans="1:5" x14ac:dyDescent="0.2">
      <c r="A274" s="6">
        <v>36857</v>
      </c>
      <c r="B274" s="16">
        <f>+'[3]Ops Data'!$AF216</f>
        <v>37482000</v>
      </c>
      <c r="C274" s="16">
        <f>+'[3]Ops Data'!$AG216</f>
        <v>2175500</v>
      </c>
      <c r="E274" s="16">
        <f t="shared" si="9"/>
        <v>0</v>
      </c>
    </row>
    <row r="275" spans="1:5" x14ac:dyDescent="0.2">
      <c r="A275" s="6">
        <v>36858</v>
      </c>
      <c r="B275" s="16">
        <f>+'[3]Ops Data'!$AF217</f>
        <v>39182000</v>
      </c>
      <c r="C275" s="16">
        <f>+'[3]Ops Data'!$AG217</f>
        <v>2198689</v>
      </c>
      <c r="E275" s="16">
        <f t="shared" si="9"/>
        <v>-1700000</v>
      </c>
    </row>
    <row r="276" spans="1:5" x14ac:dyDescent="0.2">
      <c r="A276" s="6">
        <v>36859</v>
      </c>
      <c r="B276" s="16">
        <f>+'[3]Ops Data'!$AF218</f>
        <v>40122000</v>
      </c>
      <c r="C276" s="16">
        <f>+'[3]Ops Data'!$AG218</f>
        <v>2015000</v>
      </c>
      <c r="E276" s="16">
        <f t="shared" si="9"/>
        <v>-940000</v>
      </c>
    </row>
    <row r="277" spans="1:5" x14ac:dyDescent="0.2">
      <c r="A277" s="6">
        <v>36860</v>
      </c>
      <c r="B277" s="16">
        <f>+'[3]Ops Data'!$AF219</f>
        <v>41064000</v>
      </c>
      <c r="C277" s="16">
        <f>+'[3]Ops Data'!$AG219</f>
        <v>2032700</v>
      </c>
      <c r="E277" s="16">
        <f t="shared" si="9"/>
        <v>-942000</v>
      </c>
    </row>
    <row r="278" spans="1:5" x14ac:dyDescent="0.2">
      <c r="A278" s="6">
        <v>36861</v>
      </c>
      <c r="B278" s="16">
        <f>+'[3]Ops Data'!$AF220</f>
        <v>41839000</v>
      </c>
      <c r="C278" s="16">
        <f>+'[3]Ops Data'!$AG220</f>
        <v>1989600</v>
      </c>
      <c r="E278" s="16">
        <f t="shared" si="9"/>
        <v>-775000</v>
      </c>
    </row>
    <row r="279" spans="1:5" x14ac:dyDescent="0.2">
      <c r="A279" s="6">
        <v>36862</v>
      </c>
      <c r="B279" s="16">
        <f>+'[3]Ops Data'!$AF221</f>
        <v>42046000</v>
      </c>
      <c r="C279" s="16">
        <f>+'[3]Ops Data'!$AG221</f>
        <v>1807200</v>
      </c>
      <c r="E279" s="16">
        <f t="shared" si="9"/>
        <v>-207000</v>
      </c>
    </row>
    <row r="280" spans="1:5" x14ac:dyDescent="0.2">
      <c r="A280" s="6">
        <v>36863</v>
      </c>
      <c r="B280" s="16">
        <f>+'[3]Ops Data'!$AF222</f>
        <v>42046000</v>
      </c>
      <c r="C280" s="16">
        <f>+'[3]Ops Data'!$AG222</f>
        <v>1814900</v>
      </c>
      <c r="E280" s="16">
        <f t="shared" si="9"/>
        <v>0</v>
      </c>
    </row>
    <row r="281" spans="1:5" x14ac:dyDescent="0.2">
      <c r="A281" s="6">
        <v>36864</v>
      </c>
      <c r="B281" s="16">
        <f>+'[3]Ops Data'!$AF223</f>
        <v>43800100</v>
      </c>
      <c r="C281" s="16">
        <f>+'[3]Ops Data'!$AG223</f>
        <v>1768400</v>
      </c>
      <c r="E281" s="16">
        <f t="shared" si="9"/>
        <v>-1754100</v>
      </c>
    </row>
    <row r="282" spans="1:5" x14ac:dyDescent="0.2">
      <c r="A282" s="6">
        <v>36865</v>
      </c>
      <c r="B282" s="16">
        <f>+'[3]Ops Data'!$AF224</f>
        <v>44597000</v>
      </c>
      <c r="C282" s="16">
        <f>+'[3]Ops Data'!$AG224</f>
        <v>1134400</v>
      </c>
      <c r="E282" s="16">
        <f t="shared" si="9"/>
        <v>-796900</v>
      </c>
    </row>
    <row r="283" spans="1:5" x14ac:dyDescent="0.2">
      <c r="A283" s="6">
        <v>36866</v>
      </c>
      <c r="B283" s="16">
        <f>+'[3]Ops Data'!$AF225</f>
        <v>46078000</v>
      </c>
      <c r="C283" s="16">
        <f>+'[3]Ops Data'!$AG225</f>
        <v>974400</v>
      </c>
      <c r="E283" s="16">
        <f t="shared" si="9"/>
        <v>-1481000</v>
      </c>
    </row>
    <row r="284" spans="1:5" x14ac:dyDescent="0.2">
      <c r="A284" s="6">
        <v>36867</v>
      </c>
      <c r="B284" s="16">
        <f>+'[3]Ops Data'!$AF226</f>
        <v>48036000</v>
      </c>
      <c r="C284" s="16">
        <f>+'[3]Ops Data'!$AG226</f>
        <v>1258900</v>
      </c>
      <c r="E284" s="16">
        <f t="shared" si="9"/>
        <v>-1958000</v>
      </c>
    </row>
    <row r="285" spans="1:5" x14ac:dyDescent="0.2">
      <c r="A285" s="6">
        <v>36868</v>
      </c>
      <c r="B285" s="16">
        <f>+'[3]Ops Data'!$AF227</f>
        <v>50254000</v>
      </c>
      <c r="C285" s="16">
        <f>+'[3]Ops Data'!$AG227</f>
        <v>1385600</v>
      </c>
      <c r="E285" s="16">
        <f t="shared" si="9"/>
        <v>-2218000</v>
      </c>
    </row>
    <row r="286" spans="1:5" x14ac:dyDescent="0.2">
      <c r="A286" s="6">
        <v>36869</v>
      </c>
      <c r="B286" s="16">
        <f>+'[3]Ops Data'!$AF228</f>
        <v>51700000</v>
      </c>
      <c r="C286" s="16">
        <f>+'[3]Ops Data'!$AG228</f>
        <v>1786100</v>
      </c>
      <c r="E286" s="16">
        <f t="shared" si="9"/>
        <v>-1446000</v>
      </c>
    </row>
    <row r="287" spans="1:5" x14ac:dyDescent="0.2">
      <c r="A287" s="6">
        <v>36870</v>
      </c>
      <c r="B287" s="16">
        <f>+'[3]Ops Data'!$AF229</f>
        <v>53036900</v>
      </c>
      <c r="C287" s="16">
        <f>+'[3]Ops Data'!$AG229</f>
        <v>1691000</v>
      </c>
      <c r="E287" s="16">
        <f t="shared" si="9"/>
        <v>-1336900</v>
      </c>
    </row>
    <row r="288" spans="1:5" x14ac:dyDescent="0.2">
      <c r="A288" s="6">
        <v>36871</v>
      </c>
      <c r="B288" s="16">
        <f>+'[3]Ops Data'!$AF230</f>
        <v>54031000</v>
      </c>
      <c r="C288" s="16">
        <f>+'[3]Ops Data'!$AG230</f>
        <v>1121200</v>
      </c>
      <c r="E288" s="16">
        <f t="shared" si="9"/>
        <v>-994100</v>
      </c>
    </row>
    <row r="289" spans="1:5" x14ac:dyDescent="0.2">
      <c r="A289" s="6">
        <v>36872</v>
      </c>
      <c r="B289" s="16">
        <f>+'[3]Ops Data'!$AF231</f>
        <v>55223000</v>
      </c>
      <c r="C289" s="16">
        <f>+'[3]Ops Data'!$AG231</f>
        <v>632800</v>
      </c>
      <c r="E289" s="16">
        <f t="shared" si="9"/>
        <v>-1192000</v>
      </c>
    </row>
    <row r="290" spans="1:5" x14ac:dyDescent="0.2">
      <c r="A290" s="6">
        <v>36873</v>
      </c>
      <c r="B290" s="16">
        <f>+'[3]Ops Data'!$AF232</f>
        <v>56806500</v>
      </c>
      <c r="C290" s="16">
        <f>+'[3]Ops Data'!$AG232</f>
        <v>757500</v>
      </c>
      <c r="E290" s="16">
        <f t="shared" si="9"/>
        <v>-1583500</v>
      </c>
    </row>
    <row r="291" spans="1:5" x14ac:dyDescent="0.2">
      <c r="A291" s="6">
        <v>36874</v>
      </c>
      <c r="B291" s="16">
        <f>+'[3]Ops Data'!$AF233</f>
        <v>58770000</v>
      </c>
      <c r="C291" s="16">
        <f>+'[3]Ops Data'!$AG233</f>
        <v>866700</v>
      </c>
      <c r="E291" s="16">
        <f t="shared" si="9"/>
        <v>-1963500</v>
      </c>
    </row>
    <row r="292" spans="1:5" x14ac:dyDescent="0.2">
      <c r="A292" s="6">
        <v>36875</v>
      </c>
      <c r="B292" s="16">
        <f>+'[3]Ops Data'!$AF234</f>
        <v>61021000</v>
      </c>
      <c r="C292" s="16">
        <f>+'[3]Ops Data'!$AG234</f>
        <v>866730</v>
      </c>
      <c r="E292" s="16">
        <f t="shared" si="9"/>
        <v>-2251000</v>
      </c>
    </row>
    <row r="293" spans="1:5" x14ac:dyDescent="0.2">
      <c r="A293" s="6">
        <v>36876</v>
      </c>
      <c r="B293" s="16">
        <f>+'[3]Ops Data'!$AF235</f>
        <v>63019000</v>
      </c>
      <c r="C293" s="16">
        <f>+'[3]Ops Data'!$AG235</f>
        <v>1447100</v>
      </c>
      <c r="E293" s="16">
        <f t="shared" si="9"/>
        <v>-1998000</v>
      </c>
    </row>
    <row r="294" spans="1:5" x14ac:dyDescent="0.2">
      <c r="A294" s="6">
        <v>36877</v>
      </c>
      <c r="B294" s="16">
        <f>+'[3]Ops Data'!$AF236</f>
        <v>64223100</v>
      </c>
      <c r="C294" s="16">
        <f>+'[3]Ops Data'!$AG236</f>
        <v>1174200</v>
      </c>
      <c r="E294" s="16">
        <f t="shared" si="9"/>
        <v>-1204100</v>
      </c>
    </row>
    <row r="295" spans="1:5" x14ac:dyDescent="0.2">
      <c r="A295" s="6">
        <v>36878</v>
      </c>
      <c r="B295" s="16">
        <f>+'[3]Ops Data'!$AF237</f>
        <v>65386700</v>
      </c>
      <c r="C295" s="16">
        <f>+'[3]Ops Data'!$AG237</f>
        <v>996600</v>
      </c>
      <c r="E295" s="16">
        <f t="shared" si="9"/>
        <v>-1163600</v>
      </c>
    </row>
    <row r="296" spans="1:5" x14ac:dyDescent="0.2">
      <c r="A296" s="6">
        <v>36879</v>
      </c>
      <c r="B296" s="16">
        <f>+'[3]Ops Data'!$AF238</f>
        <v>67335000</v>
      </c>
      <c r="C296" s="16">
        <f>+'[3]Ops Data'!$AG238</f>
        <v>856464</v>
      </c>
      <c r="E296" s="16">
        <f t="shared" si="9"/>
        <v>-1948300</v>
      </c>
    </row>
    <row r="297" spans="1:5" x14ac:dyDescent="0.2">
      <c r="A297" s="6">
        <v>36880</v>
      </c>
      <c r="B297" s="16">
        <f>+'[3]Ops Data'!$AF239</f>
        <v>69465000</v>
      </c>
      <c r="C297" s="16">
        <f>+'[3]Ops Data'!$AG239</f>
        <v>823100</v>
      </c>
      <c r="E297" s="16">
        <f t="shared" si="9"/>
        <v>-2130000</v>
      </c>
    </row>
    <row r="298" spans="1:5" x14ac:dyDescent="0.2">
      <c r="A298" s="6">
        <v>36881</v>
      </c>
      <c r="B298" s="16">
        <f>+'[3]Ops Data'!$AF240</f>
        <v>70717000</v>
      </c>
      <c r="C298" s="16">
        <f>+'[3]Ops Data'!$AG240</f>
        <v>693100</v>
      </c>
      <c r="E298" s="16">
        <f t="shared" ref="E298:E308" si="10">B297-B298</f>
        <v>-1252000</v>
      </c>
    </row>
    <row r="299" spans="1:5" x14ac:dyDescent="0.2">
      <c r="A299" s="6">
        <v>36882</v>
      </c>
      <c r="B299" s="16">
        <f>+'[3]Ops Data'!$AF241</f>
        <v>72728000</v>
      </c>
      <c r="C299" s="16">
        <f>+'[3]Ops Data'!$AG241</f>
        <v>618045</v>
      </c>
      <c r="E299" s="16">
        <f t="shared" si="10"/>
        <v>-2011000</v>
      </c>
    </row>
    <row r="300" spans="1:5" x14ac:dyDescent="0.2">
      <c r="A300" s="6">
        <v>36883</v>
      </c>
      <c r="B300" s="16">
        <f>+'[3]Ops Data'!$AF242</f>
        <v>74718000</v>
      </c>
      <c r="C300" s="16">
        <f>+'[3]Ops Data'!$AG242</f>
        <v>886700</v>
      </c>
      <c r="E300" s="16">
        <f t="shared" si="10"/>
        <v>-1990000</v>
      </c>
    </row>
    <row r="301" spans="1:5" x14ac:dyDescent="0.2">
      <c r="A301" s="6">
        <v>36884</v>
      </c>
      <c r="B301" s="16">
        <f>+'[3]Ops Data'!$AF243</f>
        <v>76546300</v>
      </c>
      <c r="C301" s="16">
        <f>+'[3]Ops Data'!$AG243</f>
        <v>769400</v>
      </c>
      <c r="E301" s="16">
        <f t="shared" si="10"/>
        <v>-1828300</v>
      </c>
    </row>
    <row r="302" spans="1:5" x14ac:dyDescent="0.2">
      <c r="A302" s="6">
        <v>36885</v>
      </c>
      <c r="B302" s="16">
        <f>+'[3]Ops Data'!$AF244</f>
        <v>78206900</v>
      </c>
      <c r="C302" s="16">
        <f>+'[3]Ops Data'!$AG244</f>
        <v>732700</v>
      </c>
      <c r="E302" s="16">
        <f t="shared" si="10"/>
        <v>-1660600</v>
      </c>
    </row>
    <row r="303" spans="1:5" x14ac:dyDescent="0.2">
      <c r="A303" s="6">
        <v>36886</v>
      </c>
      <c r="B303" s="16">
        <f>+'[3]Ops Data'!$AF245</f>
        <v>79966100</v>
      </c>
      <c r="C303" s="16">
        <f>+'[3]Ops Data'!$AG245</f>
        <v>694700</v>
      </c>
      <c r="E303" s="16">
        <f t="shared" si="10"/>
        <v>-1759200</v>
      </c>
    </row>
    <row r="304" spans="1:5" x14ac:dyDescent="0.2">
      <c r="A304" s="6">
        <v>36887</v>
      </c>
      <c r="B304" s="16">
        <f>+'[3]Ops Data'!$AF246</f>
        <v>80171000</v>
      </c>
      <c r="C304" s="16">
        <f>+'[3]Ops Data'!$AG246</f>
        <v>809000</v>
      </c>
      <c r="E304" s="16">
        <f t="shared" si="10"/>
        <v>-204900</v>
      </c>
    </row>
    <row r="305" spans="1:5" x14ac:dyDescent="0.2">
      <c r="A305" s="6">
        <v>36888</v>
      </c>
      <c r="B305" s="16">
        <f>+'[3]Ops Data'!$AF247</f>
        <v>83366000</v>
      </c>
      <c r="C305" s="16">
        <f>+'[3]Ops Data'!$AG247</f>
        <v>1019300</v>
      </c>
      <c r="E305" s="16">
        <f t="shared" si="10"/>
        <v>-3195000</v>
      </c>
    </row>
    <row r="306" spans="1:5" x14ac:dyDescent="0.2">
      <c r="A306" s="6">
        <v>36889</v>
      </c>
      <c r="B306" s="16">
        <f>+'[3]Ops Data'!$AF248</f>
        <v>84236000</v>
      </c>
      <c r="C306" s="16">
        <f>+'[3]Ops Data'!$AG248</f>
        <v>1017800</v>
      </c>
      <c r="E306" s="16">
        <f t="shared" si="10"/>
        <v>-870000</v>
      </c>
    </row>
    <row r="307" spans="1:5" x14ac:dyDescent="0.2">
      <c r="A307" s="6">
        <v>36890</v>
      </c>
      <c r="B307" s="16">
        <f>+'[3]Ops Data'!$AF249</f>
        <v>85690000</v>
      </c>
      <c r="C307" s="16">
        <f>+'[3]Ops Data'!$AG249</f>
        <v>1377000</v>
      </c>
      <c r="E307" s="16">
        <f t="shared" si="10"/>
        <v>-1454000</v>
      </c>
    </row>
    <row r="308" spans="1:5" x14ac:dyDescent="0.2">
      <c r="A308" s="6">
        <v>36891</v>
      </c>
      <c r="B308" s="16">
        <f>+'[3]Ops Data'!$AF250</f>
        <v>86959800</v>
      </c>
      <c r="C308" s="16">
        <f>+'[3]Ops Data'!$AG250</f>
        <v>1407400</v>
      </c>
      <c r="E308" s="16">
        <f t="shared" si="10"/>
        <v>-1269800</v>
      </c>
    </row>
    <row r="309" spans="1:5" x14ac:dyDescent="0.2">
      <c r="A309" s="6">
        <v>36892</v>
      </c>
      <c r="B309" s="16">
        <f>+'[3]Ops Data'!$AF251</f>
        <v>87984500</v>
      </c>
      <c r="C309" s="16">
        <f>+'[3]Ops Data'!$AG251</f>
        <v>1481800</v>
      </c>
      <c r="E309" s="16">
        <f t="shared" ref="E309:E318" si="11">B308-B309</f>
        <v>-1024700</v>
      </c>
    </row>
    <row r="310" spans="1:5" x14ac:dyDescent="0.2">
      <c r="A310" s="6">
        <v>36893</v>
      </c>
      <c r="B310" s="16">
        <f>+'[3]Ops Data'!$AF252</f>
        <v>89016000</v>
      </c>
      <c r="C310" s="16">
        <f>+'[3]Ops Data'!$AG252</f>
        <v>1378400</v>
      </c>
      <c r="E310" s="16">
        <f t="shared" si="11"/>
        <v>-1031500</v>
      </c>
    </row>
    <row r="311" spans="1:5" x14ac:dyDescent="0.2">
      <c r="A311" s="6">
        <v>36894</v>
      </c>
      <c r="B311" s="16">
        <f>+'[3]Ops Data'!$AF253</f>
        <v>89335000</v>
      </c>
      <c r="C311" s="16">
        <f>+'[3]Ops Data'!$AG253</f>
        <v>1534100</v>
      </c>
      <c r="E311" s="16">
        <f t="shared" si="11"/>
        <v>-319000</v>
      </c>
    </row>
    <row r="312" spans="1:5" x14ac:dyDescent="0.2">
      <c r="A312" s="6">
        <v>36895</v>
      </c>
      <c r="B312" s="16">
        <f>+'[3]Ops Data'!$AF254</f>
        <v>90805000</v>
      </c>
      <c r="C312" s="16">
        <f>+'[3]Ops Data'!$AG254</f>
        <v>1587100</v>
      </c>
      <c r="E312" s="16">
        <f t="shared" si="11"/>
        <v>-1470000</v>
      </c>
    </row>
    <row r="313" spans="1:5" x14ac:dyDescent="0.2">
      <c r="A313" s="6">
        <v>36896</v>
      </c>
      <c r="B313" s="16">
        <f>+'[3]Ops Data'!$AF255</f>
        <v>92158000</v>
      </c>
      <c r="C313" s="16">
        <f>+'[3]Ops Data'!$AG255</f>
        <v>1651200</v>
      </c>
      <c r="E313" s="16">
        <f t="shared" si="11"/>
        <v>-1353000</v>
      </c>
    </row>
    <row r="314" spans="1:5" x14ac:dyDescent="0.2">
      <c r="A314" s="6">
        <v>36897</v>
      </c>
      <c r="B314" s="16">
        <f>+'[3]Ops Data'!$AF256</f>
        <v>93119000</v>
      </c>
      <c r="C314" s="16">
        <f>+'[3]Ops Data'!$AG256</f>
        <v>1964100</v>
      </c>
      <c r="E314" s="16">
        <f t="shared" si="11"/>
        <v>-961000</v>
      </c>
    </row>
    <row r="315" spans="1:5" x14ac:dyDescent="0.2">
      <c r="A315" s="6">
        <v>36898</v>
      </c>
      <c r="B315" s="16">
        <f>+'[3]Ops Data'!$AF257</f>
        <v>94127400</v>
      </c>
      <c r="C315" s="16">
        <f>+'[3]Ops Data'!$AG257</f>
        <v>1847300</v>
      </c>
      <c r="E315" s="16">
        <f t="shared" si="11"/>
        <v>-1008400</v>
      </c>
    </row>
    <row r="316" spans="1:5" x14ac:dyDescent="0.2">
      <c r="A316" s="6">
        <v>36899</v>
      </c>
      <c r="B316" s="16">
        <f>+'[3]Ops Data'!$AF258</f>
        <v>95417000</v>
      </c>
      <c r="C316" s="16">
        <f>+'[3]Ops Data'!$AG258</f>
        <v>1545300</v>
      </c>
      <c r="E316" s="16">
        <f t="shared" si="11"/>
        <v>-1289600</v>
      </c>
    </row>
    <row r="317" spans="1:5" x14ac:dyDescent="0.2">
      <c r="A317" s="6">
        <v>36900</v>
      </c>
      <c r="B317" s="16">
        <f>+'[3]Ops Data'!$AF259</f>
        <v>95294000</v>
      </c>
      <c r="C317" s="16">
        <f>+'[3]Ops Data'!$AG259</f>
        <v>1940900</v>
      </c>
      <c r="E317" s="16">
        <f t="shared" si="11"/>
        <v>123000</v>
      </c>
    </row>
    <row r="318" spans="1:5" x14ac:dyDescent="0.2">
      <c r="A318" s="6">
        <v>36901</v>
      </c>
      <c r="B318" s="16">
        <f>+'[3]ops data#2'!$BC$260</f>
        <v>96369000</v>
      </c>
      <c r="C318" s="16">
        <f>+'[3]ops data#2'!$BD260</f>
        <v>2020100</v>
      </c>
      <c r="E318" s="16">
        <f t="shared" si="11"/>
        <v>-1075000</v>
      </c>
    </row>
    <row r="319" spans="1:5" x14ac:dyDescent="0.2">
      <c r="A319" s="6">
        <v>36902</v>
      </c>
      <c r="B319" s="16">
        <f>+'[3]ops data#2'!BC261</f>
        <v>97772000</v>
      </c>
      <c r="C319" s="16">
        <f>+'[3]ops data#2'!$BD261</f>
        <v>2152300</v>
      </c>
      <c r="E319" s="16">
        <f t="shared" ref="E319:E369" si="12">B318-B319</f>
        <v>-1403000</v>
      </c>
    </row>
    <row r="320" spans="1:5" x14ac:dyDescent="0.2">
      <c r="A320" s="6">
        <v>36903</v>
      </c>
      <c r="B320" s="16">
        <f>+'[3]ops data#2'!BC262</f>
        <v>98466000</v>
      </c>
      <c r="C320" s="16">
        <f>+'[3]ops data#2'!$BD262</f>
        <v>2204400</v>
      </c>
      <c r="E320" s="16">
        <f t="shared" si="12"/>
        <v>-694000</v>
      </c>
    </row>
    <row r="321" spans="1:5" x14ac:dyDescent="0.2">
      <c r="A321" s="6">
        <v>36904</v>
      </c>
      <c r="B321" s="16">
        <f>+'[3]ops data#2'!BC263</f>
        <v>98828000</v>
      </c>
      <c r="C321" s="16">
        <f>+'[3]ops data#2'!$BD263</f>
        <v>2353600</v>
      </c>
      <c r="E321" s="16">
        <f t="shared" si="12"/>
        <v>-362000</v>
      </c>
    </row>
    <row r="322" spans="1:5" x14ac:dyDescent="0.2">
      <c r="A322" s="6">
        <v>36905</v>
      </c>
      <c r="B322" s="16">
        <f>+'[3]ops data#2'!BC264</f>
        <v>99626600</v>
      </c>
      <c r="C322" s="16">
        <f>+'[3]ops data#2'!$BD264</f>
        <v>2269600</v>
      </c>
      <c r="E322" s="16">
        <f t="shared" si="12"/>
        <v>-798600</v>
      </c>
    </row>
    <row r="323" spans="1:5" x14ac:dyDescent="0.2">
      <c r="A323" s="6">
        <v>36906</v>
      </c>
      <c r="B323" s="16">
        <f>+'[3]ops data#2'!BC265</f>
        <v>99633000</v>
      </c>
      <c r="C323" s="16">
        <f>+'[3]ops data#2'!$BD265</f>
        <v>2075600</v>
      </c>
      <c r="E323" s="16">
        <f t="shared" si="12"/>
        <v>-6400</v>
      </c>
    </row>
    <row r="324" spans="1:5" x14ac:dyDescent="0.2">
      <c r="A324" s="6">
        <v>36907</v>
      </c>
      <c r="B324" s="16">
        <f>+'[3]ops data#2'!BC266</f>
        <v>100063000</v>
      </c>
      <c r="C324" s="16">
        <f>+'[3]ops data#2'!$BD266</f>
        <v>1818800</v>
      </c>
      <c r="E324" s="16">
        <f t="shared" si="12"/>
        <v>-430000</v>
      </c>
    </row>
    <row r="325" spans="1:5" x14ac:dyDescent="0.2">
      <c r="A325" s="6">
        <v>36908</v>
      </c>
      <c r="B325" s="16">
        <f>+'[3]ops data#2'!BC267</f>
        <v>100503000</v>
      </c>
      <c r="C325" s="16">
        <f>+'[3]ops data#2'!$BD267</f>
        <v>1713500</v>
      </c>
      <c r="E325" s="16">
        <f t="shared" si="12"/>
        <v>-440000</v>
      </c>
    </row>
    <row r="326" spans="1:5" x14ac:dyDescent="0.2">
      <c r="A326" s="6">
        <v>36909</v>
      </c>
      <c r="B326" s="16">
        <f>+'[3]ops data#2'!BC268</f>
        <v>101364000</v>
      </c>
      <c r="C326" s="16">
        <f>+'[3]ops data#2'!$BD268</f>
        <v>1645400</v>
      </c>
      <c r="E326" s="16">
        <f t="shared" si="12"/>
        <v>-861000</v>
      </c>
    </row>
    <row r="327" spans="1:5" x14ac:dyDescent="0.2">
      <c r="A327" s="6">
        <v>36910</v>
      </c>
      <c r="B327" s="16">
        <f>+'[3]ops data#2'!BC269</f>
        <v>103167000</v>
      </c>
      <c r="C327" s="16">
        <f>+'[3]ops data#2'!$BD269</f>
        <v>1452800</v>
      </c>
      <c r="E327" s="16">
        <f t="shared" si="12"/>
        <v>-1803000</v>
      </c>
    </row>
    <row r="328" spans="1:5" x14ac:dyDescent="0.2">
      <c r="A328" s="6">
        <v>36911</v>
      </c>
      <c r="B328" s="16">
        <f>+'[3]ops data#2'!BC270</f>
        <v>104246000</v>
      </c>
      <c r="C328" s="16">
        <f>+'[3]ops data#2'!$BD270</f>
        <v>1455500</v>
      </c>
      <c r="E328" s="16">
        <f t="shared" si="12"/>
        <v>-1079000</v>
      </c>
    </row>
    <row r="329" spans="1:5" x14ac:dyDescent="0.2">
      <c r="A329" s="6">
        <v>36912</v>
      </c>
      <c r="B329" s="16">
        <f>+'[3]ops data#2'!BC271</f>
        <v>105675700</v>
      </c>
      <c r="C329" s="16">
        <f>+'[3]ops data#2'!$BD271</f>
        <v>1516300</v>
      </c>
      <c r="E329" s="16">
        <f t="shared" si="12"/>
        <v>-1429700</v>
      </c>
    </row>
    <row r="330" spans="1:5" x14ac:dyDescent="0.2">
      <c r="A330" s="6">
        <v>36913</v>
      </c>
      <c r="B330" s="16">
        <f>+'[3]ops data#2'!BC272</f>
        <v>107071000</v>
      </c>
      <c r="C330" s="16">
        <f>+'[3]ops data#2'!$BD272</f>
        <v>1571000</v>
      </c>
      <c r="E330" s="16">
        <f t="shared" si="12"/>
        <v>-1395300</v>
      </c>
    </row>
    <row r="331" spans="1:5" x14ac:dyDescent="0.2">
      <c r="A331" s="6">
        <v>36914</v>
      </c>
      <c r="B331" s="16">
        <f>+'[3]ops data#2'!BC273</f>
        <v>107477000</v>
      </c>
      <c r="C331" s="16">
        <f>+'[3]ops data#2'!$BD273</f>
        <v>1598700</v>
      </c>
      <c r="E331" s="16">
        <f t="shared" si="12"/>
        <v>-406000</v>
      </c>
    </row>
    <row r="332" spans="1:5" x14ac:dyDescent="0.2">
      <c r="A332" s="6">
        <v>36915</v>
      </c>
      <c r="B332" s="16">
        <f>+'[3]ops data#2'!BC274</f>
        <v>108764000</v>
      </c>
      <c r="C332" s="16">
        <f>+'[3]ops data#2'!$BD274</f>
        <v>1230300</v>
      </c>
      <c r="E332" s="16">
        <f t="shared" si="12"/>
        <v>-1287000</v>
      </c>
    </row>
    <row r="333" spans="1:5" x14ac:dyDescent="0.2">
      <c r="A333" s="6">
        <v>36916</v>
      </c>
      <c r="B333" s="16">
        <f>+'[3]ops data#2'!BC275</f>
        <v>109763000</v>
      </c>
      <c r="C333" s="16">
        <f>+'[3]ops data#2'!$BD275</f>
        <v>1355100</v>
      </c>
      <c r="E333" s="16">
        <f t="shared" si="12"/>
        <v>-999000</v>
      </c>
    </row>
    <row r="334" spans="1:5" x14ac:dyDescent="0.2">
      <c r="A334" s="6">
        <v>36917</v>
      </c>
      <c r="B334" s="16">
        <f>+'[3]ops data#2'!BC276</f>
        <v>111238000</v>
      </c>
      <c r="C334" s="16">
        <f>+'[3]ops data#2'!$BD276</f>
        <v>1435000</v>
      </c>
      <c r="E334" s="16">
        <f t="shared" si="12"/>
        <v>-1475000</v>
      </c>
    </row>
    <row r="335" spans="1:5" x14ac:dyDescent="0.2">
      <c r="A335" s="6">
        <v>36918</v>
      </c>
      <c r="B335" s="16">
        <f>+'[3]ops data#2'!BC277</f>
        <v>112499000</v>
      </c>
      <c r="C335" s="16">
        <f>+'[3]ops data#2'!$BD277</f>
        <v>1370600</v>
      </c>
      <c r="E335" s="16">
        <f t="shared" si="12"/>
        <v>-1261000</v>
      </c>
    </row>
    <row r="336" spans="1:5" x14ac:dyDescent="0.2">
      <c r="A336" s="6">
        <v>36919</v>
      </c>
      <c r="B336" s="16">
        <f>+'[3]ops data#2'!BC278</f>
        <v>113924700</v>
      </c>
      <c r="C336" s="16">
        <f>+'[3]ops data#2'!$BD278</f>
        <v>1591600</v>
      </c>
      <c r="E336" s="16">
        <f t="shared" si="12"/>
        <v>-1425700</v>
      </c>
    </row>
    <row r="337" spans="1:5" x14ac:dyDescent="0.2">
      <c r="A337" s="6">
        <v>36920</v>
      </c>
      <c r="B337" s="16">
        <f>+'[3]ops data#2'!BC279</f>
        <v>115197000</v>
      </c>
      <c r="C337" s="16">
        <f>+'[3]ops data#2'!$BD279</f>
        <v>1763800</v>
      </c>
      <c r="E337" s="16">
        <f t="shared" si="12"/>
        <v>-1272300</v>
      </c>
    </row>
    <row r="338" spans="1:5" x14ac:dyDescent="0.2">
      <c r="A338" s="6">
        <v>36921</v>
      </c>
      <c r="B338" s="16">
        <f>+'[3]ops data#2'!BC280</f>
        <v>116463000</v>
      </c>
      <c r="C338" s="16">
        <f>+'[3]ops data#2'!$BD280</f>
        <v>1724700</v>
      </c>
      <c r="E338" s="16">
        <f t="shared" si="12"/>
        <v>-1266000</v>
      </c>
    </row>
    <row r="339" spans="1:5" x14ac:dyDescent="0.2">
      <c r="A339" s="6">
        <v>36922</v>
      </c>
      <c r="B339" s="16">
        <f>+'[3]ops data#2'!BC281</f>
        <v>117419000</v>
      </c>
      <c r="C339" s="16">
        <f>+'[3]ops data#2'!$BD281</f>
        <v>1508600</v>
      </c>
      <c r="E339" s="16">
        <f t="shared" si="12"/>
        <v>-956000</v>
      </c>
    </row>
    <row r="340" spans="1:5" x14ac:dyDescent="0.2">
      <c r="A340" s="6">
        <v>36923</v>
      </c>
      <c r="B340" s="16">
        <f>+'[3]ops data#2'!BC282</f>
        <v>118031000</v>
      </c>
      <c r="C340" s="16">
        <f>+'[3]ops data#2'!$BD282</f>
        <v>1432500</v>
      </c>
      <c r="E340" s="16">
        <f t="shared" si="12"/>
        <v>-612000</v>
      </c>
    </row>
    <row r="341" spans="1:5" x14ac:dyDescent="0.2">
      <c r="A341" s="6">
        <v>36924</v>
      </c>
      <c r="B341" s="16">
        <f>+'[3]ops data#2'!BC283</f>
        <v>119303000</v>
      </c>
      <c r="C341" s="16">
        <f>+'[3]ops data#2'!$BD283</f>
        <v>1293300</v>
      </c>
      <c r="E341" s="16">
        <f t="shared" si="12"/>
        <v>-1272000</v>
      </c>
    </row>
    <row r="342" spans="1:5" x14ac:dyDescent="0.2">
      <c r="A342" s="6">
        <v>36925</v>
      </c>
      <c r="B342" s="16">
        <f>+'[3]ops data#2'!BC284</f>
        <v>120997000</v>
      </c>
      <c r="C342" s="16">
        <f>+'[3]ops data#2'!$BD284</f>
        <v>1597000</v>
      </c>
      <c r="E342" s="16">
        <f t="shared" si="12"/>
        <v>-1694000</v>
      </c>
    </row>
    <row r="343" spans="1:5" x14ac:dyDescent="0.2">
      <c r="A343" s="6">
        <v>36926</v>
      </c>
      <c r="B343" s="16">
        <f>+'[3]ops data#2'!BC285</f>
        <v>122442800</v>
      </c>
      <c r="C343" s="16">
        <f>+'[3]ops data#2'!$BD285</f>
        <v>1753000</v>
      </c>
      <c r="E343" s="16">
        <f t="shared" si="12"/>
        <v>-1445800</v>
      </c>
    </row>
    <row r="344" spans="1:5" x14ac:dyDescent="0.2">
      <c r="A344" s="6">
        <v>36927</v>
      </c>
      <c r="B344" s="16">
        <f>+'[3]ops data#2'!BC286</f>
        <v>121866000</v>
      </c>
      <c r="C344" s="16">
        <f>+'[3]ops data#2'!$BD286</f>
        <v>1636500</v>
      </c>
      <c r="E344" s="16">
        <f t="shared" si="12"/>
        <v>576800</v>
      </c>
    </row>
    <row r="345" spans="1:5" x14ac:dyDescent="0.2">
      <c r="A345" s="6">
        <v>36928</v>
      </c>
      <c r="B345" s="16">
        <f>+'[3]ops data#2'!BC287</f>
        <v>124655000</v>
      </c>
      <c r="C345" s="16">
        <f>+'[3]ops data#2'!$BD287</f>
        <v>1858100</v>
      </c>
      <c r="E345" s="16">
        <f t="shared" si="12"/>
        <v>-2789000</v>
      </c>
    </row>
    <row r="346" spans="1:5" x14ac:dyDescent="0.2">
      <c r="A346" s="6">
        <v>36929</v>
      </c>
      <c r="B346" s="16">
        <f>+'[3]ops data#2'!BC288</f>
        <v>125572000</v>
      </c>
      <c r="C346" s="16">
        <f>+'[3]ops data#2'!$BD288</f>
        <v>1807000</v>
      </c>
      <c r="E346" s="16">
        <f t="shared" si="12"/>
        <v>-917000</v>
      </c>
    </row>
    <row r="347" spans="1:5" x14ac:dyDescent="0.2">
      <c r="A347" s="6">
        <v>36930</v>
      </c>
      <c r="B347" s="16">
        <f>+'[3]ops data#2'!BC289</f>
        <v>126644000</v>
      </c>
      <c r="C347" s="16">
        <f>+'[3]ops data#2'!$BD289</f>
        <v>2010300</v>
      </c>
      <c r="E347" s="16">
        <f t="shared" si="12"/>
        <v>-1072000</v>
      </c>
    </row>
    <row r="348" spans="1:5" x14ac:dyDescent="0.2">
      <c r="A348" s="6">
        <v>36931</v>
      </c>
      <c r="B348" s="16">
        <f>+'[3]ops data#2'!BC290</f>
        <v>127607000</v>
      </c>
      <c r="C348" s="16">
        <f>+'[3]ops data#2'!$BD290</f>
        <v>1613700</v>
      </c>
      <c r="E348" s="16">
        <f t="shared" si="12"/>
        <v>-963000</v>
      </c>
    </row>
    <row r="349" spans="1:5" x14ac:dyDescent="0.2">
      <c r="A349" s="6">
        <v>36932</v>
      </c>
      <c r="B349" s="16">
        <f>+'[3]ops data#2'!BC291</f>
        <v>128436000</v>
      </c>
      <c r="C349" s="16">
        <f>+'[3]ops data#2'!$BD291</f>
        <v>1426800</v>
      </c>
      <c r="E349" s="16">
        <f t="shared" si="12"/>
        <v>-829000</v>
      </c>
    </row>
    <row r="350" spans="1:5" x14ac:dyDescent="0.2">
      <c r="A350" s="6">
        <v>36933</v>
      </c>
      <c r="B350" s="16">
        <f>+'[3]ops data#2'!BC292</f>
        <v>129652100</v>
      </c>
      <c r="C350" s="16">
        <f>+'[3]ops data#2'!$BD292</f>
        <v>1773300</v>
      </c>
      <c r="E350" s="16">
        <f t="shared" si="12"/>
        <v>-1216100</v>
      </c>
    </row>
    <row r="351" spans="1:5" x14ac:dyDescent="0.2">
      <c r="A351" s="6">
        <v>36934</v>
      </c>
      <c r="B351" s="16">
        <f>+'[3]ops data#2'!BC293</f>
        <v>128769000</v>
      </c>
      <c r="C351" s="16">
        <f>+'[3]ops data#2'!$BD293</f>
        <v>1693800</v>
      </c>
      <c r="E351" s="16">
        <f t="shared" si="12"/>
        <v>883100</v>
      </c>
    </row>
    <row r="352" spans="1:5" x14ac:dyDescent="0.2">
      <c r="A352" s="6">
        <v>36935</v>
      </c>
      <c r="B352" s="16">
        <f>+'[3]ops data#2'!BC294</f>
        <v>132418000</v>
      </c>
      <c r="C352" s="16">
        <f>+'[3]ops data#2'!$BD294</f>
        <v>1957700</v>
      </c>
      <c r="E352" s="16">
        <f t="shared" si="12"/>
        <v>-3649000</v>
      </c>
    </row>
    <row r="353" spans="1:7" x14ac:dyDescent="0.2">
      <c r="A353" s="6">
        <v>36936</v>
      </c>
      <c r="B353" s="16">
        <f>+'[3]ops data#2'!BC295</f>
        <v>133537000</v>
      </c>
      <c r="C353" s="16">
        <f>+'[3]ops data#2'!$BD295</f>
        <v>1778700</v>
      </c>
      <c r="E353" s="16">
        <f t="shared" si="12"/>
        <v>-1119000</v>
      </c>
    </row>
    <row r="354" spans="1:7" x14ac:dyDescent="0.2">
      <c r="A354" s="6">
        <v>36937</v>
      </c>
      <c r="B354" s="16">
        <f>+'[3]ops data#2'!BC296</f>
        <v>134403000</v>
      </c>
      <c r="C354" s="16">
        <f>+'[3]ops data#2'!$BD296</f>
        <v>1732734</v>
      </c>
      <c r="E354" s="16">
        <f t="shared" si="12"/>
        <v>-866000</v>
      </c>
    </row>
    <row r="355" spans="1:7" x14ac:dyDescent="0.2">
      <c r="A355" s="6">
        <v>36938</v>
      </c>
      <c r="B355" s="16">
        <f>+'[3]ops data#2'!BC297</f>
        <v>135483000</v>
      </c>
      <c r="C355" s="16">
        <f>+'[3]ops data#2'!$BD297</f>
        <v>1646600</v>
      </c>
      <c r="E355" s="16">
        <f t="shared" si="12"/>
        <v>-1080000</v>
      </c>
    </row>
    <row r="356" spans="1:7" x14ac:dyDescent="0.2">
      <c r="A356" s="6">
        <v>36939</v>
      </c>
      <c r="B356" s="16">
        <f>+'[3]ops data#2'!BC298</f>
        <v>136710000</v>
      </c>
      <c r="C356" s="16">
        <f>+'[3]ops data#2'!$BD298</f>
        <v>1291500</v>
      </c>
      <c r="E356" s="16">
        <f t="shared" si="12"/>
        <v>-1227000</v>
      </c>
    </row>
    <row r="357" spans="1:7" x14ac:dyDescent="0.2">
      <c r="A357" s="6">
        <v>36940</v>
      </c>
      <c r="B357" s="16">
        <f>+'[3]ops data#2'!BC299</f>
        <v>138121400</v>
      </c>
      <c r="C357" s="16">
        <f>+'[3]ops data#2'!$BD299</f>
        <v>1500800</v>
      </c>
      <c r="E357" s="16">
        <f t="shared" si="12"/>
        <v>-1411400</v>
      </c>
    </row>
    <row r="358" spans="1:7" x14ac:dyDescent="0.2">
      <c r="A358" s="6">
        <v>36941</v>
      </c>
      <c r="B358" s="16">
        <f>+'[3]ops data#2'!BC300</f>
        <v>139859500</v>
      </c>
      <c r="C358" s="16">
        <f>+'[3]ops data#2'!$BD300</f>
        <v>1650900</v>
      </c>
      <c r="E358" s="16">
        <f t="shared" si="12"/>
        <v>-1738100</v>
      </c>
    </row>
    <row r="359" spans="1:7" x14ac:dyDescent="0.2">
      <c r="A359" s="6">
        <v>36942</v>
      </c>
      <c r="B359" s="16">
        <f>+'[3]ops data#2'!BC301</f>
        <v>141057000</v>
      </c>
      <c r="C359" s="16">
        <f>+'[3]ops data#2'!$BD301</f>
        <v>1138500</v>
      </c>
      <c r="E359" s="16">
        <f t="shared" si="12"/>
        <v>-1197500</v>
      </c>
    </row>
    <row r="360" spans="1:7" x14ac:dyDescent="0.2">
      <c r="A360" s="6">
        <v>36943</v>
      </c>
      <c r="B360" s="16">
        <f>+'[3]ops data#2'!BC302</f>
        <v>142732000</v>
      </c>
      <c r="C360" s="16">
        <f>+'[3]ops data#2'!$BD302</f>
        <v>994200</v>
      </c>
      <c r="E360" s="16">
        <f t="shared" si="12"/>
        <v>-1675000</v>
      </c>
    </row>
    <row r="361" spans="1:7" x14ac:dyDescent="0.2">
      <c r="A361" s="6">
        <v>36944</v>
      </c>
      <c r="B361" s="16">
        <f>+'[3]ops data#2'!BC303</f>
        <v>144100000</v>
      </c>
      <c r="C361" s="16">
        <f>+'[3]ops data#2'!$BD303</f>
        <v>1593000</v>
      </c>
      <c r="E361" s="16">
        <f t="shared" si="12"/>
        <v>-1368000</v>
      </c>
    </row>
    <row r="362" spans="1:7" x14ac:dyDescent="0.2">
      <c r="A362" s="6">
        <v>36945</v>
      </c>
      <c r="B362" s="16">
        <f>+'[3]ops data#2'!BC304</f>
        <v>145939000</v>
      </c>
      <c r="C362" s="16">
        <f>+'[3]ops data#2'!$BD304</f>
        <v>1020200</v>
      </c>
      <c r="E362" s="16">
        <f t="shared" si="12"/>
        <v>-1839000</v>
      </c>
    </row>
    <row r="363" spans="1:7" x14ac:dyDescent="0.2">
      <c r="A363" s="6">
        <v>36946</v>
      </c>
      <c r="B363" s="16">
        <f>+'[3]ops data#2'!BC305</f>
        <v>145939000</v>
      </c>
      <c r="C363" s="16">
        <f>+'[3]ops data#2'!$BD305</f>
        <v>1182500</v>
      </c>
      <c r="E363" s="16">
        <f t="shared" si="12"/>
        <v>0</v>
      </c>
    </row>
    <row r="364" spans="1:7" x14ac:dyDescent="0.2">
      <c r="A364" s="6">
        <v>36947</v>
      </c>
      <c r="B364" s="16">
        <f>+'[3]ops data#2'!BC306</f>
        <v>148679000</v>
      </c>
      <c r="C364" s="16">
        <f>+'[3]ops data#2'!$BD306</f>
        <v>1939200</v>
      </c>
      <c r="E364" s="16">
        <f t="shared" si="12"/>
        <v>-2740000</v>
      </c>
    </row>
    <row r="365" spans="1:7" x14ac:dyDescent="0.2">
      <c r="A365" s="6">
        <v>36948</v>
      </c>
      <c r="B365" s="16">
        <f>+'[3]ops data#2'!BC307</f>
        <v>149253000</v>
      </c>
      <c r="C365" s="16">
        <f>+'[3]ops data#2'!$BD307</f>
        <v>1729400</v>
      </c>
      <c r="E365" s="16">
        <f t="shared" si="12"/>
        <v>-574000</v>
      </c>
    </row>
    <row r="366" spans="1:7" x14ac:dyDescent="0.2">
      <c r="A366" s="6">
        <v>36949</v>
      </c>
      <c r="B366" s="16">
        <f>+'[3]ops data#2'!BC308</f>
        <v>150145000</v>
      </c>
      <c r="C366" s="16">
        <f>+'[3]ops data#2'!$BD308</f>
        <v>1376700</v>
      </c>
      <c r="E366" s="16">
        <f t="shared" si="12"/>
        <v>-892000</v>
      </c>
    </row>
    <row r="367" spans="1:7" x14ac:dyDescent="0.2">
      <c r="A367" s="6">
        <v>36950</v>
      </c>
      <c r="B367" s="16">
        <f>+'[3]ops data#2'!BC309</f>
        <v>151292000</v>
      </c>
      <c r="C367" s="16">
        <f>+'[3]ops data#2'!$BD309</f>
        <v>1557145</v>
      </c>
      <c r="E367" s="16">
        <f t="shared" si="12"/>
        <v>-1147000</v>
      </c>
    </row>
    <row r="368" spans="1:7" x14ac:dyDescent="0.2">
      <c r="A368" s="6">
        <v>36951</v>
      </c>
      <c r="B368" s="16">
        <f>+'[3]ops data#2'!BC310</f>
        <v>152124000</v>
      </c>
      <c r="C368" s="16">
        <f>+'[3]ops data#2'!$BD310</f>
        <v>1981200</v>
      </c>
      <c r="E368" s="16">
        <f t="shared" si="12"/>
        <v>-832000</v>
      </c>
      <c r="G368" s="50"/>
    </row>
    <row r="369" spans="1:8" x14ac:dyDescent="0.2">
      <c r="A369" s="6">
        <v>36952</v>
      </c>
      <c r="B369" s="16">
        <f>+'[3]ops data#2'!BC311</f>
        <v>153804000</v>
      </c>
      <c r="C369" s="16">
        <f>+'[3]ops data#2'!$BD311</f>
        <v>2166000</v>
      </c>
      <c r="E369" s="16">
        <f t="shared" si="12"/>
        <v>-1680000</v>
      </c>
      <c r="G369" s="50"/>
      <c r="H369" s="50"/>
    </row>
    <row r="370" spans="1:8" x14ac:dyDescent="0.2">
      <c r="A370" s="6">
        <v>36953</v>
      </c>
      <c r="B370" s="16">
        <f>+'[3]ops data#2'!BC312</f>
        <v>154566000</v>
      </c>
      <c r="C370" s="16">
        <f>+'[3]ops data#2'!$BD312</f>
        <v>2245300</v>
      </c>
      <c r="E370" s="16">
        <f t="shared" ref="E370:E411" si="13">B369-B370</f>
        <v>-762000</v>
      </c>
    </row>
    <row r="371" spans="1:8" x14ac:dyDescent="0.2">
      <c r="A371" s="6">
        <v>36954</v>
      </c>
      <c r="B371" s="16">
        <f>+'[3]ops data#2'!BC313</f>
        <v>155102000</v>
      </c>
      <c r="C371" s="16">
        <f>+'[3]ops data#2'!$BD313</f>
        <v>2074700</v>
      </c>
      <c r="E371" s="16">
        <f t="shared" si="13"/>
        <v>-536000</v>
      </c>
    </row>
    <row r="372" spans="1:8" x14ac:dyDescent="0.2">
      <c r="A372" s="6">
        <v>36955</v>
      </c>
      <c r="B372" s="16">
        <f>+'[3]ops data#2'!BC314</f>
        <v>156184000</v>
      </c>
      <c r="C372" s="16">
        <f>+'[3]ops data#2'!$BD314</f>
        <v>1160251</v>
      </c>
      <c r="E372" s="16">
        <f t="shared" si="13"/>
        <v>-1082000</v>
      </c>
    </row>
    <row r="373" spans="1:8" x14ac:dyDescent="0.2">
      <c r="A373" s="6">
        <v>36956</v>
      </c>
      <c r="B373" s="16">
        <f>+'[3]ops data#2'!BC315</f>
        <v>156016000</v>
      </c>
      <c r="C373" s="16">
        <f>+'[3]ops data#2'!$BD315</f>
        <v>1856200</v>
      </c>
      <c r="E373" s="16">
        <f t="shared" si="13"/>
        <v>168000</v>
      </c>
    </row>
    <row r="374" spans="1:8" x14ac:dyDescent="0.2">
      <c r="A374" s="6">
        <v>36957</v>
      </c>
      <c r="B374" s="16">
        <f>+'[3]ops data#2'!BC316</f>
        <v>157422000</v>
      </c>
      <c r="C374" s="16">
        <f>+'[3]ops data#2'!$BD316</f>
        <v>2079460</v>
      </c>
      <c r="E374" s="16">
        <f t="shared" si="13"/>
        <v>-1406000</v>
      </c>
    </row>
    <row r="375" spans="1:8" x14ac:dyDescent="0.2">
      <c r="A375" s="6">
        <v>36958</v>
      </c>
      <c r="B375" s="16">
        <f>+'[3]ops data#2'!BC317</f>
        <v>158691000</v>
      </c>
      <c r="C375" s="16">
        <f>+'[3]ops data#2'!$BD317</f>
        <v>1962200</v>
      </c>
      <c r="E375" s="16">
        <f t="shared" si="13"/>
        <v>-1269000</v>
      </c>
    </row>
    <row r="376" spans="1:8" x14ac:dyDescent="0.2">
      <c r="A376" s="6">
        <v>36959</v>
      </c>
      <c r="B376" s="16">
        <f>+'[3]ops data#2'!BC318</f>
        <v>159840000</v>
      </c>
      <c r="C376" s="16">
        <f>+'[3]ops data#2'!$BD318</f>
        <v>2118800</v>
      </c>
      <c r="E376" s="16">
        <f t="shared" si="13"/>
        <v>-1149000</v>
      </c>
    </row>
    <row r="377" spans="1:8" x14ac:dyDescent="0.2">
      <c r="A377" s="6">
        <v>36960</v>
      </c>
      <c r="B377" s="16">
        <f>+'[3]ops data#2'!BC319</f>
        <v>160663000</v>
      </c>
      <c r="C377" s="16">
        <f>+'[3]ops data#2'!$BD319</f>
        <v>2482600</v>
      </c>
      <c r="E377" s="16">
        <f t="shared" si="13"/>
        <v>-823000</v>
      </c>
    </row>
    <row r="378" spans="1:8" x14ac:dyDescent="0.2">
      <c r="A378" s="6">
        <v>36961</v>
      </c>
      <c r="B378" s="16">
        <f>+'[3]ops data#2'!BC320</f>
        <v>161269500</v>
      </c>
      <c r="C378" s="16">
        <f>+'[3]ops data#2'!$BD320</f>
        <v>2384700</v>
      </c>
      <c r="E378" s="16">
        <f t="shared" si="13"/>
        <v>-606500</v>
      </c>
    </row>
    <row r="379" spans="1:8" x14ac:dyDescent="0.2">
      <c r="A379" s="6">
        <v>36962</v>
      </c>
      <c r="B379" s="16">
        <f>+'[3]ops data#2'!BC321</f>
        <v>161535000</v>
      </c>
      <c r="C379" s="16">
        <f>+'[3]ops data#2'!$BD321</f>
        <v>2274100</v>
      </c>
      <c r="E379" s="16">
        <f t="shared" si="13"/>
        <v>-265500</v>
      </c>
    </row>
    <row r="380" spans="1:8" x14ac:dyDescent="0.2">
      <c r="A380" s="6">
        <v>36963</v>
      </c>
      <c r="B380" s="16">
        <f>+'[3]ops data#2'!BC322</f>
        <v>162040000</v>
      </c>
      <c r="C380" s="16">
        <f>+'[3]ops data#2'!$BD322</f>
        <v>1776200</v>
      </c>
      <c r="E380" s="16">
        <f t="shared" si="13"/>
        <v>-505000</v>
      </c>
    </row>
    <row r="381" spans="1:8" x14ac:dyDescent="0.2">
      <c r="A381" s="6">
        <v>36964</v>
      </c>
      <c r="B381" s="16">
        <f>+'[3]ops data#2'!BC323</f>
        <v>162581000</v>
      </c>
      <c r="C381" s="16">
        <f>+'[3]ops data#2'!$BD323</f>
        <v>2395500</v>
      </c>
      <c r="E381" s="16">
        <f t="shared" si="13"/>
        <v>-541000</v>
      </c>
    </row>
    <row r="382" spans="1:8" x14ac:dyDescent="0.2">
      <c r="A382" s="6">
        <v>36965</v>
      </c>
      <c r="B382" s="16">
        <f>+'[3]ops data#2'!BC324</f>
        <v>162830000</v>
      </c>
      <c r="C382" s="16">
        <f>+'[3]ops data#2'!$BD324</f>
        <v>2171274</v>
      </c>
      <c r="E382" s="16">
        <f t="shared" si="13"/>
        <v>-249000</v>
      </c>
    </row>
    <row r="383" spans="1:8" x14ac:dyDescent="0.2">
      <c r="A383" s="6">
        <v>36966</v>
      </c>
      <c r="B383" s="16">
        <f>+'[3]ops data#2'!BC325</f>
        <v>163269000</v>
      </c>
      <c r="C383" s="16">
        <f>+'[3]ops data#2'!$BD325</f>
        <v>2251300</v>
      </c>
      <c r="E383" s="16">
        <f t="shared" si="13"/>
        <v>-439000</v>
      </c>
    </row>
    <row r="384" spans="1:8" x14ac:dyDescent="0.2">
      <c r="A384" s="6">
        <v>36967</v>
      </c>
      <c r="B384" s="16">
        <f>+'[3]ops data#2'!BC326</f>
        <v>163567000</v>
      </c>
      <c r="C384" s="16">
        <f>+'[3]ops data#2'!$BD326</f>
        <v>2339900</v>
      </c>
      <c r="E384" s="16">
        <f t="shared" si="13"/>
        <v>-298000</v>
      </c>
    </row>
    <row r="385" spans="1:8" x14ac:dyDescent="0.2">
      <c r="A385" s="6">
        <v>36968</v>
      </c>
      <c r="B385" s="16">
        <f>+'[3]ops data#2'!BC327</f>
        <v>164057200</v>
      </c>
      <c r="C385" s="16">
        <f>+'[3]ops data#2'!$BD327</f>
        <v>2455100</v>
      </c>
      <c r="E385" s="16">
        <f t="shared" si="13"/>
        <v>-490200</v>
      </c>
    </row>
    <row r="386" spans="1:8" x14ac:dyDescent="0.2">
      <c r="A386" s="6">
        <v>36969</v>
      </c>
      <c r="B386" s="16">
        <f>+'[3]ops data#2'!BC328</f>
        <v>164431000</v>
      </c>
      <c r="C386" s="16">
        <f>+'[3]ops data#2'!$BD328</f>
        <v>2456300</v>
      </c>
      <c r="E386" s="16">
        <f t="shared" si="13"/>
        <v>-373800</v>
      </c>
    </row>
    <row r="387" spans="1:8" x14ac:dyDescent="0.2">
      <c r="A387" s="6">
        <v>36970</v>
      </c>
      <c r="B387" s="16">
        <f>+'[3]ops data#2'!BC329</f>
        <v>164660000</v>
      </c>
      <c r="C387" s="16">
        <f>+'[3]ops data#2'!$BD329</f>
        <v>1848827</v>
      </c>
      <c r="E387" s="16">
        <f t="shared" si="13"/>
        <v>-229000</v>
      </c>
    </row>
    <row r="388" spans="1:8" x14ac:dyDescent="0.2">
      <c r="A388" s="6">
        <v>36971</v>
      </c>
      <c r="B388" s="16">
        <f>+'[3]ops data#2'!BC330</f>
        <v>164566000</v>
      </c>
      <c r="C388" s="16">
        <f>+'[3]ops data#2'!$BD330</f>
        <v>2060600</v>
      </c>
      <c r="E388" s="16">
        <f t="shared" si="13"/>
        <v>94000</v>
      </c>
    </row>
    <row r="389" spans="1:8" x14ac:dyDescent="0.2">
      <c r="A389" s="6">
        <v>36972</v>
      </c>
      <c r="B389" s="16">
        <f>+'[3]ops data#2'!BC331</f>
        <v>164709000</v>
      </c>
      <c r="C389" s="16">
        <f>+'[3]ops data#2'!$BD331</f>
        <v>2087000</v>
      </c>
      <c r="E389" s="16">
        <f t="shared" si="13"/>
        <v>-143000</v>
      </c>
    </row>
    <row r="390" spans="1:8" x14ac:dyDescent="0.2">
      <c r="A390" s="6">
        <v>36973</v>
      </c>
      <c r="B390" s="16">
        <f>+'[3]ops data#2'!BC332</f>
        <v>164849000</v>
      </c>
      <c r="C390" s="16">
        <f>+'[3]ops data#2'!$BD332</f>
        <v>1887200</v>
      </c>
      <c r="E390" s="16">
        <f t="shared" si="13"/>
        <v>-140000</v>
      </c>
    </row>
    <row r="391" spans="1:8" x14ac:dyDescent="0.2">
      <c r="A391" s="6">
        <v>36974</v>
      </c>
      <c r="B391" s="16">
        <f>+'[3]ops data#2'!BC333</f>
        <v>165224200</v>
      </c>
      <c r="C391" s="16">
        <f>+'[3]ops data#2'!$BD333</f>
        <v>1741600</v>
      </c>
      <c r="E391" s="16">
        <f t="shared" si="13"/>
        <v>-375200</v>
      </c>
    </row>
    <row r="392" spans="1:8" x14ac:dyDescent="0.2">
      <c r="A392" s="6">
        <v>36975</v>
      </c>
      <c r="B392" s="16">
        <f>+'[3]ops data#2'!BC334</f>
        <v>165661300</v>
      </c>
      <c r="C392" s="16">
        <f>+'[3]ops data#2'!$BD334</f>
        <v>1596000</v>
      </c>
      <c r="E392" s="16">
        <f t="shared" si="13"/>
        <v>-437100</v>
      </c>
    </row>
    <row r="393" spans="1:8" x14ac:dyDescent="0.2">
      <c r="A393" s="6">
        <v>36976</v>
      </c>
      <c r="B393" s="16">
        <f>+'[3]ops data#2'!BC335</f>
        <v>166405000</v>
      </c>
      <c r="C393" s="16">
        <f>+'[3]ops data#2'!$BD335</f>
        <v>1655600</v>
      </c>
      <c r="E393" s="16">
        <f t="shared" si="13"/>
        <v>-743700</v>
      </c>
    </row>
    <row r="394" spans="1:8" x14ac:dyDescent="0.2">
      <c r="A394" s="6">
        <v>36977</v>
      </c>
      <c r="B394" s="16">
        <f>+'[3]ops data#2'!BC336</f>
        <v>167558000</v>
      </c>
      <c r="C394" s="16">
        <f>+'[3]ops data#2'!$BD336</f>
        <v>1771000</v>
      </c>
      <c r="E394" s="16">
        <f t="shared" si="13"/>
        <v>-1153000</v>
      </c>
    </row>
    <row r="395" spans="1:8" x14ac:dyDescent="0.2">
      <c r="A395" s="6">
        <v>36978</v>
      </c>
      <c r="B395" s="16">
        <f>+'[3]ops data#2'!BC337</f>
        <v>168736000</v>
      </c>
      <c r="C395" s="16">
        <f>+'[3]ops data#2'!$BD337</f>
        <v>1965400</v>
      </c>
      <c r="E395" s="16">
        <f t="shared" si="13"/>
        <v>-1178000</v>
      </c>
    </row>
    <row r="396" spans="1:8" x14ac:dyDescent="0.2">
      <c r="A396" s="6">
        <v>36979</v>
      </c>
      <c r="B396" s="16">
        <f>+'[3]ops data#2'!BC338</f>
        <v>169333000</v>
      </c>
      <c r="C396" s="16">
        <f>+'[3]ops data#2'!$BD338</f>
        <v>2077700</v>
      </c>
      <c r="E396" s="16">
        <f t="shared" si="13"/>
        <v>-597000</v>
      </c>
    </row>
    <row r="397" spans="1:8" x14ac:dyDescent="0.2">
      <c r="A397" s="6">
        <v>36980</v>
      </c>
      <c r="B397" s="16">
        <f>+'[3]ops data#2'!BC339</f>
        <v>169570000</v>
      </c>
      <c r="C397" s="16">
        <f>+'[3]ops data#2'!$BD339</f>
        <v>2111900</v>
      </c>
      <c r="E397" s="16">
        <f t="shared" si="13"/>
        <v>-237000</v>
      </c>
      <c r="F397" t="s">
        <v>60</v>
      </c>
    </row>
    <row r="398" spans="1:8" x14ac:dyDescent="0.2">
      <c r="A398" s="6">
        <v>36981</v>
      </c>
      <c r="B398" s="16">
        <f>+'[3]ops data#2'!BC340</f>
        <v>169695200</v>
      </c>
      <c r="C398" s="16">
        <f>+'[3]ops data#2'!$BD340</f>
        <v>625300</v>
      </c>
      <c r="E398" s="16">
        <f t="shared" si="13"/>
        <v>-125200</v>
      </c>
      <c r="F398" t="s">
        <v>35</v>
      </c>
    </row>
    <row r="399" spans="1:8" x14ac:dyDescent="0.2">
      <c r="A399" s="6">
        <v>36982</v>
      </c>
      <c r="B399" s="16">
        <f>+'[3]ops data#2'!BC341</f>
        <v>169735800</v>
      </c>
      <c r="C399" s="16">
        <f>+'[3]ops data#2'!$BD341</f>
        <v>436900</v>
      </c>
      <c r="E399" s="16">
        <f t="shared" si="13"/>
        <v>-40600</v>
      </c>
      <c r="F399" t="s">
        <v>36</v>
      </c>
      <c r="H399" s="50"/>
    </row>
    <row r="400" spans="1:8" x14ac:dyDescent="0.2">
      <c r="A400" s="6">
        <v>36983</v>
      </c>
      <c r="B400" s="16">
        <f>+'[3]ops data#2'!BC342</f>
        <v>169736000</v>
      </c>
      <c r="C400" s="16">
        <f>+'[3]ops data#2'!$BD342</f>
        <v>536500</v>
      </c>
      <c r="E400" s="16">
        <f t="shared" si="13"/>
        <v>-200</v>
      </c>
    </row>
    <row r="401" spans="1:7" x14ac:dyDescent="0.2">
      <c r="A401" s="6">
        <v>36984</v>
      </c>
      <c r="B401" s="16">
        <f>+'[3]ops data#2'!BC343</f>
        <v>169735000</v>
      </c>
      <c r="C401" s="16">
        <f>+'[3]ops data#2'!$BD343</f>
        <v>753400</v>
      </c>
      <c r="E401" s="16">
        <f t="shared" si="13"/>
        <v>1000</v>
      </c>
      <c r="G401" s="50"/>
    </row>
    <row r="402" spans="1:7" x14ac:dyDescent="0.2">
      <c r="A402" s="6">
        <v>36985</v>
      </c>
      <c r="B402" s="16">
        <f>+'[3]ops data#2'!BC344</f>
        <v>169514000</v>
      </c>
      <c r="C402" s="16">
        <f>+'[3]ops data#2'!$BD344</f>
        <v>350100</v>
      </c>
      <c r="E402" s="16">
        <f t="shared" si="13"/>
        <v>221000</v>
      </c>
    </row>
    <row r="403" spans="1:7" x14ac:dyDescent="0.2">
      <c r="A403" s="6">
        <v>36986</v>
      </c>
      <c r="B403" s="16">
        <f>+'[3]ops data#2'!BC345</f>
        <v>169334000</v>
      </c>
      <c r="C403" s="16">
        <f>+'[3]ops data#2'!$BD345</f>
        <v>536396</v>
      </c>
      <c r="E403" s="16">
        <f t="shared" si="13"/>
        <v>180000</v>
      </c>
    </row>
    <row r="404" spans="1:7" x14ac:dyDescent="0.2">
      <c r="A404" s="6">
        <v>36987</v>
      </c>
      <c r="B404" s="16">
        <f>+'[3]ops data#2'!BC346</f>
        <v>169123000</v>
      </c>
      <c r="C404" s="16">
        <f>+'[3]ops data#2'!$BD346</f>
        <v>784900</v>
      </c>
      <c r="E404" s="16">
        <f t="shared" si="13"/>
        <v>211000</v>
      </c>
    </row>
    <row r="405" spans="1:7" x14ac:dyDescent="0.2">
      <c r="A405" s="6">
        <v>36988</v>
      </c>
      <c r="B405" s="16">
        <f>+'[3]ops data#2'!BC347</f>
        <v>168759000</v>
      </c>
      <c r="C405" s="16">
        <f>+'[3]ops data#2'!$BD347</f>
        <v>495000</v>
      </c>
      <c r="E405" s="16">
        <f t="shared" si="13"/>
        <v>364000</v>
      </c>
    </row>
    <row r="406" spans="1:7" x14ac:dyDescent="0.2">
      <c r="A406" s="6">
        <v>36989</v>
      </c>
      <c r="B406" s="16">
        <f>+'[3]ops data#2'!BC348</f>
        <v>168188600</v>
      </c>
      <c r="C406" s="16">
        <f>+'[3]ops data#2'!$BD348</f>
        <v>846200</v>
      </c>
      <c r="E406" s="16">
        <f t="shared" si="13"/>
        <v>570400</v>
      </c>
    </row>
    <row r="407" spans="1:7" x14ac:dyDescent="0.2">
      <c r="A407" s="6">
        <v>36990</v>
      </c>
      <c r="B407" s="16">
        <f>+'[3]ops data#2'!BC349</f>
        <v>167511100</v>
      </c>
      <c r="C407" s="16">
        <f>+'[3]ops data#2'!$BD349</f>
        <v>719200</v>
      </c>
      <c r="E407" s="16">
        <f t="shared" si="13"/>
        <v>677500</v>
      </c>
      <c r="G407" s="50"/>
    </row>
    <row r="408" spans="1:7" x14ac:dyDescent="0.2">
      <c r="A408" s="6">
        <v>36991</v>
      </c>
      <c r="B408" s="16">
        <f>+'[3]ops data#2'!BC350</f>
        <v>166250000</v>
      </c>
      <c r="C408" s="16">
        <f>+'[3]ops data#2'!$BD350</f>
        <v>748300</v>
      </c>
      <c r="E408" s="16">
        <f t="shared" si="13"/>
        <v>1261100</v>
      </c>
    </row>
    <row r="409" spans="1:7" x14ac:dyDescent="0.2">
      <c r="A409" s="6">
        <v>36992</v>
      </c>
      <c r="B409" s="16">
        <f>+'[3]ops data#2'!BC351</f>
        <v>165431000</v>
      </c>
      <c r="C409" s="16">
        <f>+'[3]ops data#2'!$BD351</f>
        <v>602997</v>
      </c>
      <c r="E409" s="16">
        <f t="shared" si="13"/>
        <v>819000</v>
      </c>
    </row>
    <row r="410" spans="1:7" x14ac:dyDescent="0.2">
      <c r="A410" s="6">
        <v>36993</v>
      </c>
      <c r="B410" s="16">
        <f>+'[3]ops data#2'!BC352</f>
        <v>164862000</v>
      </c>
      <c r="C410" s="16">
        <f>+'[3]ops data#2'!$BD352</f>
        <v>654200</v>
      </c>
      <c r="E410" s="16">
        <f t="shared" si="13"/>
        <v>569000</v>
      </c>
    </row>
    <row r="411" spans="1:7" x14ac:dyDescent="0.2">
      <c r="A411" s="6">
        <v>36994</v>
      </c>
      <c r="B411" s="16">
        <f>+'[3]ops data#2'!BC353</f>
        <v>164225000</v>
      </c>
      <c r="C411" s="16">
        <f>+'[3]ops data#2'!$BD353</f>
        <v>625200</v>
      </c>
      <c r="E411" s="16">
        <f t="shared" si="13"/>
        <v>637000</v>
      </c>
    </row>
    <row r="412" spans="1:7" x14ac:dyDescent="0.2">
      <c r="A412" s="6">
        <f>A411+1</f>
        <v>36995</v>
      </c>
      <c r="B412" s="16">
        <f>+'[3]ops data#2'!BC354</f>
        <v>163882700</v>
      </c>
      <c r="C412" s="16">
        <f>+'[3]ops data#2'!$BD354</f>
        <v>615800</v>
      </c>
      <c r="E412" s="16">
        <f t="shared" ref="E412:E428" si="14">B411-B412</f>
        <v>342300</v>
      </c>
    </row>
    <row r="413" spans="1:7" x14ac:dyDescent="0.2">
      <c r="A413" s="6">
        <f t="shared" ref="A413:A459" si="15">A412+1</f>
        <v>36996</v>
      </c>
      <c r="B413" s="16">
        <f>+'[3]ops data#2'!BC355</f>
        <v>163413500</v>
      </c>
      <c r="C413" s="16">
        <f>+'[3]ops data#2'!$BD355</f>
        <v>670600</v>
      </c>
      <c r="E413" s="16">
        <f t="shared" si="14"/>
        <v>469200</v>
      </c>
    </row>
    <row r="414" spans="1:7" x14ac:dyDescent="0.2">
      <c r="A414" s="6">
        <f t="shared" si="15"/>
        <v>36997</v>
      </c>
      <c r="B414" s="16">
        <f>+'[3]ops data#2'!BC356</f>
        <v>162700000</v>
      </c>
      <c r="C414" s="16">
        <f>+'[3]ops data#2'!$BD356</f>
        <v>1057600</v>
      </c>
      <c r="E414" s="16">
        <f t="shared" si="14"/>
        <v>713500</v>
      </c>
    </row>
    <row r="415" spans="1:7" x14ac:dyDescent="0.2">
      <c r="A415" s="6">
        <f t="shared" si="15"/>
        <v>36998</v>
      </c>
      <c r="B415" s="16">
        <f>+'[3]ops data#2'!BC357</f>
        <v>161316000</v>
      </c>
      <c r="C415" s="16">
        <f>+'[3]ops data#2'!$BD357</f>
        <v>1110900</v>
      </c>
      <c r="E415" s="16">
        <f t="shared" si="14"/>
        <v>1384000</v>
      </c>
    </row>
    <row r="416" spans="1:7" x14ac:dyDescent="0.2">
      <c r="A416" s="6">
        <f t="shared" si="15"/>
        <v>36999</v>
      </c>
      <c r="B416" s="16">
        <f>+'[3]ops data#2'!BC358</f>
        <v>161560000</v>
      </c>
      <c r="C416" s="16">
        <f>+'[3]ops data#2'!$BD358</f>
        <v>891800</v>
      </c>
      <c r="E416" s="16">
        <f t="shared" si="14"/>
        <v>-244000</v>
      </c>
    </row>
    <row r="417" spans="1:8" x14ac:dyDescent="0.2">
      <c r="A417" s="6">
        <f t="shared" si="15"/>
        <v>37000</v>
      </c>
      <c r="B417" s="16">
        <f>+'[3]ops data#2'!BC359</f>
        <v>161560000</v>
      </c>
      <c r="C417" s="16">
        <f>+'[3]ops data#2'!$BD359</f>
        <v>639600</v>
      </c>
      <c r="E417" s="16">
        <f t="shared" si="14"/>
        <v>0</v>
      </c>
    </row>
    <row r="418" spans="1:8" x14ac:dyDescent="0.2">
      <c r="A418" s="6">
        <f t="shared" si="15"/>
        <v>37001</v>
      </c>
      <c r="B418" s="16">
        <f>+'[3]ops data#2'!BC360</f>
        <v>161388000</v>
      </c>
      <c r="C418" s="16">
        <f>+'[3]ops data#2'!$BD360</f>
        <v>340400</v>
      </c>
      <c r="E418" s="16">
        <f t="shared" si="14"/>
        <v>172000</v>
      </c>
    </row>
    <row r="419" spans="1:8" x14ac:dyDescent="0.2">
      <c r="A419" s="6">
        <f t="shared" si="15"/>
        <v>37002</v>
      </c>
      <c r="B419" s="16">
        <f>+'[3]ops data#2'!BC361</f>
        <v>160735700</v>
      </c>
      <c r="C419" s="16">
        <f>+'[3]ops data#2'!$BD361</f>
        <v>385900</v>
      </c>
      <c r="E419" s="16">
        <f t="shared" si="14"/>
        <v>652300</v>
      </c>
    </row>
    <row r="420" spans="1:8" x14ac:dyDescent="0.2">
      <c r="A420" s="6">
        <f t="shared" si="15"/>
        <v>37003</v>
      </c>
      <c r="B420" s="16">
        <f>+'[3]ops data#2'!BC362</f>
        <v>160225000</v>
      </c>
      <c r="C420" s="16">
        <f>+'[3]ops data#2'!$BD362</f>
        <v>333700</v>
      </c>
      <c r="E420" s="16">
        <f t="shared" si="14"/>
        <v>510700</v>
      </c>
      <c r="H420" s="16">
        <v>3988614</v>
      </c>
    </row>
    <row r="421" spans="1:8" x14ac:dyDescent="0.2">
      <c r="A421" s="6">
        <f t="shared" si="15"/>
        <v>37004</v>
      </c>
      <c r="B421" s="16">
        <f>+'[3]ops data#2'!BC363</f>
        <v>159795100</v>
      </c>
      <c r="C421" s="16">
        <f>+'[3]ops data#2'!$BD363</f>
        <v>500900</v>
      </c>
      <c r="E421" s="16">
        <f t="shared" si="14"/>
        <v>429900</v>
      </c>
      <c r="H421" s="50">
        <f>H420+619913+647094+667980+635849+967054+908565</f>
        <v>8435069</v>
      </c>
    </row>
    <row r="422" spans="1:8" x14ac:dyDescent="0.2">
      <c r="A422" s="6">
        <f t="shared" si="15"/>
        <v>37005</v>
      </c>
      <c r="B422" s="16">
        <f>+'[3]ops data#2'!BC364</f>
        <v>157890000</v>
      </c>
      <c r="C422" s="16">
        <f>+'[3]ops data#2'!$BD364</f>
        <v>625200</v>
      </c>
      <c r="E422" s="16">
        <f t="shared" si="14"/>
        <v>1905100</v>
      </c>
      <c r="H422" s="50"/>
    </row>
    <row r="423" spans="1:8" x14ac:dyDescent="0.2">
      <c r="A423" s="6">
        <f t="shared" si="15"/>
        <v>37006</v>
      </c>
      <c r="B423" s="16">
        <f>+'[3]ops data#2'!BC365</f>
        <v>157119000</v>
      </c>
      <c r="C423" s="16">
        <f>+'[3]ops data#2'!$BD365</f>
        <v>553500</v>
      </c>
      <c r="E423" s="16">
        <f t="shared" si="14"/>
        <v>771000</v>
      </c>
    </row>
    <row r="424" spans="1:8" x14ac:dyDescent="0.2">
      <c r="A424" s="6">
        <f t="shared" si="15"/>
        <v>37007</v>
      </c>
      <c r="B424" s="16">
        <f>+'[3]ops data#2'!BC366</f>
        <v>156600000</v>
      </c>
      <c r="C424" s="16">
        <f>+'[3]ops data#2'!$BD366</f>
        <v>415800</v>
      </c>
      <c r="E424" s="16">
        <f t="shared" si="14"/>
        <v>519000</v>
      </c>
    </row>
    <row r="425" spans="1:8" x14ac:dyDescent="0.2">
      <c r="A425" s="6">
        <f t="shared" si="15"/>
        <v>37008</v>
      </c>
      <c r="B425" s="16">
        <f>+'[3]ops data#2'!BC367</f>
        <v>155893000</v>
      </c>
      <c r="C425" s="16">
        <f>+'[3]ops data#2'!$BD367</f>
        <v>350400</v>
      </c>
      <c r="E425" s="16">
        <f t="shared" si="14"/>
        <v>707000</v>
      </c>
    </row>
    <row r="426" spans="1:8" x14ac:dyDescent="0.2">
      <c r="A426" s="6">
        <f t="shared" si="15"/>
        <v>37009</v>
      </c>
      <c r="B426" s="16">
        <f>+'[3]ops data#2'!BC368</f>
        <v>155128800</v>
      </c>
      <c r="C426" s="16">
        <f>+'[3]ops data#2'!$BD368</f>
        <v>365200</v>
      </c>
      <c r="E426" s="16">
        <f t="shared" si="14"/>
        <v>764200</v>
      </c>
    </row>
    <row r="427" spans="1:8" x14ac:dyDescent="0.2">
      <c r="A427" s="6">
        <f t="shared" si="15"/>
        <v>37010</v>
      </c>
      <c r="B427" s="16">
        <f>+'[3]ops data#2'!BC369</f>
        <v>154364600</v>
      </c>
      <c r="C427" s="16">
        <f>+'[3]ops data#2'!$BD369</f>
        <v>274400</v>
      </c>
      <c r="E427" s="16">
        <f t="shared" si="14"/>
        <v>764200</v>
      </c>
    </row>
    <row r="428" spans="1:8" x14ac:dyDescent="0.2">
      <c r="A428" s="6">
        <f t="shared" si="15"/>
        <v>37011</v>
      </c>
      <c r="B428" s="16">
        <f>+'[3]ops data#2'!BC370</f>
        <v>153568000</v>
      </c>
      <c r="C428" s="16">
        <f>+'[3]ops data#2'!$BD370</f>
        <v>375000</v>
      </c>
      <c r="E428" s="16">
        <f t="shared" si="14"/>
        <v>796600</v>
      </c>
    </row>
    <row r="429" spans="1:8" x14ac:dyDescent="0.2">
      <c r="A429" s="6">
        <f t="shared" si="15"/>
        <v>37012</v>
      </c>
      <c r="B429" s="16">
        <f>+'[3]ops data#2'!BC371</f>
        <v>152696000</v>
      </c>
      <c r="C429" s="16">
        <f>+'[3]ops data#2'!$BD371</f>
        <v>657400</v>
      </c>
      <c r="E429" s="16">
        <f t="shared" ref="E429:E458" si="16">B428-B429</f>
        <v>872000</v>
      </c>
    </row>
    <row r="430" spans="1:8" ht="13.5" customHeight="1" x14ac:dyDescent="0.2">
      <c r="A430" s="6">
        <f t="shared" si="15"/>
        <v>37013</v>
      </c>
      <c r="B430" s="16">
        <f>+'[3]ops data#2'!BC372</f>
        <v>151697000</v>
      </c>
      <c r="C430" s="16">
        <f>+'[3]ops data#2'!$BD372</f>
        <v>505500</v>
      </c>
      <c r="E430" s="16">
        <f t="shared" si="16"/>
        <v>999000</v>
      </c>
      <c r="G430" s="83" t="s">
        <v>63</v>
      </c>
    </row>
    <row r="431" spans="1:8" x14ac:dyDescent="0.2">
      <c r="A431" s="6">
        <f t="shared" si="15"/>
        <v>37014</v>
      </c>
      <c r="B431" s="16">
        <f>+'[3]ops data#2'!BC373</f>
        <v>150852000</v>
      </c>
      <c r="C431" s="16">
        <f>+'[3]ops data#2'!$BD373</f>
        <v>385100</v>
      </c>
      <c r="E431" s="16">
        <f t="shared" si="16"/>
        <v>845000</v>
      </c>
    </row>
    <row r="432" spans="1:8" x14ac:dyDescent="0.2">
      <c r="A432" s="6">
        <f t="shared" si="15"/>
        <v>37015</v>
      </c>
      <c r="B432" s="16">
        <f>+'[3]ops data#2'!BC374</f>
        <v>149935000</v>
      </c>
      <c r="C432" s="16">
        <f>+'[3]ops data#2'!$BD374</f>
        <v>339900</v>
      </c>
      <c r="E432" s="16">
        <f t="shared" si="16"/>
        <v>917000</v>
      </c>
    </row>
    <row r="433" spans="1:5" x14ac:dyDescent="0.2">
      <c r="A433" s="6">
        <f t="shared" si="15"/>
        <v>37016</v>
      </c>
      <c r="B433" s="16">
        <f>+'[3]ops data#2'!BC375</f>
        <v>149120000</v>
      </c>
      <c r="C433" s="16">
        <f>+'[3]ops data#2'!$BD375</f>
        <v>425200</v>
      </c>
      <c r="E433" s="16">
        <f t="shared" si="16"/>
        <v>815000</v>
      </c>
    </row>
    <row r="434" spans="1:5" x14ac:dyDescent="0.2">
      <c r="A434" s="6">
        <f t="shared" si="15"/>
        <v>37017</v>
      </c>
      <c r="B434" s="16">
        <f>+'[3]ops data#2'!BC376</f>
        <v>148485000</v>
      </c>
      <c r="C434" s="16">
        <f>+'[3]ops data#2'!$BD376</f>
        <v>321800</v>
      </c>
      <c r="E434" s="16">
        <f t="shared" si="16"/>
        <v>635000</v>
      </c>
    </row>
    <row r="435" spans="1:5" x14ac:dyDescent="0.2">
      <c r="A435" s="6">
        <f t="shared" si="15"/>
        <v>37018</v>
      </c>
      <c r="B435" s="16">
        <f>+'[3]ops data#2'!BC377</f>
        <v>148232900</v>
      </c>
      <c r="C435" s="16">
        <f>+'[3]ops data#2'!$BD377</f>
        <v>356800</v>
      </c>
      <c r="E435" s="16">
        <f t="shared" si="16"/>
        <v>252100</v>
      </c>
    </row>
    <row r="436" spans="1:5" x14ac:dyDescent="0.2">
      <c r="A436" s="6">
        <f t="shared" si="15"/>
        <v>37019</v>
      </c>
      <c r="B436" s="16">
        <f>+'[3]ops data#2'!BC378</f>
        <v>146507000</v>
      </c>
      <c r="C436" s="16">
        <f>+'[3]ops data#2'!$BD378</f>
        <v>989800</v>
      </c>
      <c r="E436" s="16">
        <f t="shared" si="16"/>
        <v>1725900</v>
      </c>
    </row>
    <row r="437" spans="1:5" x14ac:dyDescent="0.2">
      <c r="A437" s="6">
        <f t="shared" si="15"/>
        <v>37020</v>
      </c>
      <c r="B437" s="16">
        <f>+'[3]ops data#2'!BC379</f>
        <v>145773000</v>
      </c>
      <c r="C437" s="16">
        <f>+'[3]ops data#2'!$BD379</f>
        <v>985200</v>
      </c>
      <c r="E437" s="16">
        <f t="shared" si="16"/>
        <v>734000</v>
      </c>
    </row>
    <row r="438" spans="1:5" x14ac:dyDescent="0.2">
      <c r="A438" s="6">
        <f t="shared" si="15"/>
        <v>37021</v>
      </c>
      <c r="B438" s="16">
        <f>+'[3]ops data#2'!BC380</f>
        <v>145025000</v>
      </c>
      <c r="C438" s="16">
        <f>+'[3]ops data#2'!$BD380</f>
        <v>400400</v>
      </c>
      <c r="E438" s="16">
        <f t="shared" si="16"/>
        <v>748000</v>
      </c>
    </row>
    <row r="439" spans="1:5" x14ac:dyDescent="0.2">
      <c r="A439" s="6">
        <f t="shared" si="15"/>
        <v>37022</v>
      </c>
      <c r="B439" s="16">
        <f>+'[3]ops data#2'!BC381</f>
        <v>144376000</v>
      </c>
      <c r="C439" s="16">
        <f>+'[3]ops data#2'!$BD381</f>
        <v>356000</v>
      </c>
      <c r="E439" s="16">
        <f t="shared" si="16"/>
        <v>649000</v>
      </c>
    </row>
    <row r="440" spans="1:5" x14ac:dyDescent="0.2">
      <c r="A440" s="6">
        <f t="shared" si="15"/>
        <v>37023</v>
      </c>
      <c r="B440" s="16">
        <f>+'[3]ops data#2'!BC382</f>
        <v>143680700</v>
      </c>
      <c r="C440" s="16">
        <f>+'[3]ops data#2'!$BD382</f>
        <v>362100</v>
      </c>
      <c r="E440" s="16">
        <f t="shared" si="16"/>
        <v>695300</v>
      </c>
    </row>
    <row r="441" spans="1:5" x14ac:dyDescent="0.2">
      <c r="A441" s="6">
        <f t="shared" si="15"/>
        <v>37024</v>
      </c>
      <c r="B441" s="16">
        <f>+'[3]ops data#2'!BC383</f>
        <v>142985400</v>
      </c>
      <c r="C441" s="16">
        <f>+'[3]ops data#2'!$BD383</f>
        <v>370700</v>
      </c>
      <c r="E441" s="16">
        <f t="shared" si="16"/>
        <v>695300</v>
      </c>
    </row>
    <row r="442" spans="1:5" x14ac:dyDescent="0.2">
      <c r="A442" s="6">
        <f t="shared" si="15"/>
        <v>37025</v>
      </c>
      <c r="B442" s="16">
        <f>+'[3]ops data#2'!BC384</f>
        <v>142206700</v>
      </c>
      <c r="C442" s="16">
        <f>+'[3]ops data#2'!$BD384</f>
        <v>371900</v>
      </c>
      <c r="E442" s="16">
        <f t="shared" si="16"/>
        <v>778700</v>
      </c>
    </row>
    <row r="443" spans="1:5" x14ac:dyDescent="0.2">
      <c r="A443" s="6">
        <f t="shared" si="15"/>
        <v>37026</v>
      </c>
      <c r="B443" s="16">
        <f>+'[3]ops data#2'!BC385</f>
        <v>141825000</v>
      </c>
      <c r="C443" s="16">
        <f>+'[3]ops data#2'!$BD385</f>
        <v>333600</v>
      </c>
      <c r="E443" s="16">
        <f t="shared" si="16"/>
        <v>381700</v>
      </c>
    </row>
    <row r="444" spans="1:5" x14ac:dyDescent="0.2">
      <c r="A444" s="6">
        <f t="shared" si="15"/>
        <v>37027</v>
      </c>
      <c r="B444" s="16">
        <f>+'[3]ops data#2'!BC386</f>
        <v>141011000</v>
      </c>
      <c r="C444" s="16">
        <f>+'[3]ops data#2'!$BD386</f>
        <v>332800</v>
      </c>
      <c r="E444" s="16">
        <f t="shared" si="16"/>
        <v>814000</v>
      </c>
    </row>
    <row r="445" spans="1:5" x14ac:dyDescent="0.2">
      <c r="A445" s="6">
        <f t="shared" si="15"/>
        <v>37028</v>
      </c>
      <c r="B445" s="16">
        <f>+'[3]ops data#2'!BC387</f>
        <v>140792000</v>
      </c>
      <c r="C445" s="16">
        <f>+'[3]ops data#2'!$BD387</f>
        <v>382300</v>
      </c>
      <c r="E445" s="16">
        <f t="shared" si="16"/>
        <v>219000</v>
      </c>
    </row>
    <row r="446" spans="1:5" x14ac:dyDescent="0.2">
      <c r="A446" s="6">
        <f t="shared" si="15"/>
        <v>37029</v>
      </c>
      <c r="B446" s="16">
        <f>+'[3]ops data#2'!BC388</f>
        <v>139740000</v>
      </c>
      <c r="C446" s="16">
        <f>+'[3]ops data#2'!$BD388</f>
        <v>334193</v>
      </c>
      <c r="E446" s="16">
        <f t="shared" si="16"/>
        <v>1052000</v>
      </c>
    </row>
    <row r="447" spans="1:5" x14ac:dyDescent="0.2">
      <c r="A447" s="6">
        <f t="shared" si="15"/>
        <v>37030</v>
      </c>
      <c r="B447" s="16">
        <f>+'[3]ops data#2'!BC389</f>
        <v>138952900</v>
      </c>
      <c r="C447" s="16">
        <f>+'[3]ops data#2'!$BD389</f>
        <v>342924</v>
      </c>
      <c r="E447" s="16">
        <f t="shared" si="16"/>
        <v>787100</v>
      </c>
    </row>
    <row r="448" spans="1:5" x14ac:dyDescent="0.2">
      <c r="A448" s="6">
        <f t="shared" si="15"/>
        <v>37031</v>
      </c>
      <c r="B448" s="16">
        <f>+'[3]ops data#2'!BC390</f>
        <v>138173300</v>
      </c>
      <c r="C448" s="16">
        <f>+'[3]ops data#2'!$BD390</f>
        <v>247500</v>
      </c>
      <c r="E448" s="16">
        <f t="shared" si="16"/>
        <v>779600</v>
      </c>
    </row>
    <row r="449" spans="1:5" x14ac:dyDescent="0.2">
      <c r="A449" s="6">
        <f t="shared" si="15"/>
        <v>37032</v>
      </c>
      <c r="B449" s="16">
        <f>+'[3]ops data#2'!BC391</f>
        <v>137331000</v>
      </c>
      <c r="C449" s="16">
        <f>+'[3]ops data#2'!$BD391</f>
        <v>356100</v>
      </c>
      <c r="E449" s="16">
        <f t="shared" si="16"/>
        <v>842300</v>
      </c>
    </row>
    <row r="450" spans="1:5" x14ac:dyDescent="0.2">
      <c r="A450" s="6">
        <f t="shared" si="15"/>
        <v>37033</v>
      </c>
      <c r="B450" s="16">
        <f>+'[3]ops data#2'!BC392</f>
        <v>136141000</v>
      </c>
      <c r="C450" s="16">
        <f>+'[3]ops data#2'!$BD392</f>
        <v>495800</v>
      </c>
      <c r="E450" s="16">
        <f t="shared" si="16"/>
        <v>1190000</v>
      </c>
    </row>
    <row r="451" spans="1:5" x14ac:dyDescent="0.2">
      <c r="A451" s="6">
        <f t="shared" si="15"/>
        <v>37034</v>
      </c>
      <c r="B451" s="16">
        <f>+'[3]ops data#2'!BC393</f>
        <v>135192000</v>
      </c>
      <c r="C451" s="16">
        <f>+'[3]ops data#2'!$BD393</f>
        <v>584600</v>
      </c>
      <c r="E451" s="16">
        <f t="shared" si="16"/>
        <v>949000</v>
      </c>
    </row>
    <row r="452" spans="1:5" x14ac:dyDescent="0.2">
      <c r="A452" s="6">
        <f t="shared" si="15"/>
        <v>37035</v>
      </c>
      <c r="B452" s="16">
        <f>+'[3]ops data#2'!BC394</f>
        <v>134348000</v>
      </c>
      <c r="C452" s="16">
        <f>+'[3]ops data#2'!$BD394</f>
        <v>497000</v>
      </c>
      <c r="E452" s="16">
        <f t="shared" si="16"/>
        <v>844000</v>
      </c>
    </row>
    <row r="453" spans="1:5" x14ac:dyDescent="0.2">
      <c r="A453" s="6">
        <f t="shared" si="15"/>
        <v>37036</v>
      </c>
      <c r="B453" s="16">
        <f>+'[3]ops data#2'!BC395</f>
        <v>133434000</v>
      </c>
      <c r="C453" s="16">
        <f>+'[3]ops data#2'!$BD395</f>
        <v>383000</v>
      </c>
      <c r="E453" s="16">
        <f t="shared" si="16"/>
        <v>914000</v>
      </c>
    </row>
    <row r="454" spans="1:5" x14ac:dyDescent="0.2">
      <c r="A454" s="6">
        <f t="shared" si="15"/>
        <v>37037</v>
      </c>
      <c r="B454" s="16">
        <f>+'[3]ops data#2'!BC396</f>
        <v>132795000</v>
      </c>
      <c r="C454" s="16">
        <f>+'[3]ops data#2'!$BD396</f>
        <v>365200</v>
      </c>
      <c r="E454" s="16">
        <f t="shared" si="16"/>
        <v>639000</v>
      </c>
    </row>
    <row r="455" spans="1:5" x14ac:dyDescent="0.2">
      <c r="A455" s="6">
        <f t="shared" si="15"/>
        <v>37038</v>
      </c>
      <c r="B455" s="16">
        <f>+'[3]ops data#2'!BC397</f>
        <v>131831000</v>
      </c>
      <c r="C455" s="16">
        <f>+'[3]ops data#2'!$BD397</f>
        <v>313400</v>
      </c>
      <c r="E455" s="16">
        <f t="shared" si="16"/>
        <v>964000</v>
      </c>
    </row>
    <row r="456" spans="1:5" x14ac:dyDescent="0.2">
      <c r="A456" s="6">
        <f t="shared" si="15"/>
        <v>37039</v>
      </c>
      <c r="B456" s="16">
        <f>+'[3]ops data#2'!BC398</f>
        <v>131095000</v>
      </c>
      <c r="C456" s="16">
        <f>+'[3]ops data#2'!$BD398</f>
        <v>289300</v>
      </c>
      <c r="E456" s="16">
        <f t="shared" si="16"/>
        <v>736000</v>
      </c>
    </row>
    <row r="457" spans="1:5" x14ac:dyDescent="0.2">
      <c r="A457" s="6">
        <f t="shared" si="15"/>
        <v>37040</v>
      </c>
      <c r="B457" s="16">
        <f>+'[3]ops data#2'!BC399</f>
        <v>129543000</v>
      </c>
      <c r="C457" s="16">
        <f>+'[3]ops data#2'!$BD399</f>
        <v>341200</v>
      </c>
      <c r="E457" s="16">
        <f t="shared" si="16"/>
        <v>1552000</v>
      </c>
    </row>
    <row r="458" spans="1:5" x14ac:dyDescent="0.2">
      <c r="A458" s="6">
        <f t="shared" si="15"/>
        <v>37041</v>
      </c>
      <c r="B458" s="16">
        <f>+'[3]ops data#2'!BC400</f>
        <v>129000000</v>
      </c>
      <c r="C458" s="16">
        <f>+'[3]ops data#2'!$BD400</f>
        <v>377300</v>
      </c>
      <c r="E458" s="16">
        <f t="shared" si="16"/>
        <v>543000</v>
      </c>
    </row>
    <row r="459" spans="1:5" x14ac:dyDescent="0.2">
      <c r="A459" s="6">
        <f t="shared" si="15"/>
        <v>37042</v>
      </c>
      <c r="B459" s="16">
        <f>+'[3]ops data#2'!BC401</f>
        <v>128200000</v>
      </c>
      <c r="C459" s="16">
        <f>+'[3]ops data#2'!$BD401</f>
        <v>351600</v>
      </c>
      <c r="E459" s="16">
        <f>B458-B459</f>
        <v>800000</v>
      </c>
    </row>
    <row r="460" spans="1:5" x14ac:dyDescent="0.2">
      <c r="A460" s="6">
        <f t="shared" ref="A460:A500" si="17">A459+1</f>
        <v>37043</v>
      </c>
      <c r="B460" s="189">
        <f>+'[3]ops data#2'!BC402</f>
        <v>127100000</v>
      </c>
      <c r="C460" s="16">
        <f>+'[3]ops data#2'!$BD402</f>
        <v>204400</v>
      </c>
      <c r="E460" s="16">
        <f t="shared" ref="E460:E500" si="18">B459-B460</f>
        <v>1100000</v>
      </c>
    </row>
    <row r="461" spans="1:5" x14ac:dyDescent="0.2">
      <c r="A461" s="6">
        <f t="shared" si="17"/>
        <v>37044</v>
      </c>
      <c r="B461" s="16">
        <f>+'[3]ops data#2'!BC403</f>
        <v>126903500</v>
      </c>
      <c r="C461" s="16">
        <f>+'[3]ops data#2'!$BD403</f>
        <v>545100</v>
      </c>
      <c r="E461" s="16">
        <f t="shared" si="18"/>
        <v>196500</v>
      </c>
    </row>
    <row r="462" spans="1:5" x14ac:dyDescent="0.2">
      <c r="A462" s="6">
        <f t="shared" si="17"/>
        <v>37045</v>
      </c>
      <c r="B462" s="16">
        <f>+'[3]ops data#2'!BC404</f>
        <v>126325000</v>
      </c>
      <c r="C462" s="16">
        <f>+'[3]ops data#2'!$BD404</f>
        <v>531300</v>
      </c>
      <c r="E462" s="16">
        <f t="shared" si="18"/>
        <v>578500</v>
      </c>
    </row>
    <row r="463" spans="1:5" x14ac:dyDescent="0.2">
      <c r="A463" s="6">
        <f t="shared" si="17"/>
        <v>37046</v>
      </c>
      <c r="B463" s="16">
        <f>+'[3]ops data#2'!BC405</f>
        <v>125650000</v>
      </c>
      <c r="C463" s="16">
        <f>+'[3]ops data#2'!$BD405</f>
        <v>538500</v>
      </c>
      <c r="E463" s="16">
        <f t="shared" si="18"/>
        <v>675000</v>
      </c>
    </row>
    <row r="464" spans="1:5" x14ac:dyDescent="0.2">
      <c r="A464" s="6">
        <f t="shared" si="17"/>
        <v>37047</v>
      </c>
      <c r="B464" s="16">
        <f>+'[3]ops data#2'!BC406</f>
        <v>124816000</v>
      </c>
      <c r="C464" s="16">
        <f>+'[3]ops data#2'!$BD406</f>
        <v>312300</v>
      </c>
      <c r="E464" s="16">
        <f t="shared" si="18"/>
        <v>834000</v>
      </c>
    </row>
    <row r="465" spans="1:10" x14ac:dyDescent="0.2">
      <c r="A465" s="6">
        <f t="shared" si="17"/>
        <v>37048</v>
      </c>
      <c r="B465" s="16">
        <f>+'[3]ops data#2'!BC407</f>
        <v>123908000</v>
      </c>
      <c r="C465" s="16">
        <f>+'[3]ops data#2'!$BD407</f>
        <v>427800</v>
      </c>
      <c r="E465" s="16">
        <f t="shared" si="18"/>
        <v>908000</v>
      </c>
    </row>
    <row r="466" spans="1:10" x14ac:dyDescent="0.2">
      <c r="A466" s="6">
        <f t="shared" si="17"/>
        <v>37049</v>
      </c>
      <c r="B466" s="189">
        <f>+'[3]ops data#2'!BC408</f>
        <v>123271000</v>
      </c>
      <c r="C466" s="16">
        <f>+'[3]ops data#2'!$BD408</f>
        <v>351100</v>
      </c>
      <c r="E466" s="16">
        <f t="shared" si="18"/>
        <v>637000</v>
      </c>
      <c r="G466" s="50"/>
    </row>
    <row r="467" spans="1:10" x14ac:dyDescent="0.2">
      <c r="A467" s="6">
        <f t="shared" si="17"/>
        <v>37050</v>
      </c>
      <c r="B467" s="16">
        <f>+'[3]ops data#2'!BC409</f>
        <v>122582000</v>
      </c>
      <c r="C467" s="16">
        <f>+'[3]ops data#2'!$BD409</f>
        <v>368700</v>
      </c>
      <c r="E467" s="16">
        <f t="shared" si="18"/>
        <v>689000</v>
      </c>
    </row>
    <row r="468" spans="1:10" x14ac:dyDescent="0.2">
      <c r="A468" s="6">
        <f t="shared" si="17"/>
        <v>37051</v>
      </c>
      <c r="B468" s="16">
        <f>+'[3]ops data#2'!BC410</f>
        <v>121753000</v>
      </c>
      <c r="C468" s="16">
        <f>+'[3]ops data#2'!$BD410</f>
        <v>401200</v>
      </c>
      <c r="E468" s="16">
        <f t="shared" si="18"/>
        <v>829000</v>
      </c>
    </row>
    <row r="469" spans="1:10" x14ac:dyDescent="0.2">
      <c r="A469" s="6">
        <f t="shared" si="17"/>
        <v>37052</v>
      </c>
      <c r="B469" s="16">
        <f>+'[3]ops data#2'!BC411</f>
        <v>121400000</v>
      </c>
      <c r="C469" s="16">
        <f>+'[3]ops data#2'!$BD411</f>
        <v>635000</v>
      </c>
      <c r="E469" s="16">
        <f t="shared" si="18"/>
        <v>353000</v>
      </c>
      <c r="H469" s="50"/>
    </row>
    <row r="470" spans="1:10" x14ac:dyDescent="0.2">
      <c r="A470" s="6">
        <f t="shared" si="17"/>
        <v>37053</v>
      </c>
      <c r="B470" s="16">
        <f>+'[3]ops data#2'!BC412</f>
        <v>120300000</v>
      </c>
      <c r="C470" s="16">
        <f>+'[3]ops data#2'!$BD412</f>
        <v>375200</v>
      </c>
      <c r="E470" s="16">
        <f t="shared" si="18"/>
        <v>1100000</v>
      </c>
    </row>
    <row r="471" spans="1:10" x14ac:dyDescent="0.2">
      <c r="A471" s="6">
        <f t="shared" si="17"/>
        <v>37054</v>
      </c>
      <c r="B471" s="16">
        <f>+'[3]ops data#2'!BC413</f>
        <v>119132000</v>
      </c>
      <c r="C471" s="16">
        <f>+'[3]ops data#2'!$BD413</f>
        <v>393500</v>
      </c>
      <c r="E471" s="16">
        <f t="shared" si="18"/>
        <v>1168000</v>
      </c>
      <c r="H471" s="16"/>
      <c r="I471" s="16"/>
    </row>
    <row r="472" spans="1:10" x14ac:dyDescent="0.2">
      <c r="A472" s="6">
        <f t="shared" si="17"/>
        <v>37055</v>
      </c>
      <c r="B472" s="16">
        <f>+'[3]ops data#2'!BC414</f>
        <v>118396000</v>
      </c>
      <c r="C472" s="16">
        <f>+'[3]ops data#2'!$BD414</f>
        <v>383700</v>
      </c>
      <c r="E472" s="16">
        <f t="shared" si="18"/>
        <v>736000</v>
      </c>
      <c r="H472" s="190"/>
      <c r="I472" s="190"/>
      <c r="J472" s="16"/>
    </row>
    <row r="473" spans="1:10" x14ac:dyDescent="0.2">
      <c r="A473" s="6">
        <f t="shared" si="17"/>
        <v>37056</v>
      </c>
      <c r="B473" s="16">
        <f>+'[3]ops data#2'!BC415</f>
        <v>117538000</v>
      </c>
      <c r="C473" s="16">
        <f>+'[3]ops data#2'!$BD415</f>
        <v>409300</v>
      </c>
      <c r="E473" s="16">
        <f>B472-B473</f>
        <v>858000</v>
      </c>
      <c r="H473" s="50"/>
    </row>
    <row r="474" spans="1:10" x14ac:dyDescent="0.2">
      <c r="A474" s="6">
        <f t="shared" si="17"/>
        <v>37057</v>
      </c>
      <c r="B474" s="16">
        <v>116742000</v>
      </c>
      <c r="C474" s="16">
        <v>458300</v>
      </c>
      <c r="E474" s="16">
        <f t="shared" si="18"/>
        <v>796000</v>
      </c>
    </row>
    <row r="475" spans="1:10" x14ac:dyDescent="0.2">
      <c r="A475" s="6">
        <f t="shared" si="17"/>
        <v>37058</v>
      </c>
      <c r="B475" s="16">
        <v>115824100</v>
      </c>
      <c r="C475" s="16">
        <v>214000</v>
      </c>
      <c r="E475" s="16">
        <f t="shared" si="18"/>
        <v>917900</v>
      </c>
      <c r="H475" s="50"/>
    </row>
    <row r="476" spans="1:10" x14ac:dyDescent="0.2">
      <c r="A476" s="6">
        <f t="shared" si="17"/>
        <v>37059</v>
      </c>
      <c r="B476" s="16">
        <v>114924000</v>
      </c>
      <c r="C476" s="16">
        <v>79900</v>
      </c>
      <c r="E476" s="16">
        <f t="shared" si="18"/>
        <v>900100</v>
      </c>
      <c r="G476" s="50"/>
    </row>
    <row r="477" spans="1:10" x14ac:dyDescent="0.2">
      <c r="A477" s="6">
        <f t="shared" si="17"/>
        <v>37060</v>
      </c>
      <c r="B477" s="16">
        <v>114053000</v>
      </c>
      <c r="C477" s="16">
        <v>376500</v>
      </c>
      <c r="E477" s="16">
        <f t="shared" si="18"/>
        <v>871000</v>
      </c>
    </row>
    <row r="478" spans="1:10" x14ac:dyDescent="0.2">
      <c r="A478" s="6">
        <f t="shared" si="17"/>
        <v>37061</v>
      </c>
      <c r="B478" s="16">
        <v>113244000</v>
      </c>
      <c r="C478" s="16">
        <v>328500</v>
      </c>
      <c r="E478" s="16">
        <f t="shared" si="18"/>
        <v>809000</v>
      </c>
    </row>
    <row r="479" spans="1:10" x14ac:dyDescent="0.2">
      <c r="A479" s="6">
        <f t="shared" si="17"/>
        <v>37062</v>
      </c>
      <c r="B479" s="16">
        <v>112441000</v>
      </c>
      <c r="C479" s="16">
        <v>440700</v>
      </c>
      <c r="E479" s="16">
        <f t="shared" si="18"/>
        <v>803000</v>
      </c>
    </row>
    <row r="480" spans="1:10" x14ac:dyDescent="0.2">
      <c r="A480" s="6">
        <f t="shared" si="17"/>
        <v>37063</v>
      </c>
      <c r="B480" s="16">
        <v>111612000</v>
      </c>
      <c r="C480" s="16">
        <v>358800</v>
      </c>
      <c r="E480" s="16">
        <f t="shared" si="18"/>
        <v>829000</v>
      </c>
    </row>
    <row r="481" spans="1:11" x14ac:dyDescent="0.2">
      <c r="A481" s="6">
        <f t="shared" si="17"/>
        <v>37064</v>
      </c>
      <c r="B481" s="16">
        <v>110889000</v>
      </c>
      <c r="C481" s="16">
        <v>225600</v>
      </c>
      <c r="E481" s="16">
        <f t="shared" si="18"/>
        <v>723000</v>
      </c>
      <c r="G481" s="50">
        <f>B491-B489</f>
        <v>-1510500</v>
      </c>
    </row>
    <row r="482" spans="1:11" x14ac:dyDescent="0.2">
      <c r="A482" s="6">
        <f t="shared" si="17"/>
        <v>37065</v>
      </c>
      <c r="B482" s="16">
        <v>109907000</v>
      </c>
      <c r="C482" s="16">
        <v>265500</v>
      </c>
      <c r="E482" s="16">
        <f t="shared" si="18"/>
        <v>982000</v>
      </c>
    </row>
    <row r="483" spans="1:11" x14ac:dyDescent="0.2">
      <c r="A483" s="6">
        <f t="shared" si="17"/>
        <v>37066</v>
      </c>
      <c r="B483" s="16">
        <v>108907000</v>
      </c>
      <c r="C483" s="16">
        <v>175000</v>
      </c>
      <c r="E483" s="16">
        <f t="shared" si="18"/>
        <v>1000000</v>
      </c>
    </row>
    <row r="484" spans="1:11" x14ac:dyDescent="0.2">
      <c r="A484" s="6">
        <f t="shared" si="17"/>
        <v>37067</v>
      </c>
      <c r="B484" s="16">
        <v>108107000</v>
      </c>
      <c r="C484" s="16">
        <v>181600</v>
      </c>
      <c r="E484" s="16">
        <f t="shared" si="18"/>
        <v>800000</v>
      </c>
      <c r="G484" s="204"/>
      <c r="H484" s="16"/>
      <c r="I484" s="16"/>
    </row>
    <row r="485" spans="1:11" x14ac:dyDescent="0.2">
      <c r="A485" s="6">
        <f t="shared" si="17"/>
        <v>37068</v>
      </c>
      <c r="B485" s="16">
        <v>107090000</v>
      </c>
      <c r="C485" s="16">
        <v>181200</v>
      </c>
      <c r="E485" s="16">
        <f t="shared" si="18"/>
        <v>1017000</v>
      </c>
    </row>
    <row r="486" spans="1:11" x14ac:dyDescent="0.2">
      <c r="A486" s="6">
        <f t="shared" si="17"/>
        <v>37069</v>
      </c>
      <c r="B486" s="16">
        <v>106227000</v>
      </c>
      <c r="C486" s="16">
        <v>194300</v>
      </c>
      <c r="E486" s="16">
        <f t="shared" si="18"/>
        <v>863000</v>
      </c>
    </row>
    <row r="487" spans="1:11" x14ac:dyDescent="0.2">
      <c r="A487" s="6">
        <f t="shared" si="17"/>
        <v>37070</v>
      </c>
      <c r="B487" s="16">
        <v>105301000</v>
      </c>
      <c r="C487" s="16">
        <v>478200</v>
      </c>
      <c r="E487" s="16">
        <f t="shared" si="18"/>
        <v>926000</v>
      </c>
      <c r="K487" s="50"/>
    </row>
    <row r="488" spans="1:11" x14ac:dyDescent="0.2">
      <c r="A488" s="6">
        <f t="shared" si="17"/>
        <v>37071</v>
      </c>
      <c r="B488" s="16">
        <v>104385000</v>
      </c>
      <c r="C488" s="16">
        <v>732200</v>
      </c>
      <c r="E488" s="16">
        <f t="shared" si="18"/>
        <v>916000</v>
      </c>
      <c r="G488" s="16">
        <f>B504-B502</f>
        <v>-2108000</v>
      </c>
      <c r="H488" s="50"/>
    </row>
    <row r="489" spans="1:11" ht="13.5" thickBot="1" x14ac:dyDescent="0.25">
      <c r="A489" s="209">
        <f t="shared" si="17"/>
        <v>37072</v>
      </c>
      <c r="B489" s="184">
        <v>103435400</v>
      </c>
      <c r="C489" s="184">
        <v>550400</v>
      </c>
      <c r="D489" s="184"/>
      <c r="E489" s="210">
        <f t="shared" si="18"/>
        <v>949600</v>
      </c>
      <c r="G489" s="16">
        <f>G488/2</f>
        <v>-1054000</v>
      </c>
    </row>
    <row r="490" spans="1:11" x14ac:dyDescent="0.2">
      <c r="A490" s="6">
        <f t="shared" si="17"/>
        <v>37073</v>
      </c>
      <c r="B490" s="16">
        <f>B489-378400</f>
        <v>103057000</v>
      </c>
      <c r="C490" s="16">
        <v>188000</v>
      </c>
      <c r="E490" s="190">
        <f t="shared" si="18"/>
        <v>378400</v>
      </c>
      <c r="F490" s="50">
        <f t="shared" ref="F490:F495" si="19">B490-C490</f>
        <v>102869000</v>
      </c>
      <c r="G490" s="16"/>
      <c r="J490" s="50"/>
      <c r="K490" s="16"/>
    </row>
    <row r="491" spans="1:11" x14ac:dyDescent="0.2">
      <c r="A491" s="6">
        <f t="shared" si="17"/>
        <v>37074</v>
      </c>
      <c r="B491" s="16">
        <f>B490-1132100</f>
        <v>101924900</v>
      </c>
      <c r="C491" s="16">
        <v>241000</v>
      </c>
      <c r="E491" s="190">
        <f t="shared" si="18"/>
        <v>1132100</v>
      </c>
      <c r="F491" s="50">
        <f t="shared" si="19"/>
        <v>101683900</v>
      </c>
      <c r="G491" s="16">
        <f>F490-F491</f>
        <v>1185100</v>
      </c>
      <c r="H491" s="16"/>
      <c r="I491" s="50"/>
      <c r="J491" s="50"/>
      <c r="K491" s="16"/>
    </row>
    <row r="492" spans="1:11" x14ac:dyDescent="0.2">
      <c r="A492" s="6">
        <f t="shared" si="17"/>
        <v>37075</v>
      </c>
      <c r="B492" s="16">
        <v>100855000</v>
      </c>
      <c r="C492" s="16">
        <v>469000</v>
      </c>
      <c r="E492" s="16">
        <f t="shared" si="18"/>
        <v>1069900</v>
      </c>
      <c r="F492" s="50">
        <f t="shared" si="19"/>
        <v>100386000</v>
      </c>
      <c r="G492" s="16">
        <f t="shared" ref="G492:G512" si="20">F491-F492</f>
        <v>1297900</v>
      </c>
      <c r="J492" s="50"/>
      <c r="K492" s="16"/>
    </row>
    <row r="493" spans="1:11" x14ac:dyDescent="0.2">
      <c r="A493" s="6">
        <f t="shared" si="17"/>
        <v>37076</v>
      </c>
      <c r="B493" s="16">
        <v>99989000</v>
      </c>
      <c r="C493" s="16">
        <v>158000</v>
      </c>
      <c r="E493" s="16">
        <f t="shared" si="18"/>
        <v>866000</v>
      </c>
      <c r="F493" s="50">
        <f t="shared" si="19"/>
        <v>99831000</v>
      </c>
      <c r="G493" s="16">
        <f t="shared" si="20"/>
        <v>555000</v>
      </c>
      <c r="J493" s="50"/>
      <c r="K493" s="16"/>
    </row>
    <row r="494" spans="1:11" x14ac:dyDescent="0.2">
      <c r="A494" s="6">
        <f t="shared" si="17"/>
        <v>37077</v>
      </c>
      <c r="B494" s="16">
        <f>99955000</f>
        <v>99955000</v>
      </c>
      <c r="C494" s="16">
        <v>350500</v>
      </c>
      <c r="E494" s="16">
        <f t="shared" si="18"/>
        <v>34000</v>
      </c>
      <c r="F494" s="50">
        <f t="shared" si="19"/>
        <v>99604500</v>
      </c>
      <c r="G494" s="16">
        <f t="shared" si="20"/>
        <v>226500</v>
      </c>
      <c r="J494" s="50"/>
      <c r="K494" s="16"/>
    </row>
    <row r="495" spans="1:11" x14ac:dyDescent="0.2">
      <c r="A495" s="6">
        <f t="shared" si="17"/>
        <v>37078</v>
      </c>
      <c r="B495" s="16">
        <v>99055000</v>
      </c>
      <c r="C495" s="16">
        <v>379400</v>
      </c>
      <c r="E495" s="16">
        <f t="shared" si="18"/>
        <v>900000</v>
      </c>
      <c r="F495" s="50">
        <f t="shared" si="19"/>
        <v>98675600</v>
      </c>
      <c r="G495" s="16">
        <f t="shared" si="20"/>
        <v>928900</v>
      </c>
      <c r="J495" s="50"/>
      <c r="K495" s="16"/>
    </row>
    <row r="496" spans="1:11" x14ac:dyDescent="0.2">
      <c r="A496" s="6">
        <f t="shared" si="17"/>
        <v>37079</v>
      </c>
      <c r="B496" s="16">
        <f>B495-1073000</f>
        <v>97982000</v>
      </c>
      <c r="C496" s="16">
        <v>194000</v>
      </c>
      <c r="E496" s="16">
        <f t="shared" si="18"/>
        <v>1073000</v>
      </c>
      <c r="F496" s="50">
        <f t="shared" ref="F496:F512" si="21">B496-C496</f>
        <v>97788000</v>
      </c>
      <c r="G496" s="16">
        <f t="shared" si="20"/>
        <v>887600</v>
      </c>
      <c r="H496" s="50">
        <f>B497-B495</f>
        <v>-2146000</v>
      </c>
      <c r="J496" s="50"/>
      <c r="K496" s="16"/>
    </row>
    <row r="497" spans="1:12" x14ac:dyDescent="0.2">
      <c r="A497" s="6">
        <f t="shared" si="17"/>
        <v>37080</v>
      </c>
      <c r="B497" s="16">
        <v>96909000</v>
      </c>
      <c r="C497" s="16">
        <v>194000</v>
      </c>
      <c r="E497" s="16">
        <f t="shared" si="18"/>
        <v>1073000</v>
      </c>
      <c r="F497" s="50">
        <f t="shared" si="21"/>
        <v>96715000</v>
      </c>
      <c r="G497" s="16">
        <f t="shared" si="20"/>
        <v>1073000</v>
      </c>
      <c r="H497" s="50">
        <f>H496/2</f>
        <v>-1073000</v>
      </c>
      <c r="J497" s="50"/>
      <c r="K497" s="16"/>
    </row>
    <row r="498" spans="1:12" x14ac:dyDescent="0.2">
      <c r="A498" s="6">
        <f t="shared" si="17"/>
        <v>37081</v>
      </c>
      <c r="B498" s="16">
        <v>96300000</v>
      </c>
      <c r="C498" s="16">
        <v>265300</v>
      </c>
      <c r="E498" s="16">
        <f t="shared" si="18"/>
        <v>609000</v>
      </c>
      <c r="F498" s="50">
        <f t="shared" si="21"/>
        <v>96034700</v>
      </c>
      <c r="G498" s="16">
        <f t="shared" si="20"/>
        <v>680300</v>
      </c>
      <c r="H498" s="50">
        <f>B495+B495</f>
        <v>198110000</v>
      </c>
      <c r="J498" s="50"/>
      <c r="K498" s="16"/>
    </row>
    <row r="499" spans="1:12" x14ac:dyDescent="0.2">
      <c r="A499" s="6">
        <f t="shared" si="17"/>
        <v>37082</v>
      </c>
      <c r="B499" s="16">
        <v>96300000</v>
      </c>
      <c r="C499" s="16">
        <v>375000</v>
      </c>
      <c r="E499" s="16">
        <f t="shared" si="18"/>
        <v>0</v>
      </c>
      <c r="F499" s="50">
        <f t="shared" si="21"/>
        <v>95925000</v>
      </c>
      <c r="G499" s="16">
        <f t="shared" si="20"/>
        <v>109700</v>
      </c>
      <c r="H499" s="50">
        <f>B496+B496</f>
        <v>195964000</v>
      </c>
      <c r="J499" s="50"/>
      <c r="K499" s="16"/>
    </row>
    <row r="500" spans="1:12" x14ac:dyDescent="0.2">
      <c r="A500" s="6">
        <f t="shared" si="17"/>
        <v>37083</v>
      </c>
      <c r="B500" s="16">
        <v>95000000</v>
      </c>
      <c r="C500" s="16">
        <v>575200</v>
      </c>
      <c r="E500" s="16">
        <f t="shared" si="18"/>
        <v>1300000</v>
      </c>
      <c r="F500" s="50">
        <f t="shared" si="21"/>
        <v>94424800</v>
      </c>
      <c r="G500" s="16">
        <f t="shared" si="20"/>
        <v>1500200</v>
      </c>
      <c r="H500" s="50">
        <f t="shared" ref="H500:H513" si="22">B497+B497</f>
        <v>193818000</v>
      </c>
      <c r="J500" s="50"/>
      <c r="K500" s="16"/>
    </row>
    <row r="501" spans="1:12" x14ac:dyDescent="0.2">
      <c r="A501" s="6">
        <f t="shared" ref="A501:A515" si="23">A500+1</f>
        <v>37084</v>
      </c>
      <c r="B501" s="16">
        <v>93800000</v>
      </c>
      <c r="C501" s="16">
        <v>745500</v>
      </c>
      <c r="E501" s="16">
        <f t="shared" ref="E501:E515" si="24">B500-B501</f>
        <v>1200000</v>
      </c>
      <c r="F501" s="50">
        <f t="shared" si="21"/>
        <v>93054500</v>
      </c>
      <c r="G501" s="16">
        <f t="shared" si="20"/>
        <v>1370300</v>
      </c>
      <c r="H501" s="50">
        <f t="shared" si="22"/>
        <v>192600000</v>
      </c>
      <c r="J501" s="50"/>
      <c r="K501" s="16"/>
      <c r="L501" s="50"/>
    </row>
    <row r="502" spans="1:12" x14ac:dyDescent="0.2">
      <c r="A502" s="6">
        <f t="shared" si="23"/>
        <v>37085</v>
      </c>
      <c r="B502" s="16">
        <v>92200000</v>
      </c>
      <c r="C502" s="16">
        <v>660200</v>
      </c>
      <c r="E502" s="16">
        <f t="shared" si="24"/>
        <v>1600000</v>
      </c>
      <c r="F502" s="50">
        <f t="shared" si="21"/>
        <v>91539800</v>
      </c>
      <c r="G502" s="16">
        <f t="shared" si="20"/>
        <v>1514700</v>
      </c>
      <c r="H502" s="50">
        <f t="shared" si="22"/>
        <v>192600000</v>
      </c>
    </row>
    <row r="503" spans="1:12" x14ac:dyDescent="0.2">
      <c r="A503" s="6">
        <f t="shared" si="23"/>
        <v>37086</v>
      </c>
      <c r="B503" s="16">
        <f>B502-1054000</f>
        <v>91146000</v>
      </c>
      <c r="C503" s="16">
        <v>565275</v>
      </c>
      <c r="E503" s="16">
        <f t="shared" si="24"/>
        <v>1054000</v>
      </c>
      <c r="F503" s="50">
        <f t="shared" si="21"/>
        <v>90580725</v>
      </c>
      <c r="G503" s="16">
        <f t="shared" si="20"/>
        <v>959075</v>
      </c>
      <c r="H503" s="50">
        <f t="shared" si="22"/>
        <v>190000000</v>
      </c>
    </row>
    <row r="504" spans="1:12" x14ac:dyDescent="0.2">
      <c r="A504" s="6">
        <f t="shared" si="23"/>
        <v>37087</v>
      </c>
      <c r="B504" s="16">
        <v>90092000</v>
      </c>
      <c r="C504" s="16">
        <v>364217</v>
      </c>
      <c r="E504" s="16">
        <f t="shared" si="24"/>
        <v>1054000</v>
      </c>
      <c r="F504" s="50">
        <f t="shared" si="21"/>
        <v>89727783</v>
      </c>
      <c r="G504" s="16">
        <f t="shared" si="20"/>
        <v>852942</v>
      </c>
      <c r="H504" s="50">
        <f t="shared" si="22"/>
        <v>187600000</v>
      </c>
    </row>
    <row r="505" spans="1:12" x14ac:dyDescent="0.2">
      <c r="A505" s="6">
        <f t="shared" si="23"/>
        <v>37088</v>
      </c>
      <c r="B505" s="16">
        <v>89300000</v>
      </c>
      <c r="C505" s="16">
        <v>448900</v>
      </c>
      <c r="E505" s="16">
        <f t="shared" si="24"/>
        <v>792000</v>
      </c>
      <c r="F505" s="50">
        <f t="shared" si="21"/>
        <v>88851100</v>
      </c>
      <c r="G505" s="16">
        <f t="shared" si="20"/>
        <v>876683</v>
      </c>
      <c r="H505" s="50">
        <f t="shared" si="22"/>
        <v>184400000</v>
      </c>
    </row>
    <row r="506" spans="1:12" x14ac:dyDescent="0.2">
      <c r="A506" s="6">
        <f t="shared" si="23"/>
        <v>37089</v>
      </c>
      <c r="B506" s="16">
        <v>87423000</v>
      </c>
      <c r="C506" s="16">
        <v>282000</v>
      </c>
      <c r="E506" s="16">
        <f t="shared" si="24"/>
        <v>1877000</v>
      </c>
      <c r="F506" s="50">
        <f t="shared" si="21"/>
        <v>87141000</v>
      </c>
      <c r="G506" s="16">
        <f t="shared" si="20"/>
        <v>1710100</v>
      </c>
      <c r="H506" s="50">
        <f t="shared" si="22"/>
        <v>182292000</v>
      </c>
    </row>
    <row r="507" spans="1:12" x14ac:dyDescent="0.2">
      <c r="A507" s="6">
        <f t="shared" si="23"/>
        <v>37090</v>
      </c>
      <c r="B507" s="16">
        <v>86734000</v>
      </c>
      <c r="C507" s="16">
        <v>297000</v>
      </c>
      <c r="E507" s="16">
        <f t="shared" si="24"/>
        <v>689000</v>
      </c>
      <c r="F507" s="50">
        <f t="shared" si="21"/>
        <v>86437000</v>
      </c>
      <c r="G507" s="16">
        <f t="shared" si="20"/>
        <v>704000</v>
      </c>
      <c r="H507" s="50">
        <f t="shared" si="22"/>
        <v>180184000</v>
      </c>
    </row>
    <row r="508" spans="1:12" x14ac:dyDescent="0.2">
      <c r="A508" s="6">
        <f t="shared" si="23"/>
        <v>37091</v>
      </c>
      <c r="B508" s="16">
        <v>86100000</v>
      </c>
      <c r="C508" s="16">
        <v>691300</v>
      </c>
      <c r="E508" s="16">
        <f t="shared" si="24"/>
        <v>634000</v>
      </c>
      <c r="F508" s="50">
        <f t="shared" si="21"/>
        <v>85408700</v>
      </c>
      <c r="G508" s="16">
        <f t="shared" si="20"/>
        <v>1028300</v>
      </c>
      <c r="H508" s="50">
        <f t="shared" si="22"/>
        <v>178600000</v>
      </c>
    </row>
    <row r="509" spans="1:12" x14ac:dyDescent="0.2">
      <c r="A509" s="212">
        <f t="shared" si="23"/>
        <v>37092</v>
      </c>
      <c r="B509" s="16">
        <v>85500000</v>
      </c>
      <c r="C509" s="16">
        <v>663400</v>
      </c>
      <c r="E509" s="16">
        <f t="shared" si="24"/>
        <v>600000</v>
      </c>
      <c r="F509" s="50">
        <f t="shared" si="21"/>
        <v>84836600</v>
      </c>
      <c r="G509" s="16">
        <f t="shared" si="20"/>
        <v>572100</v>
      </c>
      <c r="H509" s="50">
        <f t="shared" si="22"/>
        <v>174846000</v>
      </c>
    </row>
    <row r="510" spans="1:12" x14ac:dyDescent="0.2">
      <c r="A510" s="6">
        <f t="shared" si="23"/>
        <v>37093</v>
      </c>
      <c r="B510" s="16">
        <f>B509-133000</f>
        <v>85367000</v>
      </c>
      <c r="C510" s="16">
        <v>600000</v>
      </c>
      <c r="E510" s="16">
        <f t="shared" si="24"/>
        <v>133000</v>
      </c>
      <c r="F510" s="50">
        <f t="shared" si="21"/>
        <v>84767000</v>
      </c>
      <c r="G510" s="16">
        <f t="shared" si="20"/>
        <v>69600</v>
      </c>
      <c r="H510" s="50">
        <f t="shared" si="22"/>
        <v>173468000</v>
      </c>
    </row>
    <row r="511" spans="1:12" x14ac:dyDescent="0.2">
      <c r="A511" s="6">
        <f t="shared" si="23"/>
        <v>37094</v>
      </c>
      <c r="B511" s="16">
        <v>85298000</v>
      </c>
      <c r="C511" s="16">
        <v>693000</v>
      </c>
      <c r="E511" s="16">
        <f t="shared" si="24"/>
        <v>69000</v>
      </c>
      <c r="F511" s="50">
        <f t="shared" si="21"/>
        <v>84605000</v>
      </c>
      <c r="G511" s="16">
        <f t="shared" si="20"/>
        <v>162000</v>
      </c>
      <c r="H511" s="50">
        <f t="shared" si="22"/>
        <v>172200000</v>
      </c>
    </row>
    <row r="512" spans="1:12" x14ac:dyDescent="0.2">
      <c r="A512" s="212">
        <f t="shared" si="23"/>
        <v>37095</v>
      </c>
      <c r="B512" s="16">
        <v>84200000</v>
      </c>
      <c r="C512" s="16">
        <v>404468</v>
      </c>
      <c r="E512" s="16">
        <f t="shared" si="24"/>
        <v>1098000</v>
      </c>
      <c r="F512" s="50">
        <f t="shared" si="21"/>
        <v>83795532</v>
      </c>
      <c r="G512" s="16">
        <f t="shared" si="20"/>
        <v>809468</v>
      </c>
      <c r="H512" s="50">
        <f t="shared" si="22"/>
        <v>171000000</v>
      </c>
    </row>
    <row r="513" spans="1:8" x14ac:dyDescent="0.2">
      <c r="A513" s="6">
        <f t="shared" si="23"/>
        <v>37096</v>
      </c>
      <c r="B513" s="16">
        <v>83500000</v>
      </c>
      <c r="C513" s="16">
        <v>514200</v>
      </c>
      <c r="E513" s="16">
        <f t="shared" si="24"/>
        <v>700000</v>
      </c>
      <c r="H513" s="50">
        <f t="shared" si="22"/>
        <v>170734000</v>
      </c>
    </row>
    <row r="514" spans="1:8" x14ac:dyDescent="0.2">
      <c r="A514" s="6">
        <f t="shared" si="23"/>
        <v>37097</v>
      </c>
      <c r="B514" s="16">
        <v>82879000</v>
      </c>
      <c r="C514" s="16">
        <v>635700</v>
      </c>
      <c r="E514" s="16">
        <f t="shared" si="24"/>
        <v>621000</v>
      </c>
      <c r="H514" s="50"/>
    </row>
    <row r="515" spans="1:8" x14ac:dyDescent="0.2">
      <c r="A515" s="6">
        <f t="shared" si="23"/>
        <v>37098</v>
      </c>
      <c r="B515" s="16">
        <v>82300000</v>
      </c>
      <c r="C515" s="16">
        <v>392700</v>
      </c>
      <c r="E515" s="16">
        <f t="shared" si="24"/>
        <v>579000</v>
      </c>
      <c r="F515" s="50"/>
      <c r="G515" s="50"/>
    </row>
    <row r="516" spans="1:8" x14ac:dyDescent="0.2">
      <c r="A516" s="6">
        <f>A515+1</f>
        <v>37099</v>
      </c>
      <c r="B516" s="16">
        <v>82382000</v>
      </c>
      <c r="C516" s="16">
        <v>531600</v>
      </c>
      <c r="E516" s="16">
        <f>B515-B516</f>
        <v>-82000</v>
      </c>
    </row>
    <row r="517" spans="1:8" x14ac:dyDescent="0.2">
      <c r="A517" s="6">
        <f>A516+1</f>
        <v>37100</v>
      </c>
      <c r="B517" s="16">
        <f>80431000+975500</f>
        <v>81406500</v>
      </c>
      <c r="C517" s="16">
        <v>370600</v>
      </c>
      <c r="E517" s="16">
        <f>B516-B517</f>
        <v>975500</v>
      </c>
    </row>
    <row r="518" spans="1:8" x14ac:dyDescent="0.2">
      <c r="A518" s="6">
        <f>A517+1</f>
        <v>37101</v>
      </c>
      <c r="B518" s="16">
        <v>80431000</v>
      </c>
      <c r="C518" s="16">
        <v>192000</v>
      </c>
      <c r="E518" s="16">
        <f>B517-B518</f>
        <v>975500</v>
      </c>
      <c r="F518">
        <f>E517/2</f>
        <v>487750</v>
      </c>
    </row>
    <row r="519" spans="1:8" x14ac:dyDescent="0.2">
      <c r="A519" s="6">
        <f>A518+1</f>
        <v>37102</v>
      </c>
      <c r="B519" s="16">
        <v>79600000</v>
      </c>
      <c r="C519" s="16">
        <v>495000</v>
      </c>
      <c r="E519" s="16">
        <f>B518-B519</f>
        <v>831000</v>
      </c>
      <c r="G519" s="16"/>
    </row>
    <row r="520" spans="1:8" x14ac:dyDescent="0.2">
      <c r="A520" s="6">
        <f>A519+1</f>
        <v>37103</v>
      </c>
      <c r="B520" s="16">
        <v>78850000</v>
      </c>
      <c r="C520" s="16">
        <v>53400</v>
      </c>
      <c r="E520" s="16">
        <f>B519-B520</f>
        <v>750000</v>
      </c>
      <c r="G520" s="16"/>
    </row>
    <row r="521" spans="1:8" x14ac:dyDescent="0.2">
      <c r="A521" s="6">
        <f t="shared" ref="A521:A584" si="25">A520+1</f>
        <v>37104</v>
      </c>
      <c r="B521" s="16">
        <v>80295000</v>
      </c>
      <c r="C521" s="16">
        <v>553500</v>
      </c>
      <c r="E521" s="16">
        <f t="shared" ref="E521:E584" si="26">B520-B521</f>
        <v>-1445000</v>
      </c>
      <c r="G521" s="50"/>
    </row>
    <row r="522" spans="1:8" x14ac:dyDescent="0.2">
      <c r="A522" s="6">
        <f t="shared" si="25"/>
        <v>37105</v>
      </c>
      <c r="B522" s="16">
        <v>75792000</v>
      </c>
      <c r="C522" s="16">
        <v>510900</v>
      </c>
      <c r="E522" s="16">
        <f t="shared" si="26"/>
        <v>4503000</v>
      </c>
    </row>
    <row r="523" spans="1:8" x14ac:dyDescent="0.2">
      <c r="A523" s="6">
        <f t="shared" si="25"/>
        <v>37106</v>
      </c>
      <c r="B523" s="16">
        <v>74500000</v>
      </c>
      <c r="C523" s="16">
        <v>454800</v>
      </c>
      <c r="E523" s="16">
        <f t="shared" si="26"/>
        <v>1292000</v>
      </c>
    </row>
    <row r="524" spans="1:8" x14ac:dyDescent="0.2">
      <c r="A524" s="6">
        <f t="shared" si="25"/>
        <v>37107</v>
      </c>
      <c r="B524" s="16">
        <v>73766000</v>
      </c>
      <c r="E524" s="16">
        <f t="shared" si="26"/>
        <v>734000</v>
      </c>
    </row>
    <row r="525" spans="1:8" x14ac:dyDescent="0.2">
      <c r="A525" s="6">
        <f t="shared" si="25"/>
        <v>37108</v>
      </c>
      <c r="B525" s="16">
        <v>73074000</v>
      </c>
      <c r="E525" s="16">
        <f t="shared" si="26"/>
        <v>692000</v>
      </c>
    </row>
    <row r="526" spans="1:8" x14ac:dyDescent="0.2">
      <c r="A526" s="6">
        <f t="shared" si="25"/>
        <v>37109</v>
      </c>
      <c r="B526" s="16">
        <v>72432000</v>
      </c>
      <c r="E526" s="16">
        <f t="shared" si="26"/>
        <v>642000</v>
      </c>
    </row>
    <row r="527" spans="1:8" x14ac:dyDescent="0.2">
      <c r="A527" s="6">
        <f t="shared" si="25"/>
        <v>37110</v>
      </c>
      <c r="B527" s="16">
        <v>71543000</v>
      </c>
      <c r="C527" s="16">
        <v>597900</v>
      </c>
      <c r="E527" s="16">
        <f t="shared" si="26"/>
        <v>889000</v>
      </c>
    </row>
    <row r="528" spans="1:8" x14ac:dyDescent="0.2">
      <c r="A528" s="6">
        <f t="shared" si="25"/>
        <v>37111</v>
      </c>
      <c r="B528" s="16">
        <v>70965000</v>
      </c>
      <c r="C528" s="16">
        <v>651900</v>
      </c>
      <c r="E528" s="16">
        <f t="shared" si="26"/>
        <v>578000</v>
      </c>
    </row>
    <row r="529" spans="1:7" x14ac:dyDescent="0.2">
      <c r="A529" s="6">
        <f t="shared" si="25"/>
        <v>37112</v>
      </c>
      <c r="B529" s="16">
        <v>70800000</v>
      </c>
      <c r="C529" s="16">
        <v>507200</v>
      </c>
      <c r="E529" s="16">
        <f t="shared" si="26"/>
        <v>165000</v>
      </c>
    </row>
    <row r="530" spans="1:7" x14ac:dyDescent="0.2">
      <c r="A530" s="6">
        <f t="shared" si="25"/>
        <v>37113</v>
      </c>
      <c r="B530" s="16">
        <v>70290000</v>
      </c>
      <c r="C530" s="16">
        <v>434600</v>
      </c>
      <c r="E530" s="16">
        <f t="shared" si="26"/>
        <v>510000</v>
      </c>
    </row>
    <row r="531" spans="1:7" x14ac:dyDescent="0.2">
      <c r="A531" s="6">
        <f t="shared" si="25"/>
        <v>37114</v>
      </c>
      <c r="B531" s="16">
        <v>69300000</v>
      </c>
      <c r="C531" s="16">
        <v>426400</v>
      </c>
      <c r="E531" s="16">
        <f t="shared" si="26"/>
        <v>990000</v>
      </c>
    </row>
    <row r="532" spans="1:7" x14ac:dyDescent="0.2">
      <c r="A532" s="6">
        <f t="shared" si="25"/>
        <v>37115</v>
      </c>
      <c r="B532" s="16">
        <v>69801000</v>
      </c>
      <c r="C532" s="16">
        <v>212386</v>
      </c>
      <c r="E532" s="16">
        <f t="shared" si="26"/>
        <v>-501000</v>
      </c>
      <c r="F532" s="50"/>
    </row>
    <row r="533" spans="1:7" x14ac:dyDescent="0.2">
      <c r="A533" s="6">
        <f t="shared" si="25"/>
        <v>37116</v>
      </c>
      <c r="B533" s="16">
        <v>68511300</v>
      </c>
      <c r="C533" s="16">
        <v>458800</v>
      </c>
      <c r="E533" s="16">
        <f t="shared" si="26"/>
        <v>1289700</v>
      </c>
    </row>
    <row r="534" spans="1:7" x14ac:dyDescent="0.2">
      <c r="A534" s="6">
        <f t="shared" si="25"/>
        <v>37117</v>
      </c>
      <c r="B534" s="16">
        <v>66577000</v>
      </c>
      <c r="C534" s="16">
        <v>379400</v>
      </c>
      <c r="E534" s="16">
        <f t="shared" si="26"/>
        <v>1934300</v>
      </c>
    </row>
    <row r="535" spans="1:7" x14ac:dyDescent="0.2">
      <c r="A535" s="6">
        <f t="shared" si="25"/>
        <v>37118</v>
      </c>
      <c r="B535" s="16">
        <v>65627000</v>
      </c>
      <c r="C535" s="16">
        <v>437100</v>
      </c>
      <c r="E535" s="16">
        <f t="shared" si="26"/>
        <v>950000</v>
      </c>
    </row>
    <row r="536" spans="1:7" x14ac:dyDescent="0.2">
      <c r="A536" s="6">
        <f t="shared" si="25"/>
        <v>37119</v>
      </c>
      <c r="B536" s="16">
        <v>64770000</v>
      </c>
      <c r="C536" s="16">
        <v>474000</v>
      </c>
      <c r="E536" s="16">
        <f t="shared" si="26"/>
        <v>857000</v>
      </c>
    </row>
    <row r="537" spans="1:7" x14ac:dyDescent="0.2">
      <c r="A537" s="6">
        <f t="shared" si="25"/>
        <v>37120</v>
      </c>
      <c r="B537" s="16">
        <v>63638000</v>
      </c>
      <c r="C537" s="16">
        <v>396800</v>
      </c>
      <c r="E537" s="16">
        <f t="shared" si="26"/>
        <v>1132000</v>
      </c>
    </row>
    <row r="538" spans="1:7" x14ac:dyDescent="0.2">
      <c r="A538" s="6">
        <f t="shared" si="25"/>
        <v>37121</v>
      </c>
      <c r="B538" s="16">
        <v>63386000</v>
      </c>
      <c r="C538" s="16">
        <v>396800</v>
      </c>
      <c r="E538" s="16">
        <f t="shared" si="26"/>
        <v>252000</v>
      </c>
      <c r="F538" s="50"/>
    </row>
    <row r="539" spans="1:7" x14ac:dyDescent="0.2">
      <c r="A539" s="6">
        <f t="shared" si="25"/>
        <v>37122</v>
      </c>
      <c r="B539" s="16">
        <v>62464000</v>
      </c>
      <c r="C539" s="16">
        <v>423603</v>
      </c>
      <c r="E539" s="16">
        <f t="shared" si="26"/>
        <v>922000</v>
      </c>
      <c r="F539" s="50"/>
    </row>
    <row r="540" spans="1:7" x14ac:dyDescent="0.2">
      <c r="A540" s="6">
        <f t="shared" si="25"/>
        <v>37123</v>
      </c>
      <c r="B540" s="16">
        <v>60800000</v>
      </c>
      <c r="C540" s="16">
        <v>416800</v>
      </c>
      <c r="E540" s="16">
        <f t="shared" si="26"/>
        <v>1664000</v>
      </c>
      <c r="F540" s="50"/>
    </row>
    <row r="541" spans="1:7" x14ac:dyDescent="0.2">
      <c r="A541" s="6">
        <f t="shared" si="25"/>
        <v>37124</v>
      </c>
      <c r="B541" s="16">
        <v>59231000</v>
      </c>
      <c r="C541" s="16">
        <v>430400</v>
      </c>
      <c r="E541" s="16">
        <f t="shared" si="26"/>
        <v>1569000</v>
      </c>
    </row>
    <row r="542" spans="1:7" x14ac:dyDescent="0.2">
      <c r="A542" s="6">
        <f t="shared" si="25"/>
        <v>37125</v>
      </c>
      <c r="B542" s="16">
        <v>58367000</v>
      </c>
      <c r="C542" s="16">
        <v>408600</v>
      </c>
      <c r="E542" s="16">
        <f t="shared" si="26"/>
        <v>864000</v>
      </c>
    </row>
    <row r="543" spans="1:7" x14ac:dyDescent="0.2">
      <c r="A543" s="6">
        <f t="shared" si="25"/>
        <v>37126</v>
      </c>
      <c r="B543" s="16">
        <v>57471000</v>
      </c>
      <c r="C543" s="16">
        <v>352200</v>
      </c>
      <c r="E543" s="16">
        <f t="shared" si="26"/>
        <v>896000</v>
      </c>
      <c r="G543">
        <v>57471000</v>
      </c>
    </row>
    <row r="544" spans="1:7" x14ac:dyDescent="0.2">
      <c r="A544" s="6">
        <f t="shared" si="25"/>
        <v>37127</v>
      </c>
      <c r="B544" s="16">
        <v>55760000</v>
      </c>
      <c r="C544" s="16">
        <v>436200</v>
      </c>
      <c r="E544" s="16">
        <f t="shared" si="26"/>
        <v>1711000</v>
      </c>
      <c r="G544">
        <v>55760000</v>
      </c>
    </row>
    <row r="545" spans="1:8" x14ac:dyDescent="0.2">
      <c r="A545" s="6">
        <f t="shared" si="25"/>
        <v>37128</v>
      </c>
      <c r="B545" s="16">
        <f>B544+552500</f>
        <v>56312500</v>
      </c>
      <c r="C545" s="16">
        <v>436200</v>
      </c>
      <c r="E545" s="16">
        <f t="shared" si="26"/>
        <v>-552500</v>
      </c>
    </row>
    <row r="546" spans="1:8" x14ac:dyDescent="0.2">
      <c r="A546" s="6">
        <f t="shared" si="25"/>
        <v>37129</v>
      </c>
      <c r="B546" s="16">
        <v>56865000</v>
      </c>
      <c r="C546" s="16">
        <v>411183</v>
      </c>
      <c r="E546" s="16">
        <f t="shared" si="26"/>
        <v>-552500</v>
      </c>
      <c r="G546" s="50">
        <f>B546-B544</f>
        <v>1105000</v>
      </c>
    </row>
    <row r="547" spans="1:8" x14ac:dyDescent="0.2">
      <c r="A547" s="6">
        <f t="shared" si="25"/>
        <v>37130</v>
      </c>
      <c r="B547" s="16">
        <f>B546-800000</f>
        <v>56065000</v>
      </c>
      <c r="C547" s="16">
        <v>436200</v>
      </c>
      <c r="E547" s="16">
        <f t="shared" si="26"/>
        <v>800000</v>
      </c>
      <c r="G547" s="50">
        <f>G546/2</f>
        <v>552500</v>
      </c>
    </row>
    <row r="548" spans="1:8" x14ac:dyDescent="0.2">
      <c r="A548" s="6">
        <f t="shared" si="25"/>
        <v>37131</v>
      </c>
      <c r="B548" s="16">
        <v>54220000</v>
      </c>
      <c r="C548" s="16">
        <v>612200</v>
      </c>
      <c r="E548" s="16">
        <f t="shared" si="26"/>
        <v>1845000</v>
      </c>
    </row>
    <row r="549" spans="1:8" x14ac:dyDescent="0.2">
      <c r="A549" s="6">
        <f t="shared" si="25"/>
        <v>37132</v>
      </c>
      <c r="B549" s="16">
        <v>53413000</v>
      </c>
      <c r="C549" s="16">
        <v>482700</v>
      </c>
      <c r="E549" s="16">
        <f t="shared" si="26"/>
        <v>807000</v>
      </c>
    </row>
    <row r="550" spans="1:8" x14ac:dyDescent="0.2">
      <c r="A550" s="6">
        <f t="shared" si="25"/>
        <v>37133</v>
      </c>
      <c r="B550" s="16">
        <v>52528000</v>
      </c>
      <c r="C550" s="16">
        <v>584700</v>
      </c>
      <c r="E550" s="16">
        <f t="shared" si="26"/>
        <v>885000</v>
      </c>
    </row>
    <row r="551" spans="1:8" x14ac:dyDescent="0.2">
      <c r="A551" s="6">
        <f t="shared" si="25"/>
        <v>37134</v>
      </c>
      <c r="B551" s="16">
        <v>51636000</v>
      </c>
      <c r="C551" s="16">
        <v>487900</v>
      </c>
      <c r="E551" s="16">
        <f t="shared" si="26"/>
        <v>892000</v>
      </c>
    </row>
    <row r="552" spans="1:8" x14ac:dyDescent="0.2">
      <c r="A552" s="6">
        <f t="shared" si="25"/>
        <v>37135</v>
      </c>
      <c r="B552" s="16">
        <f>B551-533333</f>
        <v>51102667</v>
      </c>
      <c r="C552" s="16">
        <v>487900</v>
      </c>
      <c r="E552" s="16">
        <f t="shared" si="26"/>
        <v>533333</v>
      </c>
      <c r="G552" s="50">
        <f>B554-B551</f>
        <v>-1600000</v>
      </c>
      <c r="H552" s="233">
        <f>G552/3</f>
        <v>-533333.33333333337</v>
      </c>
    </row>
    <row r="553" spans="1:8" x14ac:dyDescent="0.2">
      <c r="A553" s="6">
        <f t="shared" si="25"/>
        <v>37136</v>
      </c>
      <c r="B553" s="16">
        <f>B552-533333</f>
        <v>50569334</v>
      </c>
      <c r="C553" s="16">
        <v>487900</v>
      </c>
      <c r="E553" s="16">
        <f t="shared" si="26"/>
        <v>533333</v>
      </c>
    </row>
    <row r="554" spans="1:8" x14ac:dyDescent="0.2">
      <c r="A554" s="6">
        <f t="shared" si="25"/>
        <v>37137</v>
      </c>
      <c r="B554" s="16">
        <v>50036000</v>
      </c>
      <c r="C554" s="16">
        <v>101500</v>
      </c>
      <c r="E554" s="16">
        <f t="shared" si="26"/>
        <v>533334</v>
      </c>
      <c r="G554" s="50">
        <f>B554-B551</f>
        <v>-1600000</v>
      </c>
      <c r="H554" s="50">
        <f>B554-B552</f>
        <v>-1066667</v>
      </c>
    </row>
    <row r="555" spans="1:8" x14ac:dyDescent="0.2">
      <c r="A555" s="6">
        <f t="shared" si="25"/>
        <v>37138</v>
      </c>
      <c r="B555" s="16">
        <v>49246000</v>
      </c>
      <c r="C555" s="16">
        <v>330800</v>
      </c>
      <c r="E555" s="16">
        <f t="shared" si="26"/>
        <v>790000</v>
      </c>
      <c r="G555" s="50">
        <f>G554/2</f>
        <v>-800000</v>
      </c>
    </row>
    <row r="556" spans="1:8" x14ac:dyDescent="0.2">
      <c r="A556" s="6">
        <f t="shared" si="25"/>
        <v>37139</v>
      </c>
      <c r="B556" s="16">
        <v>47591000</v>
      </c>
      <c r="C556" s="16">
        <v>268900</v>
      </c>
      <c r="E556" s="16">
        <f t="shared" si="26"/>
        <v>1655000</v>
      </c>
      <c r="G556" s="50">
        <f>B554-B552</f>
        <v>-1066667</v>
      </c>
      <c r="H556" s="50">
        <f>B551-B554</f>
        <v>1600000</v>
      </c>
    </row>
    <row r="557" spans="1:8" x14ac:dyDescent="0.2">
      <c r="A557" s="6">
        <f t="shared" si="25"/>
        <v>37140</v>
      </c>
      <c r="B557" s="16">
        <v>45922000</v>
      </c>
      <c r="C557" s="16">
        <v>540400</v>
      </c>
      <c r="E557" s="16">
        <f t="shared" si="26"/>
        <v>1669000</v>
      </c>
      <c r="H557">
        <f>H556/2</f>
        <v>800000</v>
      </c>
    </row>
    <row r="558" spans="1:8" x14ac:dyDescent="0.2">
      <c r="A558" s="6">
        <f t="shared" si="25"/>
        <v>37141</v>
      </c>
      <c r="B558" s="16">
        <v>44886000</v>
      </c>
      <c r="C558" s="16">
        <v>386800</v>
      </c>
      <c r="E558" s="16">
        <f t="shared" si="26"/>
        <v>1036000</v>
      </c>
    </row>
    <row r="559" spans="1:8" x14ac:dyDescent="0.2">
      <c r="A559" s="6">
        <f t="shared" si="25"/>
        <v>37142</v>
      </c>
      <c r="B559" s="16">
        <f>B558-958000</f>
        <v>43928000</v>
      </c>
      <c r="C559" s="16">
        <v>386800</v>
      </c>
      <c r="E559" s="16">
        <f t="shared" si="26"/>
        <v>958000</v>
      </c>
    </row>
    <row r="560" spans="1:8" x14ac:dyDescent="0.2">
      <c r="A560" s="6">
        <f t="shared" si="25"/>
        <v>37143</v>
      </c>
      <c r="B560" s="16">
        <v>42970000</v>
      </c>
      <c r="C560" s="16">
        <v>199381</v>
      </c>
      <c r="E560" s="16">
        <f t="shared" si="26"/>
        <v>958000</v>
      </c>
      <c r="G560" s="50"/>
    </row>
    <row r="561" spans="1:7" x14ac:dyDescent="0.2">
      <c r="A561" s="6">
        <f t="shared" si="25"/>
        <v>37144</v>
      </c>
      <c r="B561" s="16">
        <v>42100000</v>
      </c>
      <c r="C561" s="16">
        <v>456000</v>
      </c>
      <c r="E561" s="16">
        <f t="shared" si="26"/>
        <v>870000</v>
      </c>
    </row>
    <row r="562" spans="1:7" x14ac:dyDescent="0.2">
      <c r="A562" s="6">
        <f t="shared" si="25"/>
        <v>37145</v>
      </c>
      <c r="B562" s="16">
        <v>41712000</v>
      </c>
      <c r="C562" s="16">
        <v>190500</v>
      </c>
      <c r="E562" s="16">
        <f t="shared" si="26"/>
        <v>388000</v>
      </c>
    </row>
    <row r="563" spans="1:7" x14ac:dyDescent="0.2">
      <c r="A563" s="6">
        <f t="shared" si="25"/>
        <v>37146</v>
      </c>
      <c r="B563" s="16">
        <v>41400000</v>
      </c>
      <c r="C563" s="16">
        <v>545700</v>
      </c>
      <c r="E563" s="16">
        <f t="shared" si="26"/>
        <v>312000</v>
      </c>
    </row>
    <row r="564" spans="1:7" x14ac:dyDescent="0.2">
      <c r="A564" s="6">
        <f t="shared" si="25"/>
        <v>37147</v>
      </c>
      <c r="B564" s="16">
        <v>40400000</v>
      </c>
      <c r="C564" s="16">
        <v>491300</v>
      </c>
      <c r="E564" s="16">
        <f t="shared" si="26"/>
        <v>1000000</v>
      </c>
    </row>
    <row r="565" spans="1:7" x14ac:dyDescent="0.2">
      <c r="A565" s="6">
        <f t="shared" si="25"/>
        <v>37148</v>
      </c>
      <c r="B565" s="16">
        <v>38938000</v>
      </c>
      <c r="C565" s="16">
        <v>530100</v>
      </c>
      <c r="E565" s="16">
        <f t="shared" si="26"/>
        <v>1462000</v>
      </c>
    </row>
    <row r="566" spans="1:7" x14ac:dyDescent="0.2">
      <c r="A566" s="6">
        <f t="shared" si="25"/>
        <v>37149</v>
      </c>
      <c r="B566" s="16">
        <f>B565-748000</f>
        <v>38190000</v>
      </c>
      <c r="C566" s="16">
        <v>530100</v>
      </c>
      <c r="E566" s="16">
        <f t="shared" si="26"/>
        <v>748000</v>
      </c>
    </row>
    <row r="567" spans="1:7" x14ac:dyDescent="0.2">
      <c r="A567" s="6">
        <f t="shared" si="25"/>
        <v>37150</v>
      </c>
      <c r="B567" s="16">
        <v>37442000</v>
      </c>
      <c r="C567" s="16">
        <v>301000</v>
      </c>
      <c r="E567" s="16">
        <f t="shared" si="26"/>
        <v>748000</v>
      </c>
      <c r="G567" s="50">
        <f>B567-B565</f>
        <v>-1496000</v>
      </c>
    </row>
    <row r="568" spans="1:7" x14ac:dyDescent="0.2">
      <c r="A568" s="6">
        <f t="shared" si="25"/>
        <v>37151</v>
      </c>
      <c r="B568" s="16">
        <v>36550000</v>
      </c>
      <c r="C568" s="16">
        <v>356000</v>
      </c>
      <c r="E568" s="16">
        <f t="shared" si="26"/>
        <v>892000</v>
      </c>
      <c r="G568">
        <f>G567/2</f>
        <v>-748000</v>
      </c>
    </row>
    <row r="569" spans="1:7" x14ac:dyDescent="0.2">
      <c r="A569" s="6">
        <f t="shared" si="25"/>
        <v>37152</v>
      </c>
      <c r="B569" s="16">
        <v>35595000</v>
      </c>
      <c r="C569" s="16">
        <v>419000</v>
      </c>
      <c r="E569" s="16">
        <f t="shared" si="26"/>
        <v>955000</v>
      </c>
    </row>
    <row r="570" spans="1:7" x14ac:dyDescent="0.2">
      <c r="A570" s="6">
        <f t="shared" si="25"/>
        <v>37153</v>
      </c>
      <c r="B570" s="16">
        <v>34634000</v>
      </c>
      <c r="C570" s="16">
        <v>435000</v>
      </c>
      <c r="E570" s="16">
        <f t="shared" si="26"/>
        <v>961000</v>
      </c>
    </row>
    <row r="571" spans="1:7" x14ac:dyDescent="0.2">
      <c r="A571" s="6">
        <f t="shared" si="25"/>
        <v>37154</v>
      </c>
      <c r="B571" s="16">
        <v>33711000</v>
      </c>
      <c r="C571" s="16">
        <v>417900</v>
      </c>
      <c r="E571" s="16">
        <f t="shared" si="26"/>
        <v>923000</v>
      </c>
    </row>
    <row r="572" spans="1:7" x14ac:dyDescent="0.2">
      <c r="A572" s="6">
        <f t="shared" si="25"/>
        <v>37155</v>
      </c>
      <c r="B572" s="16">
        <v>32746000</v>
      </c>
      <c r="C572" s="16">
        <v>417000</v>
      </c>
      <c r="E572" s="16">
        <f t="shared" si="26"/>
        <v>965000</v>
      </c>
    </row>
    <row r="573" spans="1:7" x14ac:dyDescent="0.2">
      <c r="A573" s="6">
        <f t="shared" si="25"/>
        <v>37156</v>
      </c>
      <c r="B573" s="16">
        <v>31906000</v>
      </c>
      <c r="C573" s="16">
        <v>241600</v>
      </c>
      <c r="E573" s="16">
        <f t="shared" si="26"/>
        <v>840000</v>
      </c>
    </row>
    <row r="574" spans="1:7" x14ac:dyDescent="0.2">
      <c r="A574" s="6">
        <f t="shared" si="25"/>
        <v>37157</v>
      </c>
      <c r="B574" s="16">
        <v>30746000</v>
      </c>
      <c r="C574" s="16">
        <v>575592</v>
      </c>
      <c r="E574" s="16">
        <f t="shared" si="26"/>
        <v>1160000</v>
      </c>
    </row>
    <row r="575" spans="1:7" x14ac:dyDescent="0.2">
      <c r="A575" s="6">
        <f t="shared" si="25"/>
        <v>37158</v>
      </c>
      <c r="B575" s="16">
        <v>29906000</v>
      </c>
      <c r="C575" s="16">
        <v>635600</v>
      </c>
      <c r="E575" s="16">
        <f t="shared" si="26"/>
        <v>840000</v>
      </c>
      <c r="G575" s="50"/>
    </row>
    <row r="576" spans="1:7" x14ac:dyDescent="0.2">
      <c r="A576" s="6">
        <f t="shared" si="25"/>
        <v>37159</v>
      </c>
      <c r="B576" s="16">
        <v>29183000</v>
      </c>
      <c r="C576" s="16">
        <v>409000</v>
      </c>
      <c r="E576" s="16">
        <f t="shared" si="26"/>
        <v>723000</v>
      </c>
    </row>
    <row r="577" spans="1:7" x14ac:dyDescent="0.2">
      <c r="A577" s="6">
        <f t="shared" si="25"/>
        <v>37160</v>
      </c>
      <c r="B577" s="16">
        <v>28690000</v>
      </c>
      <c r="C577" s="16">
        <v>521000</v>
      </c>
      <c r="E577" s="16">
        <f t="shared" si="26"/>
        <v>493000</v>
      </c>
    </row>
    <row r="578" spans="1:7" x14ac:dyDescent="0.2">
      <c r="A578" s="6">
        <f t="shared" si="25"/>
        <v>37161</v>
      </c>
      <c r="B578" s="16">
        <v>27725000</v>
      </c>
      <c r="C578" s="16">
        <v>449700</v>
      </c>
      <c r="E578" s="16">
        <f t="shared" si="26"/>
        <v>965000</v>
      </c>
    </row>
    <row r="579" spans="1:7" x14ac:dyDescent="0.2">
      <c r="A579" s="6">
        <f t="shared" si="25"/>
        <v>37162</v>
      </c>
      <c r="B579" s="16">
        <v>27432000</v>
      </c>
      <c r="C579" s="16">
        <v>360600</v>
      </c>
      <c r="E579" s="16">
        <f t="shared" si="26"/>
        <v>293000</v>
      </c>
    </row>
    <row r="580" spans="1:7" x14ac:dyDescent="0.2">
      <c r="A580" s="6">
        <f t="shared" si="25"/>
        <v>37163</v>
      </c>
      <c r="B580" s="16">
        <f>B579-400000</f>
        <v>27032000</v>
      </c>
      <c r="C580" s="16">
        <v>360600</v>
      </c>
      <c r="E580" s="16">
        <f t="shared" si="26"/>
        <v>400000</v>
      </c>
    </row>
    <row r="581" spans="1:7" x14ac:dyDescent="0.2">
      <c r="A581" s="6">
        <f t="shared" si="25"/>
        <v>37164</v>
      </c>
      <c r="B581" s="16">
        <v>26632000</v>
      </c>
      <c r="C581" s="16">
        <v>222700</v>
      </c>
      <c r="E581" s="16">
        <f t="shared" si="26"/>
        <v>400000</v>
      </c>
      <c r="G581" s="50">
        <f>B581-B579</f>
        <v>-800000</v>
      </c>
    </row>
    <row r="582" spans="1:7" x14ac:dyDescent="0.2">
      <c r="A582" s="6">
        <f t="shared" si="25"/>
        <v>37165</v>
      </c>
      <c r="B582" s="16">
        <v>24800000</v>
      </c>
      <c r="C582" s="16">
        <v>176600</v>
      </c>
      <c r="E582" s="16">
        <f t="shared" si="26"/>
        <v>1832000</v>
      </c>
      <c r="G582">
        <f>-G581/2</f>
        <v>400000</v>
      </c>
    </row>
    <row r="583" spans="1:7" x14ac:dyDescent="0.2">
      <c r="A583" s="6">
        <f t="shared" si="25"/>
        <v>37166</v>
      </c>
      <c r="B583" s="16">
        <v>24307000</v>
      </c>
      <c r="C583" s="16">
        <v>184800</v>
      </c>
      <c r="E583" s="16">
        <f t="shared" si="26"/>
        <v>493000</v>
      </c>
    </row>
    <row r="584" spans="1:7" x14ac:dyDescent="0.2">
      <c r="A584" s="6">
        <f t="shared" si="25"/>
        <v>37167</v>
      </c>
      <c r="B584" s="16">
        <v>23348000</v>
      </c>
      <c r="C584" s="16">
        <v>117800</v>
      </c>
      <c r="E584" s="16">
        <f t="shared" si="26"/>
        <v>959000</v>
      </c>
    </row>
    <row r="585" spans="1:7" x14ac:dyDescent="0.2">
      <c r="A585" s="6">
        <f t="shared" ref="A585:A648" si="27">A584+1</f>
        <v>37168</v>
      </c>
      <c r="B585" s="16">
        <v>22494000</v>
      </c>
      <c r="C585" s="16">
        <v>318300</v>
      </c>
      <c r="E585" s="16">
        <f t="shared" ref="E585:E616" si="28">B584-B585</f>
        <v>854000</v>
      </c>
    </row>
    <row r="586" spans="1:7" x14ac:dyDescent="0.2">
      <c r="A586" s="6">
        <f t="shared" si="27"/>
        <v>37169</v>
      </c>
      <c r="B586" s="16">
        <v>21639000</v>
      </c>
      <c r="C586" s="16">
        <v>484100</v>
      </c>
      <c r="E586" s="16">
        <f t="shared" si="28"/>
        <v>855000</v>
      </c>
    </row>
    <row r="587" spans="1:7" x14ac:dyDescent="0.2">
      <c r="A587" s="6">
        <f t="shared" si="27"/>
        <v>37170</v>
      </c>
      <c r="B587" s="16">
        <v>20597000</v>
      </c>
      <c r="C587" s="16">
        <v>252210</v>
      </c>
      <c r="E587" s="16">
        <f t="shared" si="28"/>
        <v>1042000</v>
      </c>
    </row>
    <row r="588" spans="1:7" x14ac:dyDescent="0.2">
      <c r="A588" s="6">
        <f t="shared" si="27"/>
        <v>37171</v>
      </c>
      <c r="B588" s="16">
        <v>19597000</v>
      </c>
      <c r="C588" s="16">
        <v>463739</v>
      </c>
      <c r="E588" s="16">
        <f t="shared" si="28"/>
        <v>1000000</v>
      </c>
    </row>
    <row r="589" spans="1:7" x14ac:dyDescent="0.2">
      <c r="A589" s="6">
        <f t="shared" si="27"/>
        <v>37172</v>
      </c>
      <c r="B589" s="16">
        <v>19011000</v>
      </c>
      <c r="C589" s="16">
        <v>456700</v>
      </c>
      <c r="E589" s="16">
        <f t="shared" si="28"/>
        <v>586000</v>
      </c>
    </row>
    <row r="590" spans="1:7" x14ac:dyDescent="0.2">
      <c r="A590" s="6">
        <f t="shared" si="27"/>
        <v>37173</v>
      </c>
      <c r="B590" s="16">
        <v>19169000</v>
      </c>
      <c r="C590" s="16">
        <v>432700</v>
      </c>
      <c r="E590" s="16">
        <f t="shared" si="28"/>
        <v>-158000</v>
      </c>
    </row>
    <row r="591" spans="1:7" x14ac:dyDescent="0.2">
      <c r="A591" s="6">
        <f t="shared" si="27"/>
        <v>37174</v>
      </c>
      <c r="B591" s="16">
        <v>18147000</v>
      </c>
      <c r="C591" s="16">
        <v>600000</v>
      </c>
      <c r="E591" s="16">
        <f t="shared" si="28"/>
        <v>1022000</v>
      </c>
    </row>
    <row r="592" spans="1:7" x14ac:dyDescent="0.2">
      <c r="A592" s="6">
        <f t="shared" si="27"/>
        <v>37175</v>
      </c>
      <c r="B592" s="16">
        <v>17380000</v>
      </c>
      <c r="C592" s="16">
        <v>262000</v>
      </c>
      <c r="E592" s="16">
        <f t="shared" si="28"/>
        <v>767000</v>
      </c>
    </row>
    <row r="593" spans="1:8" x14ac:dyDescent="0.2">
      <c r="A593" s="6">
        <f t="shared" si="27"/>
        <v>37176</v>
      </c>
      <c r="B593" s="16">
        <v>16600000</v>
      </c>
      <c r="C593" s="16">
        <v>262000</v>
      </c>
      <c r="E593" s="16">
        <f t="shared" si="28"/>
        <v>780000</v>
      </c>
    </row>
    <row r="594" spans="1:8" x14ac:dyDescent="0.2">
      <c r="A594" s="6">
        <f t="shared" si="27"/>
        <v>37177</v>
      </c>
      <c r="B594" s="16">
        <f>B593-547500</f>
        <v>16052500</v>
      </c>
      <c r="C594" s="16">
        <v>262000</v>
      </c>
      <c r="E594" s="16">
        <f t="shared" si="28"/>
        <v>547500</v>
      </c>
    </row>
    <row r="595" spans="1:8" x14ac:dyDescent="0.2">
      <c r="A595" s="6">
        <f t="shared" si="27"/>
        <v>37178</v>
      </c>
      <c r="B595" s="16">
        <v>15505000</v>
      </c>
      <c r="C595" s="16">
        <v>202000</v>
      </c>
      <c r="E595" s="16">
        <f t="shared" si="28"/>
        <v>547500</v>
      </c>
      <c r="F595" s="50"/>
    </row>
    <row r="596" spans="1:8" x14ac:dyDescent="0.2">
      <c r="A596" s="6">
        <f t="shared" si="27"/>
        <v>37179</v>
      </c>
      <c r="B596" s="16">
        <v>15300000</v>
      </c>
      <c r="C596" s="16">
        <v>360000</v>
      </c>
      <c r="E596" s="16">
        <f t="shared" si="28"/>
        <v>205000</v>
      </c>
      <c r="F596" s="50"/>
    </row>
    <row r="597" spans="1:8" x14ac:dyDescent="0.2">
      <c r="A597" s="6">
        <f t="shared" si="27"/>
        <v>37180</v>
      </c>
      <c r="B597" s="16">
        <v>13231000</v>
      </c>
      <c r="C597" s="16">
        <v>350700</v>
      </c>
      <c r="E597" s="16">
        <f t="shared" si="28"/>
        <v>2069000</v>
      </c>
    </row>
    <row r="598" spans="1:8" x14ac:dyDescent="0.2">
      <c r="A598" s="6">
        <f t="shared" si="27"/>
        <v>37181</v>
      </c>
      <c r="B598" s="16">
        <v>12958000</v>
      </c>
      <c r="C598" s="16">
        <v>376800</v>
      </c>
      <c r="E598" s="16">
        <f t="shared" si="28"/>
        <v>273000</v>
      </c>
    </row>
    <row r="599" spans="1:8" x14ac:dyDescent="0.2">
      <c r="A599" s="6">
        <f t="shared" si="27"/>
        <v>37182</v>
      </c>
      <c r="B599" s="16">
        <v>12485000</v>
      </c>
      <c r="C599" s="16">
        <v>353000</v>
      </c>
      <c r="E599" s="16">
        <f t="shared" si="28"/>
        <v>473000</v>
      </c>
    </row>
    <row r="600" spans="1:8" x14ac:dyDescent="0.2">
      <c r="A600" s="6">
        <f t="shared" si="27"/>
        <v>37183</v>
      </c>
      <c r="B600" s="16">
        <v>12831000</v>
      </c>
      <c r="C600" s="16">
        <v>334300</v>
      </c>
      <c r="E600" s="16">
        <f t="shared" si="28"/>
        <v>-346000</v>
      </c>
    </row>
    <row r="601" spans="1:8" x14ac:dyDescent="0.2">
      <c r="A601" s="6">
        <f t="shared" si="27"/>
        <v>37184</v>
      </c>
      <c r="B601" s="16">
        <f>B600-816000</f>
        <v>12015000</v>
      </c>
      <c r="C601" s="16">
        <v>334300</v>
      </c>
      <c r="E601" s="16">
        <f t="shared" si="28"/>
        <v>816000</v>
      </c>
    </row>
    <row r="602" spans="1:8" x14ac:dyDescent="0.2">
      <c r="A602" s="6">
        <f t="shared" si="27"/>
        <v>37185</v>
      </c>
      <c r="B602" s="16">
        <v>11199000</v>
      </c>
      <c r="C602" s="16">
        <v>334300</v>
      </c>
      <c r="E602" s="16">
        <f t="shared" si="28"/>
        <v>816000</v>
      </c>
      <c r="G602" s="50">
        <f>B602-B600</f>
        <v>-1632000</v>
      </c>
      <c r="H602" s="50">
        <f>G602/2</f>
        <v>-816000</v>
      </c>
    </row>
    <row r="603" spans="1:8" x14ac:dyDescent="0.2">
      <c r="A603" s="6">
        <f t="shared" si="27"/>
        <v>37186</v>
      </c>
      <c r="B603" s="16">
        <v>10554000</v>
      </c>
      <c r="C603" s="16">
        <v>334300</v>
      </c>
      <c r="E603" s="16">
        <f t="shared" si="28"/>
        <v>645000</v>
      </c>
    </row>
    <row r="604" spans="1:8" x14ac:dyDescent="0.2">
      <c r="A604" s="6">
        <f t="shared" si="27"/>
        <v>37187</v>
      </c>
      <c r="B604" s="16">
        <v>10640000</v>
      </c>
      <c r="C604" s="16">
        <v>233347</v>
      </c>
      <c r="E604" s="16">
        <f t="shared" si="28"/>
        <v>-86000</v>
      </c>
    </row>
    <row r="605" spans="1:8" x14ac:dyDescent="0.2">
      <c r="A605" s="6">
        <f t="shared" si="27"/>
        <v>37188</v>
      </c>
      <c r="B605" s="16">
        <v>9405100</v>
      </c>
      <c r="C605" s="16">
        <v>265200</v>
      </c>
      <c r="E605" s="16">
        <f t="shared" si="28"/>
        <v>1234900</v>
      </c>
    </row>
    <row r="606" spans="1:8" x14ac:dyDescent="0.2">
      <c r="A606" s="6">
        <f t="shared" si="27"/>
        <v>37189</v>
      </c>
      <c r="B606" s="16">
        <v>8543000</v>
      </c>
      <c r="C606" s="16">
        <v>454408</v>
      </c>
      <c r="E606" s="16">
        <f t="shared" si="28"/>
        <v>862100</v>
      </c>
    </row>
    <row r="607" spans="1:8" s="198" customFormat="1" x14ac:dyDescent="0.2">
      <c r="A607" s="238">
        <f t="shared" si="27"/>
        <v>37190</v>
      </c>
      <c r="B607" s="190">
        <v>8471700</v>
      </c>
      <c r="C607" s="190">
        <v>721700</v>
      </c>
      <c r="D607" s="190"/>
      <c r="E607" s="190">
        <f t="shared" si="28"/>
        <v>71300</v>
      </c>
    </row>
    <row r="608" spans="1:8" s="198" customFormat="1" x14ac:dyDescent="0.2">
      <c r="A608" s="238">
        <f t="shared" si="27"/>
        <v>37191</v>
      </c>
      <c r="B608" s="190">
        <f>B607-204000</f>
        <v>8267700</v>
      </c>
      <c r="C608" s="190">
        <v>14000</v>
      </c>
      <c r="D608" s="190"/>
      <c r="E608" s="190">
        <f t="shared" si="28"/>
        <v>204000</v>
      </c>
    </row>
    <row r="609" spans="1:7" s="198" customFormat="1" x14ac:dyDescent="0.2">
      <c r="A609" s="238">
        <f t="shared" si="27"/>
        <v>37192</v>
      </c>
      <c r="B609" s="190">
        <v>8063700</v>
      </c>
      <c r="C609" s="190">
        <v>14000</v>
      </c>
      <c r="D609" s="190"/>
      <c r="E609" s="190">
        <f t="shared" si="28"/>
        <v>204000</v>
      </c>
      <c r="G609" s="196"/>
    </row>
    <row r="610" spans="1:7" s="198" customFormat="1" x14ac:dyDescent="0.2">
      <c r="A610" s="238">
        <f t="shared" si="27"/>
        <v>37193</v>
      </c>
      <c r="B610" s="190">
        <v>7624700</v>
      </c>
      <c r="C610" s="190">
        <v>5000</v>
      </c>
      <c r="D610" s="190"/>
      <c r="E610" s="190">
        <f t="shared" si="28"/>
        <v>439000</v>
      </c>
      <c r="G610" s="196"/>
    </row>
    <row r="611" spans="1:7" s="198" customFormat="1" x14ac:dyDescent="0.2">
      <c r="A611" s="238">
        <f t="shared" si="27"/>
        <v>37194</v>
      </c>
      <c r="B611" s="190">
        <v>7645000</v>
      </c>
      <c r="C611" s="190">
        <v>5000</v>
      </c>
      <c r="D611" s="190"/>
      <c r="E611" s="190">
        <f t="shared" si="28"/>
        <v>-20300</v>
      </c>
    </row>
    <row r="612" spans="1:7" s="198" customFormat="1" x14ac:dyDescent="0.2">
      <c r="A612" s="238">
        <f t="shared" si="27"/>
        <v>37195</v>
      </c>
      <c r="B612" s="190">
        <v>8132000</v>
      </c>
      <c r="C612" s="190">
        <v>177800</v>
      </c>
      <c r="D612" s="190"/>
      <c r="E612" s="190">
        <f t="shared" si="28"/>
        <v>-487000</v>
      </c>
    </row>
    <row r="613" spans="1:7" s="198" customFormat="1" x14ac:dyDescent="0.2">
      <c r="A613" s="238">
        <f t="shared" si="27"/>
        <v>37196</v>
      </c>
      <c r="B613" s="190">
        <v>7878000</v>
      </c>
      <c r="C613" s="190">
        <v>567855</v>
      </c>
      <c r="D613" s="190"/>
      <c r="E613" s="190">
        <f t="shared" si="28"/>
        <v>254000</v>
      </c>
    </row>
    <row r="614" spans="1:7" x14ac:dyDescent="0.2">
      <c r="A614" s="6">
        <f t="shared" si="27"/>
        <v>37197</v>
      </c>
      <c r="B614" s="16">
        <v>7605400</v>
      </c>
      <c r="C614" s="16">
        <v>238819</v>
      </c>
      <c r="E614" s="16">
        <f t="shared" si="28"/>
        <v>272600</v>
      </c>
    </row>
    <row r="615" spans="1:7" x14ac:dyDescent="0.2">
      <c r="A615" s="6">
        <f t="shared" si="27"/>
        <v>37198</v>
      </c>
      <c r="B615" s="16">
        <f>B614-51700</f>
        <v>7553700</v>
      </c>
      <c r="C615" s="16">
        <v>273600</v>
      </c>
      <c r="E615" s="16">
        <f t="shared" si="28"/>
        <v>51700</v>
      </c>
      <c r="G615" s="50">
        <f>B616-B614</f>
        <v>-103400</v>
      </c>
    </row>
    <row r="616" spans="1:7" x14ac:dyDescent="0.2">
      <c r="A616" s="6">
        <f t="shared" si="27"/>
        <v>37199</v>
      </c>
      <c r="B616" s="16">
        <f>B617+402000</f>
        <v>7502000</v>
      </c>
      <c r="C616" s="16">
        <v>273600</v>
      </c>
      <c r="E616" s="16">
        <f t="shared" si="28"/>
        <v>51700</v>
      </c>
      <c r="G616" s="50">
        <f>G615/2</f>
        <v>-51700</v>
      </c>
    </row>
    <row r="617" spans="1:7" x14ac:dyDescent="0.2">
      <c r="A617" s="6">
        <f t="shared" si="27"/>
        <v>37200</v>
      </c>
      <c r="B617" s="16">
        <v>7100000</v>
      </c>
      <c r="C617" s="16">
        <v>273600</v>
      </c>
      <c r="E617" s="16">
        <f>B616-B617</f>
        <v>402000</v>
      </c>
    </row>
    <row r="618" spans="1:7" x14ac:dyDescent="0.2">
      <c r="A618" s="6">
        <f t="shared" si="27"/>
        <v>37201</v>
      </c>
      <c r="B618" s="16">
        <v>6572000</v>
      </c>
      <c r="C618" s="16">
        <v>1212700</v>
      </c>
      <c r="E618" s="16">
        <f t="shared" ref="E618:E681" si="29">B617-B618</f>
        <v>528000</v>
      </c>
    </row>
    <row r="619" spans="1:7" x14ac:dyDescent="0.2">
      <c r="A619" s="6">
        <f t="shared" si="27"/>
        <v>37202</v>
      </c>
      <c r="B619" s="16">
        <v>5400000</v>
      </c>
      <c r="C619" s="16">
        <v>870000</v>
      </c>
      <c r="E619" s="16">
        <f t="shared" si="29"/>
        <v>1172000</v>
      </c>
    </row>
    <row r="620" spans="1:7" x14ac:dyDescent="0.2">
      <c r="A620" s="6">
        <f t="shared" si="27"/>
        <v>37203</v>
      </c>
      <c r="B620" s="16">
        <v>5576000</v>
      </c>
      <c r="C620" s="16">
        <v>1401440</v>
      </c>
      <c r="E620" s="16">
        <f t="shared" si="29"/>
        <v>-176000</v>
      </c>
    </row>
    <row r="621" spans="1:7" x14ac:dyDescent="0.2">
      <c r="A621" s="6">
        <f t="shared" si="27"/>
        <v>37204</v>
      </c>
      <c r="B621" s="16">
        <v>5402000</v>
      </c>
      <c r="C621" s="16">
        <v>1442302</v>
      </c>
      <c r="E621" s="16">
        <f t="shared" si="29"/>
        <v>174000</v>
      </c>
    </row>
    <row r="622" spans="1:7" x14ac:dyDescent="0.2">
      <c r="A622" s="6">
        <f t="shared" si="27"/>
        <v>37205</v>
      </c>
      <c r="B622" s="16">
        <f>B621-151000</f>
        <v>5251000</v>
      </c>
      <c r="C622" s="16">
        <v>1442302</v>
      </c>
      <c r="E622" s="16">
        <f t="shared" si="29"/>
        <v>151000</v>
      </c>
    </row>
    <row r="623" spans="1:7" x14ac:dyDescent="0.2">
      <c r="A623" s="6">
        <f t="shared" si="27"/>
        <v>37206</v>
      </c>
      <c r="B623" s="16">
        <v>5100000</v>
      </c>
      <c r="C623" s="16">
        <v>1531600</v>
      </c>
      <c r="E623" s="16">
        <f t="shared" si="29"/>
        <v>151000</v>
      </c>
      <c r="F623" s="50"/>
      <c r="G623" s="50"/>
    </row>
    <row r="624" spans="1:7" x14ac:dyDescent="0.2">
      <c r="A624" s="6">
        <f t="shared" si="27"/>
        <v>37207</v>
      </c>
      <c r="B624" s="16">
        <v>5417000</v>
      </c>
      <c r="C624" s="16">
        <v>761400</v>
      </c>
      <c r="E624" s="16">
        <f t="shared" si="29"/>
        <v>-317000</v>
      </c>
    </row>
    <row r="625" spans="1:5" x14ac:dyDescent="0.2">
      <c r="A625" s="6">
        <f t="shared" si="27"/>
        <v>37208</v>
      </c>
      <c r="B625" s="16">
        <v>4395300</v>
      </c>
      <c r="C625" s="16">
        <v>2615371</v>
      </c>
      <c r="E625" s="16">
        <f t="shared" si="29"/>
        <v>1021700</v>
      </c>
    </row>
    <row r="626" spans="1:5" x14ac:dyDescent="0.2">
      <c r="A626" s="6">
        <f t="shared" si="27"/>
        <v>37209</v>
      </c>
      <c r="B626" s="16">
        <v>4129000</v>
      </c>
      <c r="C626" s="16">
        <v>1532000</v>
      </c>
      <c r="E626" s="16">
        <f t="shared" si="29"/>
        <v>266300</v>
      </c>
    </row>
    <row r="627" spans="1:5" x14ac:dyDescent="0.2">
      <c r="A627" s="6">
        <f t="shared" si="27"/>
        <v>37210</v>
      </c>
      <c r="B627" s="16">
        <v>4073000</v>
      </c>
      <c r="C627" s="16">
        <v>2750000</v>
      </c>
      <c r="E627" s="16">
        <f t="shared" si="29"/>
        <v>56000</v>
      </c>
    </row>
    <row r="628" spans="1:5" x14ac:dyDescent="0.2">
      <c r="A628" s="6">
        <f t="shared" si="27"/>
        <v>37211</v>
      </c>
      <c r="B628" s="16">
        <f>B627-56000</f>
        <v>4017000</v>
      </c>
      <c r="C628" s="16">
        <v>2750000</v>
      </c>
      <c r="E628" s="16">
        <f t="shared" si="29"/>
        <v>56000</v>
      </c>
    </row>
    <row r="629" spans="1:5" x14ac:dyDescent="0.2">
      <c r="A629" s="6">
        <f t="shared" si="27"/>
        <v>37212</v>
      </c>
      <c r="B629" s="16">
        <f>B628-99000</f>
        <v>3918000</v>
      </c>
      <c r="C629" s="16">
        <v>2750000</v>
      </c>
      <c r="E629" s="16">
        <f t="shared" si="29"/>
        <v>99000</v>
      </c>
    </row>
    <row r="630" spans="1:5" x14ac:dyDescent="0.2">
      <c r="A630" s="6">
        <f t="shared" si="27"/>
        <v>37213</v>
      </c>
      <c r="B630" s="16">
        <f>B629-360000</f>
        <v>3558000</v>
      </c>
      <c r="C630" s="16">
        <v>1375000</v>
      </c>
      <c r="E630" s="16">
        <f t="shared" si="29"/>
        <v>360000</v>
      </c>
    </row>
    <row r="631" spans="1:5" x14ac:dyDescent="0.2">
      <c r="A631" s="6">
        <f t="shared" si="27"/>
        <v>37214</v>
      </c>
      <c r="B631" s="16">
        <v>3614000</v>
      </c>
      <c r="C631" s="16">
        <v>1375000</v>
      </c>
      <c r="E631" s="16">
        <f t="shared" si="29"/>
        <v>-56000</v>
      </c>
    </row>
    <row r="632" spans="1:5" x14ac:dyDescent="0.2">
      <c r="A632" s="6">
        <f t="shared" si="27"/>
        <v>37215</v>
      </c>
      <c r="B632" s="16">
        <v>1644000</v>
      </c>
      <c r="C632" s="16">
        <v>2117900</v>
      </c>
      <c r="E632" s="16">
        <f t="shared" si="29"/>
        <v>1970000</v>
      </c>
    </row>
    <row r="633" spans="1:5" x14ac:dyDescent="0.2">
      <c r="A633" s="6">
        <f t="shared" si="27"/>
        <v>37216</v>
      </c>
      <c r="B633" s="16">
        <v>1644000</v>
      </c>
      <c r="C633" s="16">
        <v>2117900</v>
      </c>
      <c r="E633" s="16">
        <f t="shared" si="29"/>
        <v>0</v>
      </c>
    </row>
    <row r="634" spans="1:5" x14ac:dyDescent="0.2">
      <c r="A634" s="6">
        <f t="shared" si="27"/>
        <v>37217</v>
      </c>
      <c r="B634" s="16">
        <v>1644000</v>
      </c>
      <c r="C634" s="16">
        <v>2117900</v>
      </c>
      <c r="E634" s="16">
        <f t="shared" si="29"/>
        <v>0</v>
      </c>
    </row>
    <row r="635" spans="1:5" x14ac:dyDescent="0.2">
      <c r="A635" s="6">
        <f t="shared" si="27"/>
        <v>37218</v>
      </c>
      <c r="B635" s="16">
        <v>1644000</v>
      </c>
      <c r="C635" s="16">
        <v>2117900</v>
      </c>
      <c r="E635" s="16">
        <f t="shared" si="29"/>
        <v>0</v>
      </c>
    </row>
    <row r="636" spans="1:5" x14ac:dyDescent="0.2">
      <c r="A636" s="6">
        <f t="shared" si="27"/>
        <v>37219</v>
      </c>
      <c r="B636" s="16">
        <v>1644000</v>
      </c>
      <c r="C636" s="16">
        <v>2117900</v>
      </c>
      <c r="E636" s="16">
        <f t="shared" si="29"/>
        <v>0</v>
      </c>
    </row>
    <row r="637" spans="1:5" x14ac:dyDescent="0.2">
      <c r="A637" s="6">
        <f t="shared" si="27"/>
        <v>37220</v>
      </c>
      <c r="B637" s="16">
        <v>1644000</v>
      </c>
      <c r="C637" s="16">
        <v>2117900</v>
      </c>
      <c r="E637" s="16">
        <f t="shared" si="29"/>
        <v>0</v>
      </c>
    </row>
    <row r="638" spans="1:5" x14ac:dyDescent="0.2">
      <c r="A638" s="6">
        <f t="shared" si="27"/>
        <v>37221</v>
      </c>
      <c r="B638" s="16">
        <v>1000000</v>
      </c>
      <c r="C638" s="16">
        <v>2741873</v>
      </c>
      <c r="E638" s="16">
        <f t="shared" si="29"/>
        <v>644000</v>
      </c>
    </row>
    <row r="639" spans="1:5" x14ac:dyDescent="0.2">
      <c r="A639" s="6">
        <f t="shared" si="27"/>
        <v>37222</v>
      </c>
      <c r="B639" s="16">
        <v>292000</v>
      </c>
      <c r="C639" s="16">
        <v>2362500</v>
      </c>
      <c r="E639" s="16">
        <f t="shared" si="29"/>
        <v>708000</v>
      </c>
    </row>
    <row r="640" spans="1:5" x14ac:dyDescent="0.2">
      <c r="A640" s="6">
        <f t="shared" si="27"/>
        <v>37223</v>
      </c>
      <c r="B640" s="16">
        <v>365000</v>
      </c>
      <c r="C640" s="16">
        <v>2294000</v>
      </c>
      <c r="E640" s="16">
        <f t="shared" si="29"/>
        <v>-73000</v>
      </c>
    </row>
    <row r="641" spans="1:5" x14ac:dyDescent="0.2">
      <c r="A641" s="6">
        <f t="shared" si="27"/>
        <v>37224</v>
      </c>
      <c r="B641" s="16">
        <v>365000</v>
      </c>
      <c r="E641" s="16">
        <f t="shared" si="29"/>
        <v>0</v>
      </c>
    </row>
    <row r="642" spans="1:5" x14ac:dyDescent="0.2">
      <c r="A642" s="6">
        <f t="shared" si="27"/>
        <v>37225</v>
      </c>
      <c r="B642" s="16">
        <v>1000000</v>
      </c>
      <c r="E642" s="16">
        <f t="shared" si="29"/>
        <v>-635000</v>
      </c>
    </row>
    <row r="643" spans="1:5" s="244" customFormat="1" x14ac:dyDescent="0.2">
      <c r="A643" s="212">
        <f t="shared" si="27"/>
        <v>37226</v>
      </c>
      <c r="B643" s="243">
        <f>B642+394000</f>
        <v>1394000</v>
      </c>
      <c r="C643" s="243"/>
      <c r="D643" s="243"/>
      <c r="E643" s="243">
        <f t="shared" si="29"/>
        <v>-394000</v>
      </c>
    </row>
    <row r="644" spans="1:5" x14ac:dyDescent="0.2">
      <c r="A644" s="6">
        <f t="shared" si="27"/>
        <v>37227</v>
      </c>
      <c r="B644" s="16">
        <v>1394000</v>
      </c>
      <c r="C644" s="16">
        <v>2383229</v>
      </c>
      <c r="E644" s="16">
        <f t="shared" si="29"/>
        <v>0</v>
      </c>
    </row>
    <row r="645" spans="1:5" x14ac:dyDescent="0.2">
      <c r="A645" s="6">
        <f t="shared" si="27"/>
        <v>37228</v>
      </c>
      <c r="B645" s="16">
        <v>1394000</v>
      </c>
      <c r="C645" s="16">
        <v>2385200</v>
      </c>
      <c r="E645" s="16">
        <f t="shared" si="29"/>
        <v>0</v>
      </c>
    </row>
    <row r="646" spans="1:5" x14ac:dyDescent="0.2">
      <c r="A646" s="6">
        <f t="shared" si="27"/>
        <v>37229</v>
      </c>
      <c r="B646" s="16">
        <v>1990000</v>
      </c>
      <c r="C646" s="16">
        <v>2507100</v>
      </c>
      <c r="E646" s="16">
        <f t="shared" si="29"/>
        <v>-596000</v>
      </c>
    </row>
    <row r="647" spans="1:5" x14ac:dyDescent="0.2">
      <c r="A647" s="6">
        <f t="shared" si="27"/>
        <v>37230</v>
      </c>
      <c r="B647" s="16">
        <v>2747000</v>
      </c>
      <c r="C647" s="16">
        <v>2489300</v>
      </c>
      <c r="E647" s="16">
        <f t="shared" si="29"/>
        <v>-757000</v>
      </c>
    </row>
    <row r="648" spans="1:5" x14ac:dyDescent="0.2">
      <c r="A648" s="6">
        <f t="shared" si="27"/>
        <v>37231</v>
      </c>
      <c r="B648" s="16">
        <f>B647-17000</f>
        <v>2730000</v>
      </c>
      <c r="C648" s="16">
        <v>2489300</v>
      </c>
      <c r="E648" s="16">
        <f t="shared" si="29"/>
        <v>17000</v>
      </c>
    </row>
    <row r="649" spans="1:5" x14ac:dyDescent="0.2">
      <c r="A649" s="6">
        <f t="shared" ref="A649:A712" si="30">A648+1</f>
        <v>37232</v>
      </c>
      <c r="B649" s="16">
        <f>B648-19000</f>
        <v>2711000</v>
      </c>
      <c r="C649" s="16">
        <v>2339965</v>
      </c>
      <c r="E649" s="16">
        <f t="shared" si="29"/>
        <v>19000</v>
      </c>
    </row>
    <row r="650" spans="1:5" x14ac:dyDescent="0.2">
      <c r="A650" s="6">
        <f t="shared" si="30"/>
        <v>37233</v>
      </c>
      <c r="B650" s="16">
        <f>B649-19000</f>
        <v>2692000</v>
      </c>
      <c r="C650" s="16">
        <v>2339965</v>
      </c>
      <c r="E650" s="16">
        <f t="shared" si="29"/>
        <v>19000</v>
      </c>
    </row>
    <row r="651" spans="1:5" x14ac:dyDescent="0.2">
      <c r="A651" s="6">
        <f t="shared" si="30"/>
        <v>37234</v>
      </c>
      <c r="B651" s="16">
        <v>2711000</v>
      </c>
      <c r="C651" s="16">
        <v>2339965</v>
      </c>
      <c r="E651" s="16">
        <f t="shared" si="29"/>
        <v>-19000</v>
      </c>
    </row>
    <row r="652" spans="1:5" x14ac:dyDescent="0.2">
      <c r="A652" s="6">
        <f t="shared" si="30"/>
        <v>37235</v>
      </c>
      <c r="B652" s="16">
        <v>3100000</v>
      </c>
      <c r="C652" s="16">
        <v>2409000</v>
      </c>
      <c r="E652" s="16">
        <f t="shared" si="29"/>
        <v>-389000</v>
      </c>
    </row>
    <row r="653" spans="1:5" x14ac:dyDescent="0.2">
      <c r="A653" s="6">
        <f t="shared" si="30"/>
        <v>37236</v>
      </c>
      <c r="B653" s="16">
        <v>3634000</v>
      </c>
      <c r="C653" s="16">
        <v>2456400</v>
      </c>
      <c r="E653" s="16">
        <f t="shared" si="29"/>
        <v>-534000</v>
      </c>
    </row>
    <row r="654" spans="1:5" x14ac:dyDescent="0.2">
      <c r="A654" s="6">
        <f t="shared" si="30"/>
        <v>37237</v>
      </c>
      <c r="B654" s="16">
        <v>3950000</v>
      </c>
      <c r="C654" s="16">
        <v>2224200</v>
      </c>
      <c r="E654" s="16">
        <f t="shared" si="29"/>
        <v>-316000</v>
      </c>
    </row>
    <row r="655" spans="1:5" x14ac:dyDescent="0.2">
      <c r="A655" s="6">
        <f t="shared" si="30"/>
        <v>37238</v>
      </c>
      <c r="B655" s="16">
        <v>4038000</v>
      </c>
      <c r="C655" s="16">
        <v>2222800</v>
      </c>
      <c r="E655" s="16">
        <f t="shared" si="29"/>
        <v>-88000</v>
      </c>
    </row>
    <row r="656" spans="1:5" x14ac:dyDescent="0.2">
      <c r="A656" s="6">
        <f t="shared" si="30"/>
        <v>37239</v>
      </c>
      <c r="B656" s="16">
        <v>4481000</v>
      </c>
      <c r="C656" s="16">
        <v>2222800</v>
      </c>
      <c r="E656" s="16">
        <f t="shared" si="29"/>
        <v>-443000</v>
      </c>
    </row>
    <row r="657" spans="1:8" x14ac:dyDescent="0.2">
      <c r="A657" s="6">
        <f t="shared" si="30"/>
        <v>37240</v>
      </c>
      <c r="B657" s="16">
        <f>B656+245000</f>
        <v>4726000</v>
      </c>
      <c r="C657" s="16">
        <v>2222800</v>
      </c>
      <c r="E657" s="16">
        <f t="shared" si="29"/>
        <v>-245000</v>
      </c>
    </row>
    <row r="658" spans="1:8" x14ac:dyDescent="0.2">
      <c r="A658" s="6">
        <f t="shared" si="30"/>
        <v>37241</v>
      </c>
      <c r="B658" s="16">
        <v>4971000</v>
      </c>
      <c r="C658" s="16">
        <v>2270775</v>
      </c>
      <c r="E658" s="16">
        <f t="shared" si="29"/>
        <v>-245000</v>
      </c>
    </row>
    <row r="659" spans="1:8" x14ac:dyDescent="0.2">
      <c r="A659" s="6">
        <f t="shared" si="30"/>
        <v>37242</v>
      </c>
      <c r="B659" s="16">
        <v>4971000</v>
      </c>
      <c r="C659" s="16">
        <v>2237400</v>
      </c>
      <c r="E659" s="16">
        <f t="shared" si="29"/>
        <v>0</v>
      </c>
      <c r="F659" s="16"/>
      <c r="G659" s="50"/>
      <c r="H659" s="252"/>
    </row>
    <row r="660" spans="1:8" x14ac:dyDescent="0.2">
      <c r="A660" s="6">
        <f t="shared" si="30"/>
        <v>37243</v>
      </c>
      <c r="B660" s="16">
        <v>6879000</v>
      </c>
      <c r="C660" s="16">
        <v>1885064</v>
      </c>
      <c r="E660" s="16">
        <f t="shared" si="29"/>
        <v>-1908000</v>
      </c>
    </row>
    <row r="661" spans="1:8" x14ac:dyDescent="0.2">
      <c r="A661" s="6">
        <f t="shared" si="30"/>
        <v>37244</v>
      </c>
      <c r="B661" s="16">
        <v>7446000</v>
      </c>
      <c r="C661" s="16">
        <v>1908600</v>
      </c>
      <c r="E661" s="16">
        <f t="shared" si="29"/>
        <v>-567000</v>
      </c>
    </row>
    <row r="662" spans="1:8" x14ac:dyDescent="0.2">
      <c r="A662" s="6">
        <f t="shared" si="30"/>
        <v>37245</v>
      </c>
      <c r="E662" s="16">
        <f t="shared" si="29"/>
        <v>7446000</v>
      </c>
    </row>
    <row r="663" spans="1:8" x14ac:dyDescent="0.2">
      <c r="A663" s="257">
        <f t="shared" si="30"/>
        <v>37246</v>
      </c>
      <c r="B663" s="258">
        <f>B661+194116000-193169000</f>
        <v>8393000</v>
      </c>
      <c r="C663" s="258"/>
      <c r="D663" s="258"/>
      <c r="E663" s="258">
        <f t="shared" si="29"/>
        <v>-8393000</v>
      </c>
    </row>
    <row r="664" spans="1:8" x14ac:dyDescent="0.2">
      <c r="A664" s="257">
        <f t="shared" si="30"/>
        <v>37247</v>
      </c>
      <c r="B664" s="258">
        <f>B663</f>
        <v>8393000</v>
      </c>
      <c r="C664" s="258"/>
      <c r="D664" s="258"/>
      <c r="E664" s="258">
        <f t="shared" si="29"/>
        <v>0</v>
      </c>
    </row>
    <row r="665" spans="1:8" x14ac:dyDescent="0.2">
      <c r="A665" s="257">
        <f t="shared" si="30"/>
        <v>37248</v>
      </c>
      <c r="B665" s="258">
        <f>B664+193169000-192186000</f>
        <v>9376000</v>
      </c>
      <c r="C665" s="258"/>
      <c r="D665" s="258"/>
      <c r="E665" s="258">
        <f t="shared" si="29"/>
        <v>-983000</v>
      </c>
    </row>
    <row r="666" spans="1:8" x14ac:dyDescent="0.2">
      <c r="A666" s="257">
        <f t="shared" si="30"/>
        <v>37249</v>
      </c>
      <c r="B666" s="258">
        <f>B665</f>
        <v>9376000</v>
      </c>
      <c r="C666" s="258"/>
      <c r="D666" s="258"/>
      <c r="E666" s="258">
        <f t="shared" si="29"/>
        <v>0</v>
      </c>
    </row>
    <row r="667" spans="1:8" x14ac:dyDescent="0.2">
      <c r="A667" s="257">
        <f t="shared" si="30"/>
        <v>37250</v>
      </c>
      <c r="B667" s="258">
        <f>B666+192186000-190000000</f>
        <v>11562000</v>
      </c>
      <c r="C667" s="258"/>
      <c r="D667" s="258"/>
      <c r="E667" s="258">
        <f t="shared" si="29"/>
        <v>-2186000</v>
      </c>
    </row>
    <row r="668" spans="1:8" x14ac:dyDescent="0.2">
      <c r="A668" s="257">
        <f t="shared" si="30"/>
        <v>37251</v>
      </c>
      <c r="B668" s="258">
        <f>B667+190000000-189000000</f>
        <v>12562000</v>
      </c>
      <c r="C668" s="258">
        <v>1470692</v>
      </c>
      <c r="D668" s="258"/>
      <c r="E668" s="258">
        <f t="shared" si="29"/>
        <v>-1000000</v>
      </c>
    </row>
    <row r="669" spans="1:8" x14ac:dyDescent="0.2">
      <c r="A669" s="257">
        <f t="shared" si="30"/>
        <v>37252</v>
      </c>
      <c r="B669" s="258">
        <f>B668</f>
        <v>12562000</v>
      </c>
      <c r="C669" s="258">
        <v>1467900</v>
      </c>
      <c r="D669" s="258"/>
      <c r="E669" s="258">
        <f t="shared" si="29"/>
        <v>0</v>
      </c>
      <c r="F669" s="50">
        <f>SUM(E663:E669)</f>
        <v>-12562000</v>
      </c>
    </row>
    <row r="670" spans="1:8" x14ac:dyDescent="0.2">
      <c r="A670" s="238">
        <f t="shared" si="30"/>
        <v>37253</v>
      </c>
      <c r="B670" s="190">
        <f>B669+189000000-185782000</f>
        <v>15780000</v>
      </c>
      <c r="C670" s="190"/>
      <c r="D670" s="190"/>
      <c r="E670" s="190">
        <f t="shared" si="29"/>
        <v>-3218000</v>
      </c>
    </row>
    <row r="671" spans="1:8" x14ac:dyDescent="0.2">
      <c r="A671" s="238">
        <f t="shared" si="30"/>
        <v>37254</v>
      </c>
      <c r="B671" s="190">
        <f>B670+185782000-183759000</f>
        <v>17803000</v>
      </c>
      <c r="C671" s="190"/>
      <c r="D671" s="190"/>
      <c r="E671" s="190">
        <f t="shared" si="29"/>
        <v>-2023000</v>
      </c>
    </row>
    <row r="672" spans="1:8" x14ac:dyDescent="0.2">
      <c r="A672" s="238">
        <f t="shared" si="30"/>
        <v>37255</v>
      </c>
      <c r="B672" s="190">
        <f>B671+183759000-182000000</f>
        <v>19562000</v>
      </c>
      <c r="C672" s="190"/>
      <c r="D672" s="190"/>
      <c r="E672" s="190">
        <f t="shared" si="29"/>
        <v>-1759000</v>
      </c>
    </row>
    <row r="673" spans="1:7" s="186" customFormat="1" ht="13.5" thickBot="1" x14ac:dyDescent="0.25">
      <c r="A673" s="262">
        <f t="shared" si="30"/>
        <v>37256</v>
      </c>
      <c r="B673" s="210">
        <f>B672+182000000-180000000</f>
        <v>21562000</v>
      </c>
      <c r="C673" s="210"/>
      <c r="D673" s="210"/>
      <c r="E673" s="210">
        <f t="shared" si="29"/>
        <v>-2000000</v>
      </c>
    </row>
    <row r="674" spans="1:7" x14ac:dyDescent="0.2">
      <c r="A674" s="238">
        <f t="shared" si="30"/>
        <v>37257</v>
      </c>
      <c r="B674" s="190">
        <v>23765000</v>
      </c>
      <c r="C674" s="190">
        <v>716200</v>
      </c>
      <c r="D674" s="190"/>
      <c r="E674" s="190">
        <f t="shared" si="29"/>
        <v>-2203000</v>
      </c>
    </row>
    <row r="675" spans="1:7" x14ac:dyDescent="0.2">
      <c r="A675" s="238">
        <f t="shared" si="30"/>
        <v>37258</v>
      </c>
      <c r="B675" s="190">
        <v>26300000</v>
      </c>
      <c r="C675" s="190">
        <v>1445600</v>
      </c>
      <c r="D675" s="190"/>
      <c r="E675" s="190">
        <f t="shared" si="29"/>
        <v>-2535000</v>
      </c>
    </row>
    <row r="676" spans="1:7" x14ac:dyDescent="0.2">
      <c r="A676" s="238">
        <f t="shared" si="30"/>
        <v>37259</v>
      </c>
      <c r="B676" s="190">
        <v>25716000</v>
      </c>
      <c r="C676" s="190">
        <v>1161800</v>
      </c>
      <c r="D676" s="190"/>
      <c r="E676" s="190">
        <f t="shared" si="29"/>
        <v>584000</v>
      </c>
      <c r="F676" s="50">
        <f>SUM(E670:E676)</f>
        <v>-13154000</v>
      </c>
    </row>
    <row r="677" spans="1:7" x14ac:dyDescent="0.2">
      <c r="A677" s="6">
        <f t="shared" si="30"/>
        <v>37260</v>
      </c>
      <c r="B677" s="16">
        <v>29213000</v>
      </c>
      <c r="C677" s="16">
        <v>1703700</v>
      </c>
      <c r="E677" s="16">
        <f t="shared" si="29"/>
        <v>-3497000</v>
      </c>
    </row>
    <row r="678" spans="1:7" x14ac:dyDescent="0.2">
      <c r="A678" s="6">
        <f t="shared" si="30"/>
        <v>37261</v>
      </c>
      <c r="B678" s="16">
        <f>B677+967500</f>
        <v>30180500</v>
      </c>
      <c r="E678" s="16">
        <f t="shared" si="29"/>
        <v>-967500</v>
      </c>
    </row>
    <row r="679" spans="1:7" x14ac:dyDescent="0.2">
      <c r="A679" s="6">
        <f t="shared" si="30"/>
        <v>37262</v>
      </c>
      <c r="B679" s="16">
        <v>31148000</v>
      </c>
      <c r="C679" s="16">
        <v>741000</v>
      </c>
      <c r="E679" s="16">
        <f t="shared" si="29"/>
        <v>-967500</v>
      </c>
      <c r="G679" s="50"/>
    </row>
    <row r="680" spans="1:7" x14ac:dyDescent="0.2">
      <c r="A680" s="6">
        <f t="shared" si="30"/>
        <v>37263</v>
      </c>
      <c r="B680" s="16">
        <v>32300000</v>
      </c>
      <c r="C680" s="16">
        <v>1590000</v>
      </c>
      <c r="E680" s="16">
        <f t="shared" si="29"/>
        <v>-1152000</v>
      </c>
      <c r="G680" s="50"/>
    </row>
    <row r="681" spans="1:7" x14ac:dyDescent="0.2">
      <c r="A681" s="6">
        <f t="shared" si="30"/>
        <v>37264</v>
      </c>
      <c r="B681" s="16">
        <v>34205000</v>
      </c>
      <c r="C681" s="16">
        <v>1834600</v>
      </c>
      <c r="E681" s="16">
        <f t="shared" si="29"/>
        <v>-1905000</v>
      </c>
    </row>
    <row r="682" spans="1:7" x14ac:dyDescent="0.2">
      <c r="A682" s="6">
        <f t="shared" si="30"/>
        <v>37265</v>
      </c>
      <c r="B682" s="16">
        <v>35627000</v>
      </c>
      <c r="C682" s="16">
        <v>2092800</v>
      </c>
      <c r="E682" s="16">
        <f t="shared" ref="E682:E717" si="31">B681-B682</f>
        <v>-1422000</v>
      </c>
    </row>
    <row r="683" spans="1:7" x14ac:dyDescent="0.2">
      <c r="A683" s="6">
        <f t="shared" si="30"/>
        <v>37266</v>
      </c>
      <c r="B683" s="16">
        <v>36300000</v>
      </c>
      <c r="C683" s="16">
        <v>2108600</v>
      </c>
      <c r="E683" s="16">
        <f t="shared" si="31"/>
        <v>-673000</v>
      </c>
    </row>
    <row r="684" spans="1:7" x14ac:dyDescent="0.2">
      <c r="A684" s="6">
        <f t="shared" si="30"/>
        <v>37267</v>
      </c>
      <c r="B684" s="16">
        <v>36965000</v>
      </c>
      <c r="C684" s="16">
        <v>1984800</v>
      </c>
      <c r="E684" s="16">
        <f t="shared" si="31"/>
        <v>-665000</v>
      </c>
    </row>
    <row r="685" spans="1:7" x14ac:dyDescent="0.2">
      <c r="A685" s="6">
        <f t="shared" si="30"/>
        <v>37268</v>
      </c>
      <c r="B685" s="16">
        <v>37598000</v>
      </c>
      <c r="E685" s="16">
        <f t="shared" si="31"/>
        <v>-633000</v>
      </c>
    </row>
    <row r="686" spans="1:7" x14ac:dyDescent="0.2">
      <c r="A686" s="6">
        <f t="shared" si="30"/>
        <v>37269</v>
      </c>
      <c r="B686" s="16">
        <v>37598000</v>
      </c>
      <c r="C686" s="16">
        <v>985395</v>
      </c>
      <c r="E686" s="16">
        <f t="shared" si="31"/>
        <v>0</v>
      </c>
    </row>
    <row r="687" spans="1:7" x14ac:dyDescent="0.2">
      <c r="A687" s="6">
        <f t="shared" si="30"/>
        <v>37270</v>
      </c>
      <c r="B687" s="16">
        <v>37598000</v>
      </c>
      <c r="C687" s="16">
        <v>1888000</v>
      </c>
      <c r="E687" s="16">
        <f t="shared" si="31"/>
        <v>0</v>
      </c>
      <c r="F687" s="50"/>
    </row>
    <row r="688" spans="1:7" x14ac:dyDescent="0.2">
      <c r="A688" s="6">
        <f t="shared" si="30"/>
        <v>37271</v>
      </c>
      <c r="B688" s="16">
        <v>39845000</v>
      </c>
      <c r="C688" s="16">
        <v>1619600</v>
      </c>
      <c r="E688" s="16">
        <f t="shared" si="31"/>
        <v>-2247000</v>
      </c>
    </row>
    <row r="689" spans="1:7" x14ac:dyDescent="0.2">
      <c r="A689" s="6">
        <f t="shared" si="30"/>
        <v>37272</v>
      </c>
      <c r="B689" s="16">
        <v>39855000</v>
      </c>
      <c r="C689" s="16">
        <v>1660700</v>
      </c>
      <c r="E689" s="16">
        <f t="shared" si="31"/>
        <v>-10000</v>
      </c>
    </row>
    <row r="690" spans="1:7" x14ac:dyDescent="0.2">
      <c r="A690" s="6">
        <f t="shared" si="30"/>
        <v>37273</v>
      </c>
      <c r="B690" s="16">
        <f>B689+2138000</f>
        <v>41993000</v>
      </c>
      <c r="C690" s="16">
        <v>1660700</v>
      </c>
      <c r="E690" s="16">
        <f t="shared" si="31"/>
        <v>-2138000</v>
      </c>
    </row>
    <row r="691" spans="1:7" x14ac:dyDescent="0.2">
      <c r="A691" s="6">
        <f t="shared" si="30"/>
        <v>37274</v>
      </c>
      <c r="B691" s="16">
        <f>B690+1148000</f>
        <v>43141000</v>
      </c>
      <c r="C691" s="16">
        <f>C690</f>
        <v>1660700</v>
      </c>
      <c r="E691" s="16">
        <f t="shared" si="31"/>
        <v>-1148000</v>
      </c>
    </row>
    <row r="692" spans="1:7" x14ac:dyDescent="0.2">
      <c r="A692" s="6">
        <f t="shared" si="30"/>
        <v>37275</v>
      </c>
      <c r="B692" s="16">
        <f>B691</f>
        <v>43141000</v>
      </c>
      <c r="C692" s="16">
        <f>C691</f>
        <v>1660700</v>
      </c>
      <c r="E692" s="16">
        <f t="shared" si="31"/>
        <v>0</v>
      </c>
    </row>
    <row r="693" spans="1:7" x14ac:dyDescent="0.2">
      <c r="A693" s="6">
        <f t="shared" si="30"/>
        <v>37276</v>
      </c>
      <c r="B693" s="16">
        <f>B692</f>
        <v>43141000</v>
      </c>
      <c r="C693" s="16">
        <f>C692</f>
        <v>1660700</v>
      </c>
      <c r="E693" s="16">
        <f t="shared" si="31"/>
        <v>0</v>
      </c>
    </row>
    <row r="694" spans="1:7" x14ac:dyDescent="0.2">
      <c r="A694" s="6">
        <f t="shared" si="30"/>
        <v>37277</v>
      </c>
      <c r="B694" s="16">
        <f>B693</f>
        <v>43141000</v>
      </c>
      <c r="C694" s="16">
        <v>1955600</v>
      </c>
      <c r="E694" s="16">
        <f t="shared" si="31"/>
        <v>0</v>
      </c>
    </row>
    <row r="695" spans="1:7" x14ac:dyDescent="0.2">
      <c r="A695" s="6">
        <f t="shared" si="30"/>
        <v>37278</v>
      </c>
      <c r="B695" s="16">
        <v>43141000</v>
      </c>
      <c r="C695" s="16">
        <v>1965000</v>
      </c>
      <c r="E695" s="16">
        <f t="shared" si="31"/>
        <v>0</v>
      </c>
      <c r="F695" s="50"/>
    </row>
    <row r="696" spans="1:7" x14ac:dyDescent="0.2">
      <c r="A696" s="6">
        <f t="shared" si="30"/>
        <v>37279</v>
      </c>
      <c r="B696" s="16">
        <f>B695+802000</f>
        <v>43943000</v>
      </c>
      <c r="C696" s="16">
        <f>C695</f>
        <v>1965000</v>
      </c>
      <c r="E696" s="16">
        <f t="shared" si="31"/>
        <v>-802000</v>
      </c>
    </row>
    <row r="697" spans="1:7" x14ac:dyDescent="0.2">
      <c r="A697" s="6">
        <f t="shared" si="30"/>
        <v>37280</v>
      </c>
      <c r="B697" s="16">
        <f>B696+5357000</f>
        <v>49300000</v>
      </c>
      <c r="C697" s="16">
        <f>C696</f>
        <v>1965000</v>
      </c>
      <c r="E697" s="16">
        <f t="shared" si="31"/>
        <v>-5357000</v>
      </c>
    </row>
    <row r="698" spans="1:7" x14ac:dyDescent="0.2">
      <c r="A698" s="6">
        <f t="shared" si="30"/>
        <v>37281</v>
      </c>
      <c r="B698" s="16">
        <f>B697</f>
        <v>49300000</v>
      </c>
      <c r="C698" s="16">
        <f>C697</f>
        <v>1965000</v>
      </c>
      <c r="E698" s="16">
        <f t="shared" si="31"/>
        <v>0</v>
      </c>
    </row>
    <row r="699" spans="1:7" x14ac:dyDescent="0.2">
      <c r="A699" s="6">
        <f t="shared" si="30"/>
        <v>37282</v>
      </c>
      <c r="B699" s="16">
        <f>B698+3230000</f>
        <v>52530000</v>
      </c>
      <c r="C699" s="16">
        <f>C698</f>
        <v>1965000</v>
      </c>
      <c r="E699" s="16">
        <f t="shared" si="31"/>
        <v>-3230000</v>
      </c>
    </row>
    <row r="700" spans="1:7" x14ac:dyDescent="0.2">
      <c r="A700" s="6">
        <f t="shared" si="30"/>
        <v>37283</v>
      </c>
      <c r="B700" s="16">
        <v>52530000</v>
      </c>
      <c r="C700" s="16">
        <v>1214257</v>
      </c>
      <c r="E700" s="16">
        <f t="shared" si="31"/>
        <v>0</v>
      </c>
    </row>
    <row r="701" spans="1:7" x14ac:dyDescent="0.2">
      <c r="A701" s="6">
        <f t="shared" si="30"/>
        <v>37284</v>
      </c>
      <c r="B701" s="16">
        <v>55300000</v>
      </c>
      <c r="C701" s="16">
        <v>2136400</v>
      </c>
      <c r="E701" s="16">
        <f t="shared" si="31"/>
        <v>-2770000</v>
      </c>
      <c r="G701" s="50"/>
    </row>
    <row r="702" spans="1:7" x14ac:dyDescent="0.2">
      <c r="A702" s="6">
        <f t="shared" si="30"/>
        <v>37285</v>
      </c>
      <c r="B702" s="16">
        <v>54894000</v>
      </c>
      <c r="C702" s="16">
        <v>1694900</v>
      </c>
      <c r="E702" s="16">
        <f t="shared" si="31"/>
        <v>406000</v>
      </c>
    </row>
    <row r="703" spans="1:7" x14ac:dyDescent="0.2">
      <c r="A703" s="6">
        <f t="shared" si="30"/>
        <v>37286</v>
      </c>
      <c r="B703" s="16">
        <v>54894000</v>
      </c>
      <c r="C703" s="16">
        <v>1593800</v>
      </c>
      <c r="E703" s="16">
        <f t="shared" si="31"/>
        <v>0</v>
      </c>
    </row>
    <row r="704" spans="1:7" s="186" customFormat="1" ht="13.5" thickBot="1" x14ac:dyDescent="0.25">
      <c r="A704" s="209">
        <f t="shared" si="30"/>
        <v>37287</v>
      </c>
      <c r="B704" s="184">
        <v>56288000</v>
      </c>
      <c r="C704" s="184">
        <v>1522004</v>
      </c>
      <c r="D704" s="184"/>
      <c r="E704" s="184">
        <f t="shared" si="31"/>
        <v>-1394000</v>
      </c>
    </row>
    <row r="705" spans="1:6" x14ac:dyDescent="0.2">
      <c r="A705" s="6">
        <f t="shared" si="30"/>
        <v>37288</v>
      </c>
      <c r="B705" s="16">
        <v>57091000</v>
      </c>
      <c r="C705" s="16">
        <v>1493400</v>
      </c>
      <c r="E705" s="16">
        <f t="shared" si="31"/>
        <v>-803000</v>
      </c>
    </row>
    <row r="706" spans="1:6" x14ac:dyDescent="0.2">
      <c r="A706" s="6">
        <f t="shared" si="30"/>
        <v>37289</v>
      </c>
      <c r="B706" s="16">
        <f>B705+300667</f>
        <v>57391667</v>
      </c>
      <c r="E706" s="16">
        <f t="shared" si="31"/>
        <v>-300667</v>
      </c>
    </row>
    <row r="707" spans="1:6" x14ac:dyDescent="0.2">
      <c r="A707" s="6">
        <f t="shared" si="30"/>
        <v>37290</v>
      </c>
      <c r="B707" s="16">
        <f>B706+300667</f>
        <v>57692334</v>
      </c>
      <c r="C707" s="16">
        <v>1519700</v>
      </c>
      <c r="E707" s="16">
        <f t="shared" si="31"/>
        <v>-300667</v>
      </c>
    </row>
    <row r="708" spans="1:6" x14ac:dyDescent="0.2">
      <c r="A708" s="6">
        <f t="shared" si="30"/>
        <v>37291</v>
      </c>
      <c r="B708" s="16">
        <v>57993000</v>
      </c>
      <c r="C708" s="16">
        <v>1520400</v>
      </c>
      <c r="E708" s="16">
        <f t="shared" si="31"/>
        <v>-300666</v>
      </c>
      <c r="F708" s="50"/>
    </row>
    <row r="709" spans="1:6" x14ac:dyDescent="0.2">
      <c r="A709" s="6">
        <f t="shared" si="30"/>
        <v>37292</v>
      </c>
      <c r="B709" s="16">
        <v>59141600</v>
      </c>
      <c r="C709" s="16">
        <v>1557100</v>
      </c>
      <c r="E709" s="16">
        <f t="shared" si="31"/>
        <v>-1148600</v>
      </c>
      <c r="F709" s="252"/>
    </row>
    <row r="710" spans="1:6" x14ac:dyDescent="0.2">
      <c r="A710" s="6">
        <f t="shared" si="30"/>
        <v>37293</v>
      </c>
      <c r="B710" s="16">
        <v>61414000</v>
      </c>
      <c r="C710" s="16">
        <v>810632</v>
      </c>
      <c r="E710" s="16">
        <f t="shared" si="31"/>
        <v>-2272400</v>
      </c>
    </row>
    <row r="711" spans="1:6" x14ac:dyDescent="0.2">
      <c r="A711" s="6">
        <f t="shared" si="30"/>
        <v>37294</v>
      </c>
      <c r="B711" s="16">
        <v>64226500</v>
      </c>
      <c r="C711" s="16">
        <v>1777200</v>
      </c>
      <c r="E711" s="16">
        <f t="shared" si="31"/>
        <v>-2812500</v>
      </c>
    </row>
    <row r="712" spans="1:6" x14ac:dyDescent="0.2">
      <c r="A712" s="6">
        <f t="shared" si="30"/>
        <v>37295</v>
      </c>
      <c r="B712" s="16">
        <v>66675000</v>
      </c>
      <c r="C712" s="16">
        <v>1942600</v>
      </c>
      <c r="E712" s="16">
        <f t="shared" si="31"/>
        <v>-2448500</v>
      </c>
    </row>
    <row r="713" spans="1:6" x14ac:dyDescent="0.2">
      <c r="A713" s="6">
        <f t="shared" ref="A713:A776" si="32">A712+1</f>
        <v>37296</v>
      </c>
      <c r="B713" s="16">
        <f>B712+451500</f>
        <v>67126500</v>
      </c>
      <c r="C713" s="16">
        <f>1728565</f>
        <v>1728565</v>
      </c>
      <c r="E713" s="16">
        <f t="shared" si="31"/>
        <v>-451500</v>
      </c>
    </row>
    <row r="714" spans="1:6" x14ac:dyDescent="0.2">
      <c r="A714" s="6">
        <f t="shared" si="32"/>
        <v>37297</v>
      </c>
      <c r="B714" s="16">
        <v>67578000</v>
      </c>
      <c r="C714" s="16">
        <v>1728565</v>
      </c>
      <c r="E714" s="16">
        <f t="shared" si="31"/>
        <v>-451500</v>
      </c>
      <c r="F714" s="50"/>
    </row>
    <row r="715" spans="1:6" x14ac:dyDescent="0.2">
      <c r="A715" s="6">
        <f t="shared" si="32"/>
        <v>37298</v>
      </c>
      <c r="B715" s="16">
        <v>68556100</v>
      </c>
      <c r="C715" s="16">
        <v>1727600</v>
      </c>
      <c r="E715" s="16">
        <f t="shared" si="31"/>
        <v>-978100</v>
      </c>
      <c r="F715" s="50"/>
    </row>
    <row r="716" spans="1:6" x14ac:dyDescent="0.2">
      <c r="A716" s="6">
        <f t="shared" si="32"/>
        <v>37299</v>
      </c>
      <c r="E716" s="16">
        <v>0</v>
      </c>
    </row>
    <row r="717" spans="1:6" x14ac:dyDescent="0.2">
      <c r="A717" s="6">
        <f t="shared" si="32"/>
        <v>37300</v>
      </c>
      <c r="E717" s="16">
        <f t="shared" si="31"/>
        <v>0</v>
      </c>
    </row>
    <row r="718" spans="1:6" x14ac:dyDescent="0.2">
      <c r="A718" s="6">
        <f t="shared" si="32"/>
        <v>37301</v>
      </c>
    </row>
    <row r="719" spans="1:6" x14ac:dyDescent="0.2">
      <c r="A719" s="6">
        <f t="shared" si="32"/>
        <v>37302</v>
      </c>
    </row>
    <row r="720" spans="1:6" x14ac:dyDescent="0.2">
      <c r="A720" s="6">
        <f t="shared" si="32"/>
        <v>37303</v>
      </c>
    </row>
    <row r="721" spans="1:1" x14ac:dyDescent="0.2">
      <c r="A721" s="6">
        <f t="shared" si="32"/>
        <v>37304</v>
      </c>
    </row>
    <row r="722" spans="1:1" x14ac:dyDescent="0.2">
      <c r="A722" s="6">
        <f t="shared" si="32"/>
        <v>37305</v>
      </c>
    </row>
    <row r="723" spans="1:1" x14ac:dyDescent="0.2">
      <c r="A723" s="6">
        <f t="shared" si="32"/>
        <v>37306</v>
      </c>
    </row>
    <row r="724" spans="1:1" x14ac:dyDescent="0.2">
      <c r="A724" s="6">
        <f t="shared" si="32"/>
        <v>37307</v>
      </c>
    </row>
    <row r="725" spans="1:1" x14ac:dyDescent="0.2">
      <c r="A725" s="6">
        <f t="shared" si="32"/>
        <v>37308</v>
      </c>
    </row>
    <row r="726" spans="1:1" x14ac:dyDescent="0.2">
      <c r="A726" s="6">
        <f t="shared" si="32"/>
        <v>37309</v>
      </c>
    </row>
    <row r="727" spans="1:1" x14ac:dyDescent="0.2">
      <c r="A727" s="6">
        <f t="shared" si="32"/>
        <v>37310</v>
      </c>
    </row>
    <row r="728" spans="1:1" x14ac:dyDescent="0.2">
      <c r="A728" s="6">
        <f t="shared" si="32"/>
        <v>37311</v>
      </c>
    </row>
    <row r="729" spans="1:1" x14ac:dyDescent="0.2">
      <c r="A729" s="6">
        <f t="shared" si="32"/>
        <v>37312</v>
      </c>
    </row>
    <row r="730" spans="1:1" x14ac:dyDescent="0.2">
      <c r="A730" s="6">
        <f t="shared" si="32"/>
        <v>37313</v>
      </c>
    </row>
    <row r="731" spans="1:1" x14ac:dyDescent="0.2">
      <c r="A731" s="6">
        <f t="shared" si="32"/>
        <v>37314</v>
      </c>
    </row>
    <row r="732" spans="1:1" x14ac:dyDescent="0.2">
      <c r="A732" s="6">
        <f t="shared" si="32"/>
        <v>37315</v>
      </c>
    </row>
    <row r="733" spans="1:1" x14ac:dyDescent="0.2">
      <c r="A733" s="6">
        <f t="shared" si="32"/>
        <v>37316</v>
      </c>
    </row>
    <row r="734" spans="1:1" x14ac:dyDescent="0.2">
      <c r="A734" s="6">
        <f t="shared" si="32"/>
        <v>37317</v>
      </c>
    </row>
    <row r="735" spans="1:1" x14ac:dyDescent="0.2">
      <c r="A735" s="6">
        <f t="shared" si="32"/>
        <v>37318</v>
      </c>
    </row>
    <row r="736" spans="1:1" x14ac:dyDescent="0.2">
      <c r="A736" s="6">
        <f t="shared" si="32"/>
        <v>37319</v>
      </c>
    </row>
    <row r="737" spans="1:1" x14ac:dyDescent="0.2">
      <c r="A737" s="6">
        <f t="shared" si="32"/>
        <v>37320</v>
      </c>
    </row>
    <row r="738" spans="1:1" x14ac:dyDescent="0.2">
      <c r="A738" s="6">
        <f t="shared" si="32"/>
        <v>37321</v>
      </c>
    </row>
    <row r="739" spans="1:1" x14ac:dyDescent="0.2">
      <c r="A739" s="6">
        <f t="shared" si="32"/>
        <v>37322</v>
      </c>
    </row>
    <row r="740" spans="1:1" x14ac:dyDescent="0.2">
      <c r="A740" s="6">
        <f t="shared" si="32"/>
        <v>37323</v>
      </c>
    </row>
    <row r="741" spans="1:1" x14ac:dyDescent="0.2">
      <c r="A741" s="6">
        <f t="shared" si="32"/>
        <v>37324</v>
      </c>
    </row>
    <row r="742" spans="1:1" x14ac:dyDescent="0.2">
      <c r="A742" s="6">
        <f t="shared" si="32"/>
        <v>37325</v>
      </c>
    </row>
    <row r="743" spans="1:1" x14ac:dyDescent="0.2">
      <c r="A743" s="6">
        <f t="shared" si="32"/>
        <v>37326</v>
      </c>
    </row>
    <row r="744" spans="1:1" x14ac:dyDescent="0.2">
      <c r="A744" s="6">
        <f t="shared" si="32"/>
        <v>37327</v>
      </c>
    </row>
    <row r="745" spans="1:1" x14ac:dyDescent="0.2">
      <c r="A745" s="6">
        <f t="shared" si="32"/>
        <v>37328</v>
      </c>
    </row>
    <row r="746" spans="1:1" x14ac:dyDescent="0.2">
      <c r="A746" s="6">
        <f t="shared" si="32"/>
        <v>37329</v>
      </c>
    </row>
    <row r="747" spans="1:1" x14ac:dyDescent="0.2">
      <c r="A747" s="6">
        <f t="shared" si="32"/>
        <v>37330</v>
      </c>
    </row>
    <row r="748" spans="1:1" x14ac:dyDescent="0.2">
      <c r="A748" s="6">
        <f t="shared" si="32"/>
        <v>37331</v>
      </c>
    </row>
    <row r="749" spans="1:1" x14ac:dyDescent="0.2">
      <c r="A749" s="6">
        <f t="shared" si="32"/>
        <v>37332</v>
      </c>
    </row>
    <row r="750" spans="1:1" x14ac:dyDescent="0.2">
      <c r="A750" s="6">
        <f t="shared" si="32"/>
        <v>37333</v>
      </c>
    </row>
    <row r="751" spans="1:1" x14ac:dyDescent="0.2">
      <c r="A751" s="6">
        <f t="shared" si="32"/>
        <v>37334</v>
      </c>
    </row>
    <row r="752" spans="1:1" x14ac:dyDescent="0.2">
      <c r="A752" s="6">
        <f t="shared" si="32"/>
        <v>37335</v>
      </c>
    </row>
    <row r="753" spans="1:1" x14ac:dyDescent="0.2">
      <c r="A753" s="6">
        <f t="shared" si="32"/>
        <v>37336</v>
      </c>
    </row>
    <row r="754" spans="1:1" x14ac:dyDescent="0.2">
      <c r="A754" s="6">
        <f t="shared" si="32"/>
        <v>37337</v>
      </c>
    </row>
    <row r="755" spans="1:1" x14ac:dyDescent="0.2">
      <c r="A755" s="6">
        <f t="shared" si="32"/>
        <v>37338</v>
      </c>
    </row>
    <row r="756" spans="1:1" x14ac:dyDescent="0.2">
      <c r="A756" s="6">
        <f t="shared" si="32"/>
        <v>37339</v>
      </c>
    </row>
    <row r="757" spans="1:1" x14ac:dyDescent="0.2">
      <c r="A757" s="6">
        <f t="shared" si="32"/>
        <v>37340</v>
      </c>
    </row>
    <row r="758" spans="1:1" x14ac:dyDescent="0.2">
      <c r="A758" s="6">
        <f t="shared" si="32"/>
        <v>37341</v>
      </c>
    </row>
    <row r="759" spans="1:1" x14ac:dyDescent="0.2">
      <c r="A759" s="6">
        <f t="shared" si="32"/>
        <v>37342</v>
      </c>
    </row>
    <row r="760" spans="1:1" x14ac:dyDescent="0.2">
      <c r="A760" s="6">
        <f t="shared" si="32"/>
        <v>37343</v>
      </c>
    </row>
    <row r="761" spans="1:1" x14ac:dyDescent="0.2">
      <c r="A761" s="6">
        <f t="shared" si="32"/>
        <v>37344</v>
      </c>
    </row>
    <row r="762" spans="1:1" x14ac:dyDescent="0.2">
      <c r="A762" s="6">
        <f t="shared" si="32"/>
        <v>37345</v>
      </c>
    </row>
    <row r="763" spans="1:1" x14ac:dyDescent="0.2">
      <c r="A763" s="6">
        <f t="shared" si="32"/>
        <v>37346</v>
      </c>
    </row>
    <row r="764" spans="1:1" x14ac:dyDescent="0.2">
      <c r="A764" s="6">
        <f t="shared" si="32"/>
        <v>37347</v>
      </c>
    </row>
    <row r="765" spans="1:1" x14ac:dyDescent="0.2">
      <c r="A765" s="6">
        <f t="shared" si="32"/>
        <v>37348</v>
      </c>
    </row>
    <row r="766" spans="1:1" x14ac:dyDescent="0.2">
      <c r="A766" s="6">
        <f t="shared" si="32"/>
        <v>37349</v>
      </c>
    </row>
    <row r="767" spans="1:1" x14ac:dyDescent="0.2">
      <c r="A767" s="6">
        <f t="shared" si="32"/>
        <v>37350</v>
      </c>
    </row>
    <row r="768" spans="1:1" x14ac:dyDescent="0.2">
      <c r="A768" s="6">
        <f t="shared" si="32"/>
        <v>37351</v>
      </c>
    </row>
    <row r="769" spans="1:1" x14ac:dyDescent="0.2">
      <c r="A769" s="6">
        <f t="shared" si="32"/>
        <v>37352</v>
      </c>
    </row>
    <row r="770" spans="1:1" x14ac:dyDescent="0.2">
      <c r="A770" s="6">
        <f t="shared" si="32"/>
        <v>37353</v>
      </c>
    </row>
    <row r="771" spans="1:1" x14ac:dyDescent="0.2">
      <c r="A771" s="6">
        <f t="shared" si="32"/>
        <v>37354</v>
      </c>
    </row>
    <row r="772" spans="1:1" x14ac:dyDescent="0.2">
      <c r="A772" s="6">
        <f t="shared" si="32"/>
        <v>37355</v>
      </c>
    </row>
    <row r="773" spans="1:1" x14ac:dyDescent="0.2">
      <c r="A773" s="6">
        <f t="shared" si="32"/>
        <v>37356</v>
      </c>
    </row>
    <row r="774" spans="1:1" x14ac:dyDescent="0.2">
      <c r="A774" s="6">
        <f t="shared" si="32"/>
        <v>37357</v>
      </c>
    </row>
    <row r="775" spans="1:1" x14ac:dyDescent="0.2">
      <c r="A775" s="6">
        <f t="shared" si="32"/>
        <v>37358</v>
      </c>
    </row>
    <row r="776" spans="1:1" x14ac:dyDescent="0.2">
      <c r="A776" s="6">
        <f t="shared" si="32"/>
        <v>37359</v>
      </c>
    </row>
    <row r="777" spans="1:1" x14ac:dyDescent="0.2">
      <c r="A777" s="6">
        <f t="shared" ref="A777:A826" si="33">A776+1</f>
        <v>37360</v>
      </c>
    </row>
    <row r="778" spans="1:1" x14ac:dyDescent="0.2">
      <c r="A778" s="6">
        <f t="shared" si="33"/>
        <v>37361</v>
      </c>
    </row>
    <row r="779" spans="1:1" x14ac:dyDescent="0.2">
      <c r="A779" s="6">
        <f t="shared" si="33"/>
        <v>37362</v>
      </c>
    </row>
    <row r="780" spans="1:1" x14ac:dyDescent="0.2">
      <c r="A780" s="6">
        <f t="shared" si="33"/>
        <v>37363</v>
      </c>
    </row>
    <row r="781" spans="1:1" x14ac:dyDescent="0.2">
      <c r="A781" s="6">
        <f t="shared" si="33"/>
        <v>37364</v>
      </c>
    </row>
    <row r="782" spans="1:1" x14ac:dyDescent="0.2">
      <c r="A782" s="6">
        <f t="shared" si="33"/>
        <v>37365</v>
      </c>
    </row>
    <row r="783" spans="1:1" x14ac:dyDescent="0.2">
      <c r="A783" s="6">
        <f t="shared" si="33"/>
        <v>37366</v>
      </c>
    </row>
    <row r="784" spans="1:1" x14ac:dyDescent="0.2">
      <c r="A784" s="6">
        <f t="shared" si="33"/>
        <v>37367</v>
      </c>
    </row>
    <row r="785" spans="1:1" x14ac:dyDescent="0.2">
      <c r="A785" s="6">
        <f t="shared" si="33"/>
        <v>37368</v>
      </c>
    </row>
    <row r="786" spans="1:1" x14ac:dyDescent="0.2">
      <c r="A786" s="6">
        <f t="shared" si="33"/>
        <v>37369</v>
      </c>
    </row>
    <row r="787" spans="1:1" x14ac:dyDescent="0.2">
      <c r="A787" s="6">
        <f t="shared" si="33"/>
        <v>37370</v>
      </c>
    </row>
    <row r="788" spans="1:1" x14ac:dyDescent="0.2">
      <c r="A788" s="6">
        <f t="shared" si="33"/>
        <v>37371</v>
      </c>
    </row>
    <row r="789" spans="1:1" x14ac:dyDescent="0.2">
      <c r="A789" s="6">
        <f t="shared" si="33"/>
        <v>37372</v>
      </c>
    </row>
    <row r="790" spans="1:1" x14ac:dyDescent="0.2">
      <c r="A790" s="6">
        <f t="shared" si="33"/>
        <v>37373</v>
      </c>
    </row>
    <row r="791" spans="1:1" x14ac:dyDescent="0.2">
      <c r="A791" s="6">
        <f t="shared" si="33"/>
        <v>37374</v>
      </c>
    </row>
    <row r="792" spans="1:1" x14ac:dyDescent="0.2">
      <c r="A792" s="6">
        <f t="shared" si="33"/>
        <v>37375</v>
      </c>
    </row>
    <row r="793" spans="1:1" x14ac:dyDescent="0.2">
      <c r="A793" s="6">
        <f t="shared" si="33"/>
        <v>37376</v>
      </c>
    </row>
    <row r="794" spans="1:1" x14ac:dyDescent="0.2">
      <c r="A794" s="6">
        <f t="shared" si="33"/>
        <v>37377</v>
      </c>
    </row>
    <row r="795" spans="1:1" x14ac:dyDescent="0.2">
      <c r="A795" s="6">
        <f t="shared" si="33"/>
        <v>37378</v>
      </c>
    </row>
    <row r="796" spans="1:1" x14ac:dyDescent="0.2">
      <c r="A796" s="6">
        <f t="shared" si="33"/>
        <v>37379</v>
      </c>
    </row>
    <row r="797" spans="1:1" x14ac:dyDescent="0.2">
      <c r="A797" s="6">
        <f t="shared" si="33"/>
        <v>37380</v>
      </c>
    </row>
    <row r="798" spans="1:1" x14ac:dyDescent="0.2">
      <c r="A798" s="6">
        <f t="shared" si="33"/>
        <v>37381</v>
      </c>
    </row>
    <row r="799" spans="1:1" x14ac:dyDescent="0.2">
      <c r="A799" s="6">
        <f t="shared" si="33"/>
        <v>37382</v>
      </c>
    </row>
    <row r="800" spans="1:1" x14ac:dyDescent="0.2">
      <c r="A800" s="6">
        <f t="shared" si="33"/>
        <v>37383</v>
      </c>
    </row>
    <row r="801" spans="1:1" x14ac:dyDescent="0.2">
      <c r="A801" s="6">
        <f t="shared" si="33"/>
        <v>37384</v>
      </c>
    </row>
    <row r="802" spans="1:1" x14ac:dyDescent="0.2">
      <c r="A802" s="6">
        <f t="shared" si="33"/>
        <v>37385</v>
      </c>
    </row>
    <row r="803" spans="1:1" x14ac:dyDescent="0.2">
      <c r="A803" s="6">
        <f t="shared" si="33"/>
        <v>37386</v>
      </c>
    </row>
    <row r="804" spans="1:1" x14ac:dyDescent="0.2">
      <c r="A804" s="6">
        <f t="shared" si="33"/>
        <v>37387</v>
      </c>
    </row>
    <row r="805" spans="1:1" x14ac:dyDescent="0.2">
      <c r="A805" s="6">
        <f t="shared" si="33"/>
        <v>37388</v>
      </c>
    </row>
    <row r="806" spans="1:1" x14ac:dyDescent="0.2">
      <c r="A806" s="6">
        <f t="shared" si="33"/>
        <v>37389</v>
      </c>
    </row>
    <row r="807" spans="1:1" x14ac:dyDescent="0.2">
      <c r="A807" s="6">
        <f t="shared" si="33"/>
        <v>37390</v>
      </c>
    </row>
    <row r="808" spans="1:1" x14ac:dyDescent="0.2">
      <c r="A808" s="6">
        <f t="shared" si="33"/>
        <v>37391</v>
      </c>
    </row>
    <row r="809" spans="1:1" x14ac:dyDescent="0.2">
      <c r="A809" s="6">
        <f t="shared" si="33"/>
        <v>37392</v>
      </c>
    </row>
    <row r="810" spans="1:1" x14ac:dyDescent="0.2">
      <c r="A810" s="6">
        <f t="shared" si="33"/>
        <v>37393</v>
      </c>
    </row>
    <row r="811" spans="1:1" x14ac:dyDescent="0.2">
      <c r="A811" s="6">
        <f t="shared" si="33"/>
        <v>37394</v>
      </c>
    </row>
    <row r="812" spans="1:1" x14ac:dyDescent="0.2">
      <c r="A812" s="6">
        <f t="shared" si="33"/>
        <v>37395</v>
      </c>
    </row>
    <row r="813" spans="1:1" x14ac:dyDescent="0.2">
      <c r="A813" s="6">
        <f t="shared" si="33"/>
        <v>37396</v>
      </c>
    </row>
    <row r="814" spans="1:1" x14ac:dyDescent="0.2">
      <c r="A814" s="6">
        <f t="shared" si="33"/>
        <v>37397</v>
      </c>
    </row>
    <row r="815" spans="1:1" x14ac:dyDescent="0.2">
      <c r="A815" s="6">
        <f t="shared" si="33"/>
        <v>37398</v>
      </c>
    </row>
    <row r="816" spans="1:1" x14ac:dyDescent="0.2">
      <c r="A816" s="6">
        <f t="shared" si="33"/>
        <v>37399</v>
      </c>
    </row>
    <row r="817" spans="1:1" x14ac:dyDescent="0.2">
      <c r="A817" s="6">
        <f t="shared" si="33"/>
        <v>37400</v>
      </c>
    </row>
    <row r="818" spans="1:1" x14ac:dyDescent="0.2">
      <c r="A818" s="6">
        <f t="shared" si="33"/>
        <v>37401</v>
      </c>
    </row>
    <row r="819" spans="1:1" x14ac:dyDescent="0.2">
      <c r="A819" s="6">
        <f t="shared" si="33"/>
        <v>37402</v>
      </c>
    </row>
    <row r="820" spans="1:1" x14ac:dyDescent="0.2">
      <c r="A820" s="6">
        <f t="shared" si="33"/>
        <v>37403</v>
      </c>
    </row>
    <row r="821" spans="1:1" x14ac:dyDescent="0.2">
      <c r="A821" s="6">
        <f t="shared" si="33"/>
        <v>37404</v>
      </c>
    </row>
    <row r="822" spans="1:1" x14ac:dyDescent="0.2">
      <c r="A822" s="6">
        <f t="shared" si="33"/>
        <v>37405</v>
      </c>
    </row>
    <row r="823" spans="1:1" x14ac:dyDescent="0.2">
      <c r="A823" s="6">
        <f t="shared" si="33"/>
        <v>37406</v>
      </c>
    </row>
    <row r="824" spans="1:1" x14ac:dyDescent="0.2">
      <c r="A824" s="6">
        <f t="shared" si="33"/>
        <v>37407</v>
      </c>
    </row>
    <row r="825" spans="1:1" x14ac:dyDescent="0.2">
      <c r="A825" s="6">
        <f t="shared" si="33"/>
        <v>37408</v>
      </c>
    </row>
    <row r="826" spans="1:1" x14ac:dyDescent="0.2">
      <c r="A826" s="6">
        <f t="shared" si="33"/>
        <v>37409</v>
      </c>
    </row>
  </sheetData>
  <phoneticPr fontId="0"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P55"/>
  <sheetViews>
    <sheetView zoomScale="75" workbookViewId="0">
      <selection activeCell="O7" sqref="O7"/>
    </sheetView>
  </sheetViews>
  <sheetFormatPr defaultRowHeight="12.75" x14ac:dyDescent="0.2"/>
  <cols>
    <col min="1" max="1" width="9.140625" style="272"/>
    <col min="2" max="2" width="9.140625" style="8"/>
    <col min="3" max="9" width="9.140625" style="171"/>
    <col min="10" max="10" width="3.5703125" style="171" customWidth="1"/>
    <col min="11" max="11" width="9.140625" style="171"/>
    <col min="12" max="12" width="9.140625" style="191"/>
    <col min="13" max="13" width="9.140625" style="171"/>
    <col min="14" max="14" width="10.140625" style="171" customWidth="1"/>
    <col min="15" max="16384" width="9.140625" style="171"/>
  </cols>
  <sheetData>
    <row r="1" spans="1:16" x14ac:dyDescent="0.2">
      <c r="A1" s="53" t="s">
        <v>85</v>
      </c>
      <c r="K1" s="23" t="s">
        <v>84</v>
      </c>
      <c r="L1" s="23"/>
    </row>
    <row r="2" spans="1:16" ht="13.5" thickBot="1" x14ac:dyDescent="0.25"/>
    <row r="3" spans="1:16" ht="13.5" thickBot="1" x14ac:dyDescent="0.25">
      <c r="A3" s="279" t="s">
        <v>69</v>
      </c>
      <c r="B3" s="280" t="s">
        <v>14</v>
      </c>
      <c r="C3" s="280">
        <v>1999</v>
      </c>
      <c r="D3" s="280">
        <v>2000</v>
      </c>
      <c r="E3" s="280">
        <v>2001</v>
      </c>
      <c r="F3" s="280">
        <v>2002</v>
      </c>
      <c r="G3" s="280">
        <v>2003</v>
      </c>
      <c r="H3" s="280"/>
      <c r="I3" s="281"/>
      <c r="J3" s="23"/>
      <c r="K3" s="284" t="str">
        <f>A3</f>
        <v>Week</v>
      </c>
      <c r="L3" s="285" t="str">
        <f>B3</f>
        <v>Month</v>
      </c>
      <c r="M3" s="282">
        <v>2000</v>
      </c>
      <c r="N3" s="282">
        <v>2001</v>
      </c>
      <c r="O3" s="282">
        <f>F3</f>
        <v>2002</v>
      </c>
      <c r="P3" s="283">
        <f>G3</f>
        <v>2003</v>
      </c>
    </row>
    <row r="4" spans="1:16" x14ac:dyDescent="0.2">
      <c r="A4" s="273">
        <v>1</v>
      </c>
      <c r="B4" s="170" t="s">
        <v>2</v>
      </c>
      <c r="C4" s="171">
        <v>2645</v>
      </c>
      <c r="D4" s="171">
        <v>2437</v>
      </c>
      <c r="E4" s="171">
        <v>1729</v>
      </c>
      <c r="F4" s="191">
        <v>2856</v>
      </c>
      <c r="I4" s="274"/>
      <c r="K4" s="273">
        <f>A4</f>
        <v>1</v>
      </c>
      <c r="L4" s="286" t="str">
        <f>B4</f>
        <v>Jan</v>
      </c>
      <c r="M4" s="171">
        <f>D4-C55</f>
        <v>-133</v>
      </c>
      <c r="N4" s="171">
        <f>E4-D55</f>
        <v>-209</v>
      </c>
      <c r="O4" s="171">
        <f>F4-E55</f>
        <v>-124</v>
      </c>
      <c r="P4" s="274"/>
    </row>
    <row r="5" spans="1:16" x14ac:dyDescent="0.2">
      <c r="A5" s="273">
        <f>A4+1</f>
        <v>2</v>
      </c>
      <c r="B5" s="170"/>
      <c r="C5" s="171">
        <v>2412</v>
      </c>
      <c r="D5" s="171">
        <v>2322</v>
      </c>
      <c r="E5" s="171">
        <v>1562</v>
      </c>
      <c r="F5" s="191">
        <v>2666</v>
      </c>
      <c r="I5" s="274"/>
      <c r="K5" s="273">
        <f t="shared" ref="K5:K54" si="0">A5</f>
        <v>2</v>
      </c>
      <c r="L5" s="286"/>
      <c r="M5" s="171">
        <f t="shared" ref="M5:O14" si="1">D5-D4</f>
        <v>-115</v>
      </c>
      <c r="N5" s="171">
        <f t="shared" si="1"/>
        <v>-167</v>
      </c>
      <c r="O5" s="171">
        <f t="shared" si="1"/>
        <v>-190</v>
      </c>
      <c r="P5" s="274"/>
    </row>
    <row r="6" spans="1:16" x14ac:dyDescent="0.2">
      <c r="A6" s="273">
        <f t="shared" ref="A6:A55" si="2">A5+1</f>
        <v>3</v>
      </c>
      <c r="B6" s="170"/>
      <c r="C6" s="171">
        <v>2209</v>
      </c>
      <c r="D6" s="171">
        <v>2212</v>
      </c>
      <c r="E6" s="171">
        <v>1459</v>
      </c>
      <c r="F6" s="191">
        <v>2529</v>
      </c>
      <c r="I6" s="274"/>
      <c r="K6" s="273">
        <f t="shared" si="0"/>
        <v>3</v>
      </c>
      <c r="L6" s="286"/>
      <c r="M6" s="171">
        <f t="shared" si="1"/>
        <v>-110</v>
      </c>
      <c r="N6" s="171">
        <f t="shared" si="1"/>
        <v>-103</v>
      </c>
      <c r="O6" s="171">
        <f t="shared" si="1"/>
        <v>-137</v>
      </c>
      <c r="P6" s="274"/>
    </row>
    <row r="7" spans="1:16" x14ac:dyDescent="0.2">
      <c r="A7" s="273">
        <f t="shared" si="2"/>
        <v>4</v>
      </c>
      <c r="B7" s="172"/>
      <c r="C7" s="171">
        <v>2117</v>
      </c>
      <c r="D7" s="171">
        <v>2017</v>
      </c>
      <c r="E7" s="171">
        <v>1369</v>
      </c>
      <c r="F7" s="191">
        <v>2405</v>
      </c>
      <c r="I7" s="274"/>
      <c r="K7" s="273">
        <f t="shared" si="0"/>
        <v>4</v>
      </c>
      <c r="L7" s="286"/>
      <c r="M7" s="171">
        <f t="shared" si="1"/>
        <v>-195</v>
      </c>
      <c r="N7" s="171">
        <f t="shared" si="1"/>
        <v>-90</v>
      </c>
      <c r="O7" s="171">
        <f t="shared" si="1"/>
        <v>-124</v>
      </c>
      <c r="P7" s="274"/>
    </row>
    <row r="8" spans="1:16" x14ac:dyDescent="0.2">
      <c r="A8" s="273">
        <f t="shared" si="2"/>
        <v>5</v>
      </c>
      <c r="B8" s="170"/>
      <c r="C8" s="171">
        <v>2039</v>
      </c>
      <c r="D8" s="171">
        <v>1775</v>
      </c>
      <c r="E8" s="171">
        <v>1241</v>
      </c>
      <c r="F8" s="191">
        <v>2294</v>
      </c>
      <c r="I8" s="274"/>
      <c r="K8" s="273">
        <f t="shared" si="0"/>
        <v>5</v>
      </c>
      <c r="L8" s="286"/>
      <c r="M8" s="171">
        <f t="shared" si="1"/>
        <v>-242</v>
      </c>
      <c r="N8" s="171">
        <f t="shared" si="1"/>
        <v>-128</v>
      </c>
      <c r="O8" s="171">
        <f t="shared" si="1"/>
        <v>-111</v>
      </c>
      <c r="P8" s="274"/>
    </row>
    <row r="9" spans="1:16" x14ac:dyDescent="0.2">
      <c r="A9" s="273">
        <f t="shared" si="2"/>
        <v>6</v>
      </c>
      <c r="B9" s="8" t="s">
        <v>3</v>
      </c>
      <c r="C9" s="171">
        <v>1946</v>
      </c>
      <c r="D9" s="171">
        <v>1562</v>
      </c>
      <c r="E9" s="171">
        <v>1136</v>
      </c>
      <c r="I9" s="274"/>
      <c r="K9" s="273">
        <f t="shared" si="0"/>
        <v>6</v>
      </c>
      <c r="L9" s="286" t="str">
        <f>B9</f>
        <v>Feb</v>
      </c>
      <c r="M9" s="171">
        <f t="shared" si="1"/>
        <v>-213</v>
      </c>
      <c r="N9" s="171">
        <f t="shared" si="1"/>
        <v>-105</v>
      </c>
      <c r="O9" s="171">
        <f t="shared" si="1"/>
        <v>-2294</v>
      </c>
      <c r="P9" s="274"/>
    </row>
    <row r="10" spans="1:16" x14ac:dyDescent="0.2">
      <c r="A10" s="273">
        <f t="shared" si="2"/>
        <v>7</v>
      </c>
      <c r="C10" s="171">
        <v>1887</v>
      </c>
      <c r="D10" s="171">
        <v>1404</v>
      </c>
      <c r="E10" s="171">
        <v>1041</v>
      </c>
      <c r="I10" s="274"/>
      <c r="K10" s="273">
        <f t="shared" si="0"/>
        <v>7</v>
      </c>
      <c r="L10" s="286"/>
      <c r="M10" s="171">
        <f t="shared" si="1"/>
        <v>-158</v>
      </c>
      <c r="N10" s="171">
        <f t="shared" si="1"/>
        <v>-95</v>
      </c>
      <c r="O10" s="171">
        <f t="shared" si="1"/>
        <v>0</v>
      </c>
      <c r="P10" s="274"/>
    </row>
    <row r="11" spans="1:16" x14ac:dyDescent="0.2">
      <c r="A11" s="273">
        <f t="shared" si="2"/>
        <v>8</v>
      </c>
      <c r="C11" s="171">
        <v>1790</v>
      </c>
      <c r="D11" s="171">
        <v>1268</v>
      </c>
      <c r="E11" s="171">
        <v>960</v>
      </c>
      <c r="I11" s="274"/>
      <c r="K11" s="273">
        <f t="shared" si="0"/>
        <v>8</v>
      </c>
      <c r="L11" s="286"/>
      <c r="M11" s="171">
        <f t="shared" si="1"/>
        <v>-136</v>
      </c>
      <c r="N11" s="171">
        <f t="shared" si="1"/>
        <v>-81</v>
      </c>
      <c r="O11" s="171">
        <f t="shared" si="1"/>
        <v>0</v>
      </c>
      <c r="P11" s="274"/>
    </row>
    <row r="12" spans="1:16" x14ac:dyDescent="0.2">
      <c r="A12" s="273">
        <f t="shared" si="2"/>
        <v>9</v>
      </c>
      <c r="B12" s="170"/>
      <c r="C12" s="171">
        <v>1662</v>
      </c>
      <c r="D12" s="171">
        <v>1194</v>
      </c>
      <c r="E12" s="171">
        <v>859</v>
      </c>
      <c r="I12" s="274"/>
      <c r="K12" s="273">
        <f t="shared" si="0"/>
        <v>9</v>
      </c>
      <c r="L12" s="286"/>
      <c r="M12" s="171">
        <f t="shared" si="1"/>
        <v>-74</v>
      </c>
      <c r="N12" s="171">
        <f t="shared" si="1"/>
        <v>-101</v>
      </c>
      <c r="O12" s="171">
        <f t="shared" si="1"/>
        <v>0</v>
      </c>
      <c r="P12" s="274"/>
    </row>
    <row r="13" spans="1:16" x14ac:dyDescent="0.2">
      <c r="A13" s="273">
        <f t="shared" si="2"/>
        <v>10</v>
      </c>
      <c r="B13" s="170" t="s">
        <v>4</v>
      </c>
      <c r="C13" s="171">
        <v>1593</v>
      </c>
      <c r="D13" s="171">
        <v>1157</v>
      </c>
      <c r="E13" s="171">
        <v>786</v>
      </c>
      <c r="I13" s="274"/>
      <c r="K13" s="273">
        <f t="shared" si="0"/>
        <v>10</v>
      </c>
      <c r="L13" s="286" t="str">
        <f>B13</f>
        <v>Mar</v>
      </c>
      <c r="M13" s="171">
        <f t="shared" si="1"/>
        <v>-37</v>
      </c>
      <c r="N13" s="171">
        <f t="shared" si="1"/>
        <v>-73</v>
      </c>
      <c r="O13" s="171">
        <f t="shared" si="1"/>
        <v>0</v>
      </c>
      <c r="P13" s="274"/>
    </row>
    <row r="14" spans="1:16" x14ac:dyDescent="0.2">
      <c r="A14" s="273">
        <f t="shared" si="2"/>
        <v>11</v>
      </c>
      <c r="B14" s="170" t="s">
        <v>4</v>
      </c>
      <c r="C14" s="171">
        <v>1459</v>
      </c>
      <c r="D14" s="171">
        <v>1126</v>
      </c>
      <c r="E14" s="171">
        <v>711</v>
      </c>
      <c r="I14" s="274"/>
      <c r="K14" s="273">
        <f t="shared" si="0"/>
        <v>11</v>
      </c>
      <c r="L14" s="286"/>
      <c r="M14" s="171">
        <f t="shared" si="1"/>
        <v>-31</v>
      </c>
      <c r="N14" s="171">
        <f t="shared" si="1"/>
        <v>-75</v>
      </c>
      <c r="O14" s="171">
        <f t="shared" si="1"/>
        <v>0</v>
      </c>
      <c r="P14" s="274"/>
    </row>
    <row r="15" spans="1:16" x14ac:dyDescent="0.2">
      <c r="A15" s="273">
        <f t="shared" si="2"/>
        <v>12</v>
      </c>
      <c r="B15" s="170"/>
      <c r="C15" s="171">
        <v>1372</v>
      </c>
      <c r="D15" s="171">
        <v>1064</v>
      </c>
      <c r="E15" s="171">
        <v>688</v>
      </c>
      <c r="I15" s="274"/>
      <c r="K15" s="273">
        <f t="shared" si="0"/>
        <v>12</v>
      </c>
      <c r="L15" s="286"/>
      <c r="M15" s="171">
        <f t="shared" ref="M15:O40" si="3">D15-D14</f>
        <v>-62</v>
      </c>
      <c r="N15" s="171">
        <f t="shared" si="3"/>
        <v>-23</v>
      </c>
      <c r="O15" s="171">
        <f t="shared" si="3"/>
        <v>0</v>
      </c>
      <c r="P15" s="274"/>
    </row>
    <row r="16" spans="1:16" x14ac:dyDescent="0.2">
      <c r="A16" s="273">
        <f t="shared" si="2"/>
        <v>13</v>
      </c>
      <c r="B16" s="170"/>
      <c r="C16" s="171">
        <v>1335</v>
      </c>
      <c r="D16" s="171">
        <v>1036</v>
      </c>
      <c r="E16" s="171">
        <v>676</v>
      </c>
      <c r="I16" s="274"/>
      <c r="K16" s="273">
        <f t="shared" si="0"/>
        <v>13</v>
      </c>
      <c r="L16" s="286"/>
      <c r="M16" s="171">
        <f t="shared" si="3"/>
        <v>-28</v>
      </c>
      <c r="N16" s="171">
        <f t="shared" si="3"/>
        <v>-12</v>
      </c>
      <c r="O16" s="171">
        <f t="shared" si="3"/>
        <v>0</v>
      </c>
      <c r="P16" s="274"/>
    </row>
    <row r="17" spans="1:16" x14ac:dyDescent="0.2">
      <c r="A17" s="273">
        <f t="shared" si="2"/>
        <v>14</v>
      </c>
      <c r="B17" s="170" t="s">
        <v>4</v>
      </c>
      <c r="C17" s="171">
        <v>1337</v>
      </c>
      <c r="D17" s="171">
        <v>1031</v>
      </c>
      <c r="E17" s="191">
        <v>627</v>
      </c>
      <c r="F17" s="191"/>
      <c r="G17" s="191"/>
      <c r="H17" s="191"/>
      <c r="I17" s="275"/>
      <c r="J17" s="191"/>
      <c r="K17" s="273">
        <f t="shared" si="0"/>
        <v>14</v>
      </c>
      <c r="L17" s="286"/>
      <c r="M17" s="171">
        <f t="shared" si="3"/>
        <v>-5</v>
      </c>
      <c r="N17" s="171">
        <f t="shared" si="3"/>
        <v>-49</v>
      </c>
      <c r="O17" s="171">
        <f t="shared" si="3"/>
        <v>0</v>
      </c>
      <c r="P17" s="274"/>
    </row>
    <row r="18" spans="1:16" x14ac:dyDescent="0.2">
      <c r="A18" s="273">
        <f t="shared" si="2"/>
        <v>15</v>
      </c>
      <c r="B18" s="170" t="s">
        <v>5</v>
      </c>
      <c r="C18" s="171">
        <v>1362</v>
      </c>
      <c r="D18" s="171">
        <v>1033</v>
      </c>
      <c r="E18" s="171">
        <v>641</v>
      </c>
      <c r="I18" s="274"/>
      <c r="K18" s="273">
        <f t="shared" si="0"/>
        <v>15</v>
      </c>
      <c r="L18" s="286" t="str">
        <f>B18</f>
        <v>Apr</v>
      </c>
      <c r="M18" s="171">
        <f t="shared" si="3"/>
        <v>2</v>
      </c>
      <c r="N18" s="171">
        <f t="shared" si="3"/>
        <v>14</v>
      </c>
      <c r="O18" s="171">
        <f t="shared" si="3"/>
        <v>0</v>
      </c>
      <c r="P18" s="274"/>
    </row>
    <row r="19" spans="1:16" x14ac:dyDescent="0.2">
      <c r="A19" s="273">
        <f t="shared" si="2"/>
        <v>16</v>
      </c>
      <c r="B19" s="170" t="s">
        <v>5</v>
      </c>
      <c r="C19" s="171">
        <v>1369</v>
      </c>
      <c r="D19" s="171">
        <v>1008</v>
      </c>
      <c r="E19" s="171">
        <f>705</f>
        <v>705</v>
      </c>
      <c r="I19" s="274"/>
      <c r="K19" s="273">
        <f t="shared" si="0"/>
        <v>16</v>
      </c>
      <c r="L19" s="286"/>
      <c r="M19" s="171">
        <f t="shared" si="3"/>
        <v>-25</v>
      </c>
      <c r="N19" s="171">
        <f t="shared" si="3"/>
        <v>64</v>
      </c>
      <c r="O19" s="171">
        <f t="shared" si="3"/>
        <v>0</v>
      </c>
      <c r="P19" s="274"/>
    </row>
    <row r="20" spans="1:16" x14ac:dyDescent="0.2">
      <c r="A20" s="273">
        <f t="shared" si="2"/>
        <v>17</v>
      </c>
      <c r="B20" s="170"/>
      <c r="C20" s="171">
        <v>1374</v>
      </c>
      <c r="D20" s="171">
        <f>[2]AGAChartInput!$F19</f>
        <v>1027</v>
      </c>
      <c r="E20" s="171">
        <f>748</f>
        <v>748</v>
      </c>
      <c r="I20" s="274"/>
      <c r="K20" s="273">
        <f t="shared" si="0"/>
        <v>17</v>
      </c>
      <c r="L20" s="286"/>
      <c r="M20" s="171">
        <f t="shared" si="3"/>
        <v>19</v>
      </c>
      <c r="N20" s="171">
        <f t="shared" si="3"/>
        <v>43</v>
      </c>
      <c r="O20" s="171">
        <f t="shared" si="3"/>
        <v>0</v>
      </c>
      <c r="P20" s="274"/>
    </row>
    <row r="21" spans="1:16" x14ac:dyDescent="0.2">
      <c r="A21" s="273">
        <f t="shared" si="2"/>
        <v>18</v>
      </c>
      <c r="B21" s="170"/>
      <c r="C21" s="171">
        <v>1408</v>
      </c>
      <c r="D21" s="171">
        <f>[2]AGAChartInput!$F20</f>
        <v>1059</v>
      </c>
      <c r="E21" s="171">
        <v>850</v>
      </c>
      <c r="I21" s="274"/>
      <c r="K21" s="273">
        <f t="shared" si="0"/>
        <v>18</v>
      </c>
      <c r="L21" s="286"/>
      <c r="M21" s="171">
        <f t="shared" si="3"/>
        <v>32</v>
      </c>
      <c r="N21" s="171">
        <f t="shared" si="3"/>
        <v>102</v>
      </c>
      <c r="O21" s="171">
        <f t="shared" si="3"/>
        <v>0</v>
      </c>
      <c r="P21" s="274"/>
    </row>
    <row r="22" spans="1:16" x14ac:dyDescent="0.2">
      <c r="A22" s="273">
        <f t="shared" si="2"/>
        <v>19</v>
      </c>
      <c r="B22" s="8" t="s">
        <v>6</v>
      </c>
      <c r="C22" s="171">
        <v>1480</v>
      </c>
      <c r="D22" s="171">
        <v>1117</v>
      </c>
      <c r="E22" s="171">
        <v>958</v>
      </c>
      <c r="I22" s="274"/>
      <c r="K22" s="273">
        <f t="shared" si="0"/>
        <v>19</v>
      </c>
      <c r="L22" s="286" t="str">
        <f>B22</f>
        <v>May</v>
      </c>
      <c r="M22" s="171">
        <f t="shared" si="3"/>
        <v>58</v>
      </c>
      <c r="N22" s="171">
        <f t="shared" si="3"/>
        <v>108</v>
      </c>
      <c r="O22" s="171">
        <f t="shared" si="3"/>
        <v>0</v>
      </c>
      <c r="P22" s="274"/>
    </row>
    <row r="23" spans="1:16" x14ac:dyDescent="0.2">
      <c r="A23" s="273">
        <f t="shared" si="2"/>
        <v>20</v>
      </c>
      <c r="B23" s="8" t="s">
        <v>6</v>
      </c>
      <c r="C23" s="171">
        <v>1559</v>
      </c>
      <c r="D23" s="171">
        <f>[2]AGAChartInput!$F22</f>
        <v>1163</v>
      </c>
      <c r="E23" s="171">
        <v>1064</v>
      </c>
      <c r="I23" s="274"/>
      <c r="K23" s="273">
        <f t="shared" si="0"/>
        <v>20</v>
      </c>
      <c r="L23" s="286"/>
      <c r="M23" s="171">
        <f t="shared" si="3"/>
        <v>46</v>
      </c>
      <c r="N23" s="171">
        <f t="shared" si="3"/>
        <v>106</v>
      </c>
      <c r="O23" s="171">
        <f t="shared" si="3"/>
        <v>0</v>
      </c>
      <c r="P23" s="274"/>
    </row>
    <row r="24" spans="1:16" x14ac:dyDescent="0.2">
      <c r="A24" s="273">
        <f t="shared" si="2"/>
        <v>21</v>
      </c>
      <c r="B24" s="8" t="s">
        <v>6</v>
      </c>
      <c r="C24" s="171">
        <v>1632</v>
      </c>
      <c r="D24" s="171">
        <f>[2]AGAChartInput!$F23</f>
        <v>1218</v>
      </c>
      <c r="E24" s="171">
        <v>1182</v>
      </c>
      <c r="I24" s="274"/>
      <c r="K24" s="273">
        <f t="shared" si="0"/>
        <v>21</v>
      </c>
      <c r="L24" s="286"/>
      <c r="M24" s="171">
        <f t="shared" si="3"/>
        <v>55</v>
      </c>
      <c r="N24" s="171">
        <f t="shared" si="3"/>
        <v>118</v>
      </c>
      <c r="O24" s="171">
        <f t="shared" si="3"/>
        <v>0</v>
      </c>
      <c r="P24" s="274"/>
    </row>
    <row r="25" spans="1:16" x14ac:dyDescent="0.2">
      <c r="A25" s="273">
        <f t="shared" si="2"/>
        <v>22</v>
      </c>
      <c r="C25" s="171">
        <v>1703</v>
      </c>
      <c r="D25" s="171">
        <f>[2]AGAChartInput!$F24</f>
        <v>1274</v>
      </c>
      <c r="E25" s="171">
        <v>1281</v>
      </c>
      <c r="I25" s="274"/>
      <c r="K25" s="273">
        <f t="shared" si="0"/>
        <v>22</v>
      </c>
      <c r="L25" s="286"/>
      <c r="M25" s="171">
        <f t="shared" si="3"/>
        <v>56</v>
      </c>
      <c r="N25" s="171">
        <f t="shared" si="3"/>
        <v>99</v>
      </c>
      <c r="O25" s="171">
        <f t="shared" si="3"/>
        <v>0</v>
      </c>
      <c r="P25" s="274"/>
    </row>
    <row r="26" spans="1:16" x14ac:dyDescent="0.2">
      <c r="A26" s="273">
        <f t="shared" si="2"/>
        <v>23</v>
      </c>
      <c r="B26" s="170" t="s">
        <v>7</v>
      </c>
      <c r="C26" s="171">
        <v>1794</v>
      </c>
      <c r="D26" s="171">
        <v>1352</v>
      </c>
      <c r="E26" s="171">
        <v>1398</v>
      </c>
      <c r="I26" s="274"/>
      <c r="K26" s="273">
        <f t="shared" si="0"/>
        <v>23</v>
      </c>
      <c r="L26" s="286" t="str">
        <f>B26</f>
        <v>Jun</v>
      </c>
      <c r="M26" s="171">
        <f t="shared" si="3"/>
        <v>78</v>
      </c>
      <c r="N26" s="171">
        <f t="shared" si="3"/>
        <v>117</v>
      </c>
      <c r="O26" s="171">
        <f t="shared" si="3"/>
        <v>0</v>
      </c>
      <c r="P26" s="274"/>
    </row>
    <row r="27" spans="1:16" x14ac:dyDescent="0.2">
      <c r="A27" s="273">
        <f t="shared" si="2"/>
        <v>24</v>
      </c>
      <c r="C27" s="171">
        <v>1857</v>
      </c>
      <c r="D27" s="171">
        <v>1430</v>
      </c>
      <c r="E27" s="191">
        <v>1503</v>
      </c>
      <c r="F27" s="191"/>
      <c r="G27" s="191"/>
      <c r="H27" s="191"/>
      <c r="I27" s="275"/>
      <c r="J27" s="191"/>
      <c r="K27" s="273">
        <f t="shared" si="0"/>
        <v>24</v>
      </c>
      <c r="L27" s="286"/>
      <c r="M27" s="171">
        <f t="shared" si="3"/>
        <v>78</v>
      </c>
      <c r="N27" s="171">
        <f t="shared" si="3"/>
        <v>105</v>
      </c>
      <c r="O27" s="171">
        <f t="shared" si="3"/>
        <v>0</v>
      </c>
      <c r="P27" s="274"/>
    </row>
    <row r="28" spans="1:16" x14ac:dyDescent="0.2">
      <c r="A28" s="273">
        <f t="shared" si="2"/>
        <v>25</v>
      </c>
      <c r="B28" s="170" t="s">
        <v>7</v>
      </c>
      <c r="C28" s="171">
        <v>1942</v>
      </c>
      <c r="D28" s="171">
        <v>1494</v>
      </c>
      <c r="E28" s="191">
        <v>1609</v>
      </c>
      <c r="F28" s="191"/>
      <c r="G28" s="191"/>
      <c r="H28" s="191"/>
      <c r="I28" s="275"/>
      <c r="J28" s="191"/>
      <c r="K28" s="273">
        <f t="shared" si="0"/>
        <v>25</v>
      </c>
      <c r="L28" s="286"/>
      <c r="M28" s="171">
        <f t="shared" si="3"/>
        <v>64</v>
      </c>
      <c r="N28" s="171">
        <f t="shared" si="3"/>
        <v>106</v>
      </c>
      <c r="O28" s="171">
        <f t="shared" si="3"/>
        <v>0</v>
      </c>
      <c r="P28" s="274"/>
    </row>
    <row r="29" spans="1:16" x14ac:dyDescent="0.2">
      <c r="A29" s="273">
        <f t="shared" si="2"/>
        <v>26</v>
      </c>
      <c r="B29" s="170" t="s">
        <v>7</v>
      </c>
      <c r="C29" s="171">
        <v>2033</v>
      </c>
      <c r="D29" s="171">
        <v>1567</v>
      </c>
      <c r="E29" s="171">
        <v>1717</v>
      </c>
      <c r="I29" s="274"/>
      <c r="K29" s="273">
        <f t="shared" si="0"/>
        <v>26</v>
      </c>
      <c r="L29" s="286"/>
      <c r="M29" s="171">
        <f t="shared" si="3"/>
        <v>73</v>
      </c>
      <c r="N29" s="171">
        <f t="shared" si="3"/>
        <v>108</v>
      </c>
      <c r="O29" s="171">
        <f t="shared" si="3"/>
        <v>0</v>
      </c>
      <c r="P29" s="274"/>
    </row>
    <row r="30" spans="1:16" x14ac:dyDescent="0.2">
      <c r="A30" s="273">
        <f t="shared" si="2"/>
        <v>27</v>
      </c>
      <c r="B30" s="170" t="s">
        <v>8</v>
      </c>
      <c r="C30" s="171">
        <v>2102</v>
      </c>
      <c r="D30" s="171">
        <v>1636</v>
      </c>
      <c r="E30" s="171">
        <v>1822</v>
      </c>
      <c r="I30" s="274"/>
      <c r="K30" s="273">
        <f t="shared" si="0"/>
        <v>27</v>
      </c>
      <c r="L30" s="286" t="str">
        <f>B30</f>
        <v>Jul</v>
      </c>
      <c r="M30" s="171">
        <f t="shared" si="3"/>
        <v>69</v>
      </c>
      <c r="N30" s="171">
        <f t="shared" si="3"/>
        <v>105</v>
      </c>
      <c r="O30" s="171">
        <f t="shared" si="3"/>
        <v>0</v>
      </c>
      <c r="P30" s="274"/>
    </row>
    <row r="31" spans="1:16" x14ac:dyDescent="0.2">
      <c r="A31" s="273">
        <f t="shared" si="2"/>
        <v>28</v>
      </c>
      <c r="C31" s="171">
        <v>2161</v>
      </c>
      <c r="D31" s="171">
        <v>1733</v>
      </c>
      <c r="E31" s="191">
        <v>1932</v>
      </c>
      <c r="F31" s="191"/>
      <c r="G31" s="191"/>
      <c r="H31" s="191"/>
      <c r="I31" s="275"/>
      <c r="J31" s="191"/>
      <c r="K31" s="273">
        <f t="shared" si="0"/>
        <v>28</v>
      </c>
      <c r="L31" s="286"/>
      <c r="M31" s="171">
        <f t="shared" si="3"/>
        <v>97</v>
      </c>
      <c r="N31" s="171">
        <f t="shared" si="3"/>
        <v>110</v>
      </c>
      <c r="O31" s="171">
        <f t="shared" si="3"/>
        <v>0</v>
      </c>
      <c r="P31" s="274"/>
    </row>
    <row r="32" spans="1:16" x14ac:dyDescent="0.2">
      <c r="A32" s="273">
        <f t="shared" si="2"/>
        <v>29</v>
      </c>
      <c r="C32" s="171">
        <v>2239</v>
      </c>
      <c r="D32" s="171">
        <v>1803</v>
      </c>
      <c r="E32" s="191">
        <v>2042</v>
      </c>
      <c r="F32" s="191"/>
      <c r="G32" s="191"/>
      <c r="H32" s="191"/>
      <c r="I32" s="275"/>
      <c r="J32" s="191"/>
      <c r="K32" s="273">
        <f t="shared" si="0"/>
        <v>29</v>
      </c>
      <c r="L32" s="286"/>
      <c r="M32" s="171">
        <f t="shared" si="3"/>
        <v>70</v>
      </c>
      <c r="N32" s="171">
        <f t="shared" si="3"/>
        <v>110</v>
      </c>
      <c r="O32" s="171">
        <f t="shared" si="3"/>
        <v>0</v>
      </c>
      <c r="P32" s="274"/>
    </row>
    <row r="33" spans="1:16" x14ac:dyDescent="0.2">
      <c r="A33" s="273">
        <f t="shared" si="2"/>
        <v>30</v>
      </c>
      <c r="B33" s="170" t="s">
        <v>8</v>
      </c>
      <c r="C33" s="171">
        <v>2280</v>
      </c>
      <c r="D33" s="171">
        <v>1857</v>
      </c>
      <c r="E33" s="171">
        <v>2126</v>
      </c>
      <c r="I33" s="274"/>
      <c r="K33" s="273">
        <f t="shared" si="0"/>
        <v>30</v>
      </c>
      <c r="L33" s="286"/>
      <c r="M33" s="171">
        <f t="shared" si="3"/>
        <v>54</v>
      </c>
      <c r="N33" s="171">
        <f t="shared" si="3"/>
        <v>84</v>
      </c>
      <c r="O33" s="171">
        <f t="shared" si="3"/>
        <v>0</v>
      </c>
      <c r="P33" s="274"/>
    </row>
    <row r="34" spans="1:16" x14ac:dyDescent="0.2">
      <c r="A34" s="273">
        <f t="shared" si="2"/>
        <v>31</v>
      </c>
      <c r="B34" s="8" t="s">
        <v>9</v>
      </c>
      <c r="C34" s="171">
        <v>2306</v>
      </c>
      <c r="D34" s="171">
        <v>1920</v>
      </c>
      <c r="E34" s="171">
        <v>2203</v>
      </c>
      <c r="I34" s="274"/>
      <c r="K34" s="273">
        <f t="shared" si="0"/>
        <v>31</v>
      </c>
      <c r="L34" s="286" t="str">
        <f>B34</f>
        <v>Aug</v>
      </c>
      <c r="M34" s="171">
        <f t="shared" si="3"/>
        <v>63</v>
      </c>
      <c r="N34" s="171">
        <f t="shared" si="3"/>
        <v>77</v>
      </c>
      <c r="O34" s="171">
        <f t="shared" si="3"/>
        <v>0</v>
      </c>
      <c r="P34" s="274"/>
    </row>
    <row r="35" spans="1:16" x14ac:dyDescent="0.2">
      <c r="A35" s="273">
        <f t="shared" si="2"/>
        <v>32</v>
      </c>
      <c r="B35" s="170"/>
      <c r="C35" s="171">
        <v>2351</v>
      </c>
      <c r="D35" s="171">
        <v>1985</v>
      </c>
      <c r="E35" s="191">
        <v>2283</v>
      </c>
      <c r="F35" s="191"/>
      <c r="G35" s="191"/>
      <c r="H35" s="191"/>
      <c r="I35" s="275"/>
      <c r="J35" s="191"/>
      <c r="K35" s="273">
        <f t="shared" si="0"/>
        <v>32</v>
      </c>
      <c r="L35" s="286"/>
      <c r="M35" s="171">
        <f t="shared" si="3"/>
        <v>65</v>
      </c>
      <c r="N35" s="171">
        <f t="shared" si="3"/>
        <v>80</v>
      </c>
      <c r="O35" s="171">
        <f t="shared" si="3"/>
        <v>0</v>
      </c>
      <c r="P35" s="274"/>
    </row>
    <row r="36" spans="1:16" x14ac:dyDescent="0.2">
      <c r="A36" s="273">
        <f t="shared" si="2"/>
        <v>33</v>
      </c>
      <c r="C36" s="171">
        <v>2402</v>
      </c>
      <c r="D36" s="171">
        <v>2037</v>
      </c>
      <c r="E36" s="191">
        <v>2286</v>
      </c>
      <c r="F36" s="191"/>
      <c r="G36" s="191"/>
      <c r="H36" s="191"/>
      <c r="I36" s="275"/>
      <c r="J36" s="191"/>
      <c r="K36" s="273">
        <f t="shared" si="0"/>
        <v>33</v>
      </c>
      <c r="L36" s="286"/>
      <c r="M36" s="171">
        <f t="shared" si="3"/>
        <v>52</v>
      </c>
      <c r="N36" s="171">
        <f t="shared" si="3"/>
        <v>3</v>
      </c>
      <c r="O36" s="171">
        <f t="shared" si="3"/>
        <v>0</v>
      </c>
      <c r="P36" s="274"/>
    </row>
    <row r="37" spans="1:16" x14ac:dyDescent="0.2">
      <c r="A37" s="273">
        <f t="shared" si="2"/>
        <v>34</v>
      </c>
      <c r="C37" s="171">
        <v>2452</v>
      </c>
      <c r="D37" s="171">
        <v>2092</v>
      </c>
      <c r="E37" s="191">
        <v>2419</v>
      </c>
      <c r="F37" s="191"/>
      <c r="G37" s="191"/>
      <c r="H37" s="191"/>
      <c r="I37" s="275"/>
      <c r="J37" s="191"/>
      <c r="K37" s="273">
        <f t="shared" si="0"/>
        <v>34</v>
      </c>
      <c r="L37" s="286"/>
      <c r="M37" s="171">
        <f t="shared" si="3"/>
        <v>55</v>
      </c>
      <c r="N37" s="171">
        <f t="shared" si="3"/>
        <v>133</v>
      </c>
      <c r="O37" s="171">
        <f t="shared" si="3"/>
        <v>0</v>
      </c>
      <c r="P37" s="274"/>
    </row>
    <row r="38" spans="1:16" x14ac:dyDescent="0.2">
      <c r="A38" s="273">
        <f t="shared" si="2"/>
        <v>35</v>
      </c>
      <c r="C38" s="171">
        <v>2521</v>
      </c>
      <c r="D38" s="171">
        <v>2144</v>
      </c>
      <c r="E38" s="171">
        <v>2495</v>
      </c>
      <c r="I38" s="274"/>
      <c r="K38" s="273">
        <f t="shared" si="0"/>
        <v>35</v>
      </c>
      <c r="L38" s="286"/>
      <c r="M38" s="171">
        <f t="shared" si="3"/>
        <v>52</v>
      </c>
      <c r="N38" s="171">
        <f t="shared" si="3"/>
        <v>76</v>
      </c>
      <c r="O38" s="171">
        <f t="shared" si="3"/>
        <v>0</v>
      </c>
      <c r="P38" s="274"/>
    </row>
    <row r="39" spans="1:16" x14ac:dyDescent="0.2">
      <c r="A39" s="273">
        <f t="shared" si="2"/>
        <v>36</v>
      </c>
      <c r="B39" s="8" t="s">
        <v>10</v>
      </c>
      <c r="C39" s="171">
        <v>2587</v>
      </c>
      <c r="D39" s="171">
        <v>2186</v>
      </c>
      <c r="E39" s="171">
        <v>2572</v>
      </c>
      <c r="I39" s="274"/>
      <c r="K39" s="273">
        <f t="shared" si="0"/>
        <v>36</v>
      </c>
      <c r="L39" s="286" t="str">
        <f>B39</f>
        <v>Sep</v>
      </c>
      <c r="M39" s="171">
        <f t="shared" si="3"/>
        <v>42</v>
      </c>
      <c r="N39" s="171">
        <f t="shared" si="3"/>
        <v>77</v>
      </c>
      <c r="O39" s="171">
        <f t="shared" si="3"/>
        <v>0</v>
      </c>
      <c r="P39" s="274"/>
    </row>
    <row r="40" spans="1:16" x14ac:dyDescent="0.2">
      <c r="A40" s="273">
        <f t="shared" si="2"/>
        <v>37</v>
      </c>
      <c r="B40" s="170"/>
      <c r="C40" s="171">
        <v>2668</v>
      </c>
      <c r="D40" s="171">
        <v>2258</v>
      </c>
      <c r="E40" s="191">
        <v>2667</v>
      </c>
      <c r="F40" s="191"/>
      <c r="G40" s="191"/>
      <c r="H40" s="191"/>
      <c r="I40" s="275"/>
      <c r="J40" s="191"/>
      <c r="K40" s="273">
        <f t="shared" si="0"/>
        <v>37</v>
      </c>
      <c r="L40" s="286"/>
      <c r="M40" s="171">
        <f t="shared" si="3"/>
        <v>72</v>
      </c>
      <c r="N40" s="171">
        <f t="shared" si="3"/>
        <v>95</v>
      </c>
      <c r="O40" s="171">
        <f t="shared" si="3"/>
        <v>0</v>
      </c>
      <c r="P40" s="274"/>
    </row>
    <row r="41" spans="1:16" x14ac:dyDescent="0.2">
      <c r="A41" s="273">
        <f t="shared" si="2"/>
        <v>38</v>
      </c>
      <c r="C41" s="171">
        <v>2746</v>
      </c>
      <c r="D41" s="171">
        <v>2325</v>
      </c>
      <c r="E41" s="171">
        <v>2757</v>
      </c>
      <c r="I41" s="274"/>
      <c r="K41" s="273">
        <f t="shared" si="0"/>
        <v>38</v>
      </c>
      <c r="L41" s="286"/>
      <c r="M41" s="171">
        <f t="shared" ref="M41:M55" si="4">D41-D40</f>
        <v>67</v>
      </c>
      <c r="N41" s="171">
        <f t="shared" ref="N41:O55" si="5">E41-E40</f>
        <v>90</v>
      </c>
      <c r="O41" s="171">
        <f t="shared" si="5"/>
        <v>0</v>
      </c>
      <c r="P41" s="274"/>
    </row>
    <row r="42" spans="1:16" x14ac:dyDescent="0.2">
      <c r="A42" s="273">
        <f t="shared" si="2"/>
        <v>39</v>
      </c>
      <c r="B42" s="170"/>
      <c r="C42" s="171">
        <v>2825</v>
      </c>
      <c r="D42" s="171">
        <v>2402</v>
      </c>
      <c r="E42" s="171">
        <v>2848</v>
      </c>
      <c r="I42" s="274"/>
      <c r="K42" s="273">
        <f t="shared" si="0"/>
        <v>39</v>
      </c>
      <c r="L42" s="286"/>
      <c r="M42" s="171">
        <f t="shared" si="4"/>
        <v>77</v>
      </c>
      <c r="N42" s="171">
        <f t="shared" si="5"/>
        <v>91</v>
      </c>
      <c r="O42" s="171">
        <f t="shared" si="5"/>
        <v>0</v>
      </c>
      <c r="P42" s="274"/>
    </row>
    <row r="43" spans="1:16" x14ac:dyDescent="0.2">
      <c r="A43" s="273">
        <f t="shared" si="2"/>
        <v>40</v>
      </c>
      <c r="B43" s="170" t="s">
        <v>11</v>
      </c>
      <c r="C43" s="171">
        <v>2887</v>
      </c>
      <c r="D43" s="171">
        <v>2480</v>
      </c>
      <c r="E43" s="171">
        <v>2914</v>
      </c>
      <c r="I43" s="274"/>
      <c r="K43" s="273">
        <f t="shared" si="0"/>
        <v>40</v>
      </c>
      <c r="L43" s="286" t="str">
        <f>B43</f>
        <v>Oct</v>
      </c>
      <c r="M43" s="171">
        <f t="shared" si="4"/>
        <v>78</v>
      </c>
      <c r="N43" s="171">
        <f t="shared" si="5"/>
        <v>66</v>
      </c>
      <c r="O43" s="171">
        <f t="shared" si="5"/>
        <v>0</v>
      </c>
      <c r="P43" s="274"/>
    </row>
    <row r="44" spans="1:16" x14ac:dyDescent="0.2">
      <c r="A44" s="273">
        <f t="shared" si="2"/>
        <v>41</v>
      </c>
      <c r="C44" s="171">
        <v>2936</v>
      </c>
      <c r="D44" s="171">
        <v>2542</v>
      </c>
      <c r="E44" s="191">
        <v>2979</v>
      </c>
      <c r="F44" s="191"/>
      <c r="G44" s="191"/>
      <c r="H44" s="191"/>
      <c r="I44" s="275"/>
      <c r="J44" s="191"/>
      <c r="K44" s="273">
        <f t="shared" si="0"/>
        <v>41</v>
      </c>
      <c r="L44" s="286"/>
      <c r="M44" s="171">
        <f t="shared" si="4"/>
        <v>62</v>
      </c>
      <c r="N44" s="171">
        <f t="shared" si="5"/>
        <v>65</v>
      </c>
      <c r="O44" s="171">
        <f t="shared" si="5"/>
        <v>0</v>
      </c>
      <c r="P44" s="274"/>
    </row>
    <row r="45" spans="1:16" x14ac:dyDescent="0.2">
      <c r="A45" s="273">
        <f t="shared" si="2"/>
        <v>42</v>
      </c>
      <c r="C45" s="171">
        <v>2978</v>
      </c>
      <c r="D45" s="171">
        <v>2571</v>
      </c>
      <c r="E45" s="171">
        <v>3042</v>
      </c>
      <c r="I45" s="274"/>
      <c r="K45" s="273">
        <f t="shared" si="0"/>
        <v>42</v>
      </c>
      <c r="L45" s="286"/>
      <c r="M45" s="171">
        <f t="shared" si="4"/>
        <v>29</v>
      </c>
      <c r="N45" s="171">
        <f t="shared" si="5"/>
        <v>63</v>
      </c>
      <c r="O45" s="171">
        <f t="shared" si="5"/>
        <v>0</v>
      </c>
      <c r="P45" s="274"/>
    </row>
    <row r="46" spans="1:16" x14ac:dyDescent="0.2">
      <c r="A46" s="273">
        <f t="shared" si="2"/>
        <v>43</v>
      </c>
      <c r="C46" s="171">
        <v>2991</v>
      </c>
      <c r="D46" s="171">
        <v>2642</v>
      </c>
      <c r="E46" s="171">
        <v>3067</v>
      </c>
      <c r="I46" s="274"/>
      <c r="K46" s="273">
        <f t="shared" si="0"/>
        <v>43</v>
      </c>
      <c r="L46" s="286"/>
      <c r="M46" s="171">
        <f t="shared" si="4"/>
        <v>71</v>
      </c>
      <c r="N46" s="171">
        <f t="shared" si="5"/>
        <v>25</v>
      </c>
      <c r="O46" s="171">
        <f t="shared" si="5"/>
        <v>0</v>
      </c>
      <c r="P46" s="274"/>
    </row>
    <row r="47" spans="1:16" x14ac:dyDescent="0.2">
      <c r="A47" s="273">
        <f t="shared" si="2"/>
        <v>44</v>
      </c>
      <c r="B47" s="170" t="s">
        <v>12</v>
      </c>
      <c r="C47" s="171">
        <v>2995</v>
      </c>
      <c r="D47" s="171">
        <v>2712</v>
      </c>
      <c r="E47" s="171">
        <v>3090</v>
      </c>
      <c r="I47" s="274"/>
      <c r="K47" s="273">
        <f t="shared" si="0"/>
        <v>44</v>
      </c>
      <c r="L47" s="286" t="str">
        <f>B47</f>
        <v>Nov</v>
      </c>
      <c r="M47" s="171">
        <f t="shared" si="4"/>
        <v>70</v>
      </c>
      <c r="N47" s="171">
        <f t="shared" si="5"/>
        <v>23</v>
      </c>
      <c r="O47" s="171">
        <f t="shared" si="5"/>
        <v>0</v>
      </c>
      <c r="P47" s="274"/>
    </row>
    <row r="48" spans="1:16" x14ac:dyDescent="0.2">
      <c r="A48" s="273">
        <f t="shared" si="2"/>
        <v>45</v>
      </c>
      <c r="C48" s="171">
        <v>3007</v>
      </c>
      <c r="D48" s="173">
        <v>2748</v>
      </c>
      <c r="E48" s="191">
        <v>3100</v>
      </c>
      <c r="F48" s="191"/>
      <c r="G48" s="191"/>
      <c r="H48" s="191"/>
      <c r="I48" s="275"/>
      <c r="J48" s="191"/>
      <c r="K48" s="273">
        <f t="shared" si="0"/>
        <v>45</v>
      </c>
      <c r="L48" s="286"/>
      <c r="M48" s="171">
        <f t="shared" si="4"/>
        <v>36</v>
      </c>
      <c r="N48" s="171">
        <f t="shared" si="5"/>
        <v>10</v>
      </c>
      <c r="O48" s="171">
        <f t="shared" si="5"/>
        <v>0</v>
      </c>
      <c r="P48" s="274"/>
    </row>
    <row r="49" spans="1:16" x14ac:dyDescent="0.2">
      <c r="A49" s="273">
        <f t="shared" si="2"/>
        <v>46</v>
      </c>
      <c r="C49" s="171">
        <v>3016</v>
      </c>
      <c r="D49" s="171">
        <v>2742</v>
      </c>
      <c r="E49" s="191">
        <v>3107</v>
      </c>
      <c r="F49" s="191"/>
      <c r="G49" s="191"/>
      <c r="H49" s="191"/>
      <c r="I49" s="275"/>
      <c r="J49" s="191"/>
      <c r="K49" s="273">
        <f t="shared" si="0"/>
        <v>46</v>
      </c>
      <c r="L49" s="286"/>
      <c r="M49" s="171">
        <f t="shared" si="4"/>
        <v>-6</v>
      </c>
      <c r="N49" s="171">
        <f t="shared" si="5"/>
        <v>7</v>
      </c>
      <c r="O49" s="171">
        <f t="shared" si="5"/>
        <v>0</v>
      </c>
      <c r="P49" s="274"/>
    </row>
    <row r="50" spans="1:16" x14ac:dyDescent="0.2">
      <c r="A50" s="273">
        <f t="shared" si="2"/>
        <v>47</v>
      </c>
      <c r="C50" s="171">
        <v>2996</v>
      </c>
      <c r="D50" s="171">
        <v>2648</v>
      </c>
      <c r="E50" s="171">
        <v>3132</v>
      </c>
      <c r="I50" s="274"/>
      <c r="K50" s="273">
        <f t="shared" si="0"/>
        <v>47</v>
      </c>
      <c r="L50" s="286"/>
      <c r="M50" s="171">
        <f t="shared" si="4"/>
        <v>-94</v>
      </c>
      <c r="N50" s="171">
        <f t="shared" si="5"/>
        <v>25</v>
      </c>
      <c r="O50" s="171">
        <f t="shared" si="5"/>
        <v>0</v>
      </c>
      <c r="P50" s="274"/>
    </row>
    <row r="51" spans="1:16" x14ac:dyDescent="0.2">
      <c r="A51" s="273">
        <f t="shared" si="2"/>
        <v>48</v>
      </c>
      <c r="B51" s="8" t="s">
        <v>13</v>
      </c>
      <c r="C51" s="171">
        <v>3001</v>
      </c>
      <c r="D51" s="171">
        <v>2502</v>
      </c>
      <c r="E51" s="171">
        <v>3144</v>
      </c>
      <c r="I51" s="274"/>
      <c r="K51" s="273">
        <f t="shared" si="0"/>
        <v>48</v>
      </c>
      <c r="L51" s="286" t="str">
        <f>B51</f>
        <v>Dec</v>
      </c>
      <c r="M51" s="171">
        <f t="shared" si="4"/>
        <v>-146</v>
      </c>
      <c r="N51" s="171">
        <f t="shared" si="5"/>
        <v>12</v>
      </c>
      <c r="O51" s="171">
        <f t="shared" si="5"/>
        <v>0</v>
      </c>
      <c r="P51" s="274"/>
    </row>
    <row r="52" spans="1:16" x14ac:dyDescent="0.2">
      <c r="A52" s="273">
        <f t="shared" si="2"/>
        <v>49</v>
      </c>
      <c r="B52" s="170"/>
      <c r="C52" s="171">
        <v>2932</v>
      </c>
      <c r="D52" s="171">
        <v>2429</v>
      </c>
      <c r="E52" s="171">
        <v>3128</v>
      </c>
      <c r="I52" s="274"/>
      <c r="K52" s="273">
        <f t="shared" si="0"/>
        <v>49</v>
      </c>
      <c r="L52" s="286"/>
      <c r="M52" s="171">
        <f t="shared" si="4"/>
        <v>-73</v>
      </c>
      <c r="N52" s="171">
        <f t="shared" si="5"/>
        <v>-16</v>
      </c>
      <c r="O52" s="171">
        <f t="shared" si="5"/>
        <v>0</v>
      </c>
      <c r="P52" s="274"/>
    </row>
    <row r="53" spans="1:16" x14ac:dyDescent="0.2">
      <c r="A53" s="273">
        <f t="shared" si="2"/>
        <v>50</v>
      </c>
      <c r="C53" s="171">
        <v>2859</v>
      </c>
      <c r="D53" s="171">
        <v>2271</v>
      </c>
      <c r="E53" s="171">
        <v>3106</v>
      </c>
      <c r="I53" s="274"/>
      <c r="K53" s="273">
        <f t="shared" si="0"/>
        <v>50</v>
      </c>
      <c r="L53" s="286"/>
      <c r="M53" s="171">
        <f t="shared" si="4"/>
        <v>-158</v>
      </c>
      <c r="N53" s="171">
        <f t="shared" si="5"/>
        <v>-22</v>
      </c>
      <c r="O53" s="171">
        <f t="shared" si="5"/>
        <v>0</v>
      </c>
      <c r="P53" s="274"/>
    </row>
    <row r="54" spans="1:16" x14ac:dyDescent="0.2">
      <c r="A54" s="273">
        <f t="shared" si="2"/>
        <v>51</v>
      </c>
      <c r="C54" s="171">
        <v>2743</v>
      </c>
      <c r="D54" s="171">
        <v>2113</v>
      </c>
      <c r="E54" s="171">
        <v>3061</v>
      </c>
      <c r="I54" s="274"/>
      <c r="K54" s="273">
        <f t="shared" si="0"/>
        <v>51</v>
      </c>
      <c r="L54" s="286"/>
      <c r="M54" s="171">
        <f t="shared" si="4"/>
        <v>-158</v>
      </c>
      <c r="N54" s="171">
        <f t="shared" si="5"/>
        <v>-45</v>
      </c>
      <c r="O54" s="171">
        <f t="shared" si="5"/>
        <v>0</v>
      </c>
      <c r="P54" s="274"/>
    </row>
    <row r="55" spans="1:16" ht="13.5" thickBot="1" x14ac:dyDescent="0.25">
      <c r="A55" s="276">
        <f t="shared" si="2"/>
        <v>52</v>
      </c>
      <c r="B55" s="277"/>
      <c r="C55" s="186">
        <v>2570</v>
      </c>
      <c r="D55" s="186">
        <v>1938</v>
      </c>
      <c r="E55" s="186">
        <v>2980</v>
      </c>
      <c r="F55" s="186"/>
      <c r="G55" s="186"/>
      <c r="H55" s="186"/>
      <c r="I55" s="278"/>
      <c r="K55" s="276">
        <f>A55</f>
        <v>52</v>
      </c>
      <c r="L55" s="287"/>
      <c r="M55" s="186">
        <f t="shared" si="4"/>
        <v>-175</v>
      </c>
      <c r="N55" s="186">
        <f t="shared" si="5"/>
        <v>-81</v>
      </c>
      <c r="O55" s="186">
        <f t="shared" si="5"/>
        <v>0</v>
      </c>
      <c r="P55" s="278"/>
    </row>
  </sheetData>
  <phoneticPr fontId="0"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776"/>
  <sheetViews>
    <sheetView zoomScale="75" workbookViewId="0">
      <pane xSplit="1" ySplit="3" topLeftCell="B11" activePane="bottomRight" state="frozen"/>
      <selection pane="topRight" activeCell="C1" sqref="C1"/>
      <selection pane="bottomLeft" activeCell="A4" sqref="A4"/>
      <selection pane="bottomRight" activeCell="G37" sqref="G37"/>
    </sheetView>
  </sheetViews>
  <sheetFormatPr defaultRowHeight="12.75" x14ac:dyDescent="0.2"/>
  <cols>
    <col min="1" max="1" width="13.28515625" customWidth="1"/>
    <col min="2" max="2" width="15.28515625" customWidth="1"/>
    <col min="3" max="3" width="13.85546875" customWidth="1"/>
    <col min="4" max="4" width="12.7109375" customWidth="1"/>
    <col min="5" max="5" width="16.42578125" customWidth="1"/>
    <col min="6" max="6" width="13.7109375" customWidth="1"/>
    <col min="7" max="7" width="13.140625" customWidth="1"/>
    <col min="9" max="9" width="13.140625" customWidth="1"/>
    <col min="10" max="10" width="14.42578125" customWidth="1"/>
    <col min="12" max="12" width="12" customWidth="1"/>
    <col min="13" max="13" width="13.7109375" customWidth="1"/>
    <col min="24" max="24" width="13.28515625" style="5" customWidth="1"/>
    <col min="25" max="25" width="15.28515625" customWidth="1"/>
    <col min="26" max="26" width="14.28515625" style="5" customWidth="1"/>
  </cols>
  <sheetData>
    <row r="1" spans="1:26" x14ac:dyDescent="0.2">
      <c r="A1" s="7">
        <v>260000000</v>
      </c>
      <c r="B1" s="5"/>
      <c r="C1" s="4"/>
      <c r="D1" s="4"/>
      <c r="E1" s="1"/>
      <c r="F1" s="5"/>
      <c r="G1" s="5"/>
      <c r="H1" s="5"/>
      <c r="I1" s="4" t="s">
        <v>26</v>
      </c>
      <c r="J1" s="5"/>
      <c r="K1" s="5"/>
      <c r="L1" s="5"/>
      <c r="M1" s="5"/>
      <c r="X1" s="22">
        <v>260000000</v>
      </c>
      <c r="Y1" s="5"/>
    </row>
    <row r="2" spans="1:26" x14ac:dyDescent="0.2">
      <c r="A2" s="8"/>
      <c r="B2" s="4"/>
      <c r="C2" s="4"/>
      <c r="D2" s="4"/>
      <c r="E2" s="1"/>
      <c r="F2" s="4"/>
      <c r="G2" s="4"/>
      <c r="H2" s="4"/>
      <c r="I2" s="4"/>
      <c r="J2" s="4"/>
      <c r="K2" s="5"/>
      <c r="L2" s="4"/>
      <c r="M2" s="4"/>
      <c r="X2" s="23"/>
      <c r="Y2" s="4"/>
    </row>
    <row r="3" spans="1:26" x14ac:dyDescent="0.2">
      <c r="B3" s="9" t="s">
        <v>40</v>
      </c>
      <c r="C3" s="9" t="s">
        <v>27</v>
      </c>
      <c r="D3" s="4">
        <v>2000</v>
      </c>
      <c r="E3" s="11" t="s">
        <v>27</v>
      </c>
      <c r="F3" s="9">
        <v>1996</v>
      </c>
      <c r="G3" s="9" t="s">
        <v>27</v>
      </c>
      <c r="H3" s="9"/>
      <c r="I3" s="9">
        <v>1997</v>
      </c>
      <c r="J3" s="9" t="s">
        <v>27</v>
      </c>
      <c r="K3" s="10"/>
      <c r="L3" s="9">
        <v>1998</v>
      </c>
      <c r="M3" s="9" t="s">
        <v>27</v>
      </c>
      <c r="Y3" s="9">
        <v>1999</v>
      </c>
      <c r="Z3" s="9" t="s">
        <v>27</v>
      </c>
    </row>
    <row r="4" spans="1:26" x14ac:dyDescent="0.2">
      <c r="A4" s="12">
        <v>36526</v>
      </c>
      <c r="B4" s="14">
        <f t="shared" ref="B4:B67" si="0">$A$1-C4</f>
        <v>240685000</v>
      </c>
      <c r="C4" s="34">
        <v>19315000</v>
      </c>
      <c r="D4" s="14">
        <f t="shared" ref="D4:D67" si="1">$A$1-E4</f>
        <v>219010000</v>
      </c>
      <c r="E4" s="35">
        <v>40990000</v>
      </c>
      <c r="F4" s="5"/>
      <c r="G4" s="5"/>
      <c r="H4" s="5"/>
      <c r="I4" s="5"/>
      <c r="J4" s="5"/>
      <c r="K4" s="13">
        <v>35796.583333333336</v>
      </c>
      <c r="L4" s="14">
        <f t="shared" ref="L4:L67" si="2">$A$1-M4</f>
        <v>213476000</v>
      </c>
      <c r="M4" s="34">
        <v>46524000</v>
      </c>
      <c r="Q4" t="s">
        <v>40</v>
      </c>
      <c r="R4">
        <v>2</v>
      </c>
      <c r="X4" s="24">
        <v>36161</v>
      </c>
      <c r="Y4" s="14">
        <f t="shared" ref="Y4:Y67" si="3">$A$1-Z4</f>
        <v>240685000</v>
      </c>
      <c r="Z4" s="14">
        <f t="shared" ref="Z4:Z67" si="4">C4</f>
        <v>19315000</v>
      </c>
    </row>
    <row r="5" spans="1:26" x14ac:dyDescent="0.2">
      <c r="A5" s="12">
        <v>36527</v>
      </c>
      <c r="B5" s="14">
        <f t="shared" si="0"/>
        <v>240685000</v>
      </c>
      <c r="C5" s="34">
        <v>19315000</v>
      </c>
      <c r="D5" s="14">
        <f t="shared" si="1"/>
        <v>218563000</v>
      </c>
      <c r="E5" s="35">
        <v>41437000</v>
      </c>
      <c r="F5" s="5"/>
      <c r="G5" s="5"/>
      <c r="H5" s="5"/>
      <c r="I5" s="5"/>
      <c r="J5" s="5"/>
      <c r="K5" s="13">
        <v>35797.583333333336</v>
      </c>
      <c r="L5" s="14">
        <f t="shared" si="2"/>
        <v>210721000</v>
      </c>
      <c r="M5" s="34">
        <v>49279000</v>
      </c>
      <c r="X5" s="24">
        <v>36162</v>
      </c>
      <c r="Y5" s="14">
        <f t="shared" si="3"/>
        <v>240685000</v>
      </c>
      <c r="Z5" s="14">
        <f t="shared" si="4"/>
        <v>19315000</v>
      </c>
    </row>
    <row r="6" spans="1:26" x14ac:dyDescent="0.2">
      <c r="A6" s="12">
        <v>36528</v>
      </c>
      <c r="B6" s="14">
        <f t="shared" si="0"/>
        <v>240685000</v>
      </c>
      <c r="C6" s="34">
        <v>19315000</v>
      </c>
      <c r="D6" s="14">
        <f t="shared" si="1"/>
        <v>217600000</v>
      </c>
      <c r="E6" s="35">
        <v>42400000</v>
      </c>
      <c r="F6" s="5"/>
      <c r="G6" s="5"/>
      <c r="H6" s="5"/>
      <c r="I6" s="5"/>
      <c r="J6" s="5"/>
      <c r="K6" s="13">
        <v>35798.583333333336</v>
      </c>
      <c r="L6" s="14">
        <f t="shared" si="2"/>
        <v>210721000</v>
      </c>
      <c r="M6" s="34">
        <v>49279000</v>
      </c>
      <c r="X6" s="24">
        <v>36163</v>
      </c>
      <c r="Y6" s="14">
        <f t="shared" si="3"/>
        <v>240685000</v>
      </c>
      <c r="Z6" s="14">
        <f t="shared" si="4"/>
        <v>19315000</v>
      </c>
    </row>
    <row r="7" spans="1:26" x14ac:dyDescent="0.2">
      <c r="A7" s="12">
        <v>36529</v>
      </c>
      <c r="B7" s="14">
        <f t="shared" si="0"/>
        <v>236000000</v>
      </c>
      <c r="C7" s="34">
        <v>24000000</v>
      </c>
      <c r="D7" s="14">
        <f t="shared" si="1"/>
        <v>216400000</v>
      </c>
      <c r="E7" s="35">
        <v>43600000</v>
      </c>
      <c r="F7" s="5"/>
      <c r="G7" s="5"/>
      <c r="H7" s="5"/>
      <c r="I7" s="5"/>
      <c r="J7" s="5"/>
      <c r="K7" s="13">
        <v>35799.583333333336</v>
      </c>
      <c r="L7" s="14">
        <f t="shared" si="2"/>
        <v>210721000</v>
      </c>
      <c r="M7" s="34">
        <v>49279000</v>
      </c>
      <c r="X7" s="24">
        <v>36164</v>
      </c>
      <c r="Y7" s="14">
        <f t="shared" si="3"/>
        <v>236000000</v>
      </c>
      <c r="Z7" s="14">
        <f t="shared" si="4"/>
        <v>24000000</v>
      </c>
    </row>
    <row r="8" spans="1:26" x14ac:dyDescent="0.2">
      <c r="A8" s="12">
        <v>36530</v>
      </c>
      <c r="B8" s="14">
        <f t="shared" si="0"/>
        <v>237436000</v>
      </c>
      <c r="C8" s="34">
        <v>22564000</v>
      </c>
      <c r="D8" s="14">
        <f t="shared" si="1"/>
        <v>217723000</v>
      </c>
      <c r="E8" s="35">
        <v>42277000</v>
      </c>
      <c r="F8" s="5"/>
      <c r="G8" s="5"/>
      <c r="H8" s="5"/>
      <c r="I8" s="5"/>
      <c r="J8" s="5"/>
      <c r="K8" s="13">
        <v>35800.583333333336</v>
      </c>
      <c r="L8" s="14">
        <f t="shared" si="2"/>
        <v>210721000</v>
      </c>
      <c r="M8" s="34">
        <v>49279000</v>
      </c>
      <c r="X8" s="24">
        <v>36165</v>
      </c>
      <c r="Y8" s="14">
        <f t="shared" si="3"/>
        <v>237436000</v>
      </c>
      <c r="Z8" s="14">
        <f t="shared" si="4"/>
        <v>22564000</v>
      </c>
    </row>
    <row r="9" spans="1:26" x14ac:dyDescent="0.2">
      <c r="A9" s="12">
        <v>36531</v>
      </c>
      <c r="B9" s="14">
        <f t="shared" si="0"/>
        <v>236000000</v>
      </c>
      <c r="C9" s="34">
        <v>24000000</v>
      </c>
      <c r="D9" s="14">
        <f t="shared" si="1"/>
        <v>216618000</v>
      </c>
      <c r="E9" s="35">
        <v>43382000</v>
      </c>
      <c r="F9" s="5"/>
      <c r="G9" s="5"/>
      <c r="H9" s="5"/>
      <c r="I9" s="5"/>
      <c r="J9" s="5"/>
      <c r="K9" s="13">
        <v>35801.583333333336</v>
      </c>
      <c r="L9" s="14">
        <f t="shared" si="2"/>
        <v>211000000</v>
      </c>
      <c r="M9" s="34">
        <v>49000000</v>
      </c>
      <c r="X9" s="24">
        <v>36166</v>
      </c>
      <c r="Y9" s="14">
        <f t="shared" si="3"/>
        <v>236000000</v>
      </c>
      <c r="Z9" s="14">
        <f t="shared" si="4"/>
        <v>24000000</v>
      </c>
    </row>
    <row r="10" spans="1:26" x14ac:dyDescent="0.2">
      <c r="A10" s="12">
        <v>36532</v>
      </c>
      <c r="B10" s="14">
        <f t="shared" si="0"/>
        <v>226993000</v>
      </c>
      <c r="C10" s="34">
        <v>33007000</v>
      </c>
      <c r="D10" s="14">
        <f t="shared" si="1"/>
        <v>215121000</v>
      </c>
      <c r="E10" s="35">
        <v>44879000</v>
      </c>
      <c r="F10" s="5"/>
      <c r="G10" s="5"/>
      <c r="H10" s="5"/>
      <c r="I10" s="5"/>
      <c r="J10" s="5"/>
      <c r="K10" s="13">
        <v>35802.583333333336</v>
      </c>
      <c r="L10" s="14">
        <f t="shared" si="2"/>
        <v>206586000</v>
      </c>
      <c r="M10" s="34">
        <v>53414000</v>
      </c>
      <c r="X10" s="24">
        <v>36167</v>
      </c>
      <c r="Y10" s="14">
        <f t="shared" si="3"/>
        <v>226993000</v>
      </c>
      <c r="Z10" s="14">
        <f t="shared" si="4"/>
        <v>33007000</v>
      </c>
    </row>
    <row r="11" spans="1:26" x14ac:dyDescent="0.2">
      <c r="A11" s="12">
        <v>36533</v>
      </c>
      <c r="B11" s="14">
        <f t="shared" si="0"/>
        <v>224574000</v>
      </c>
      <c r="C11" s="34">
        <v>35426000</v>
      </c>
      <c r="D11" s="14">
        <f t="shared" si="1"/>
        <v>213837000</v>
      </c>
      <c r="E11" s="35">
        <v>46163000</v>
      </c>
      <c r="F11" s="5"/>
      <c r="G11" s="5"/>
      <c r="H11" s="5"/>
      <c r="I11" s="5"/>
      <c r="J11" s="5"/>
      <c r="K11" s="13">
        <v>35803.583333333336</v>
      </c>
      <c r="L11" s="14">
        <f t="shared" si="2"/>
        <v>206000000</v>
      </c>
      <c r="M11" s="34">
        <v>54000000</v>
      </c>
      <c r="X11" s="24">
        <v>36168</v>
      </c>
      <c r="Y11" s="14">
        <f t="shared" si="3"/>
        <v>224574000</v>
      </c>
      <c r="Z11" s="14">
        <f t="shared" si="4"/>
        <v>35426000</v>
      </c>
    </row>
    <row r="12" spans="1:26" x14ac:dyDescent="0.2">
      <c r="A12" s="12">
        <v>36534</v>
      </c>
      <c r="B12" s="14">
        <f t="shared" si="0"/>
        <v>224574000</v>
      </c>
      <c r="C12" s="34">
        <v>35426000</v>
      </c>
      <c r="D12" s="14">
        <f t="shared" si="1"/>
        <v>213137000</v>
      </c>
      <c r="E12" s="35">
        <v>46863000</v>
      </c>
      <c r="F12" s="5"/>
      <c r="G12" s="5"/>
      <c r="H12" s="5"/>
      <c r="I12" s="5"/>
      <c r="J12" s="5"/>
      <c r="K12" s="13">
        <v>35804.583333333336</v>
      </c>
      <c r="L12" s="14">
        <f t="shared" si="2"/>
        <v>205387000</v>
      </c>
      <c r="M12" s="34">
        <v>54613000</v>
      </c>
      <c r="X12" s="24">
        <v>36169</v>
      </c>
      <c r="Y12" s="14">
        <f t="shared" si="3"/>
        <v>224574000</v>
      </c>
      <c r="Z12" s="14">
        <f t="shared" si="4"/>
        <v>35426000</v>
      </c>
    </row>
    <row r="13" spans="1:26" x14ac:dyDescent="0.2">
      <c r="A13" s="12">
        <v>36535</v>
      </c>
      <c r="B13" s="14">
        <f t="shared" si="0"/>
        <v>224574000</v>
      </c>
      <c r="C13" s="34">
        <v>35426000</v>
      </c>
      <c r="D13" s="14">
        <f t="shared" si="1"/>
        <v>212000000</v>
      </c>
      <c r="E13" s="35">
        <v>48000000</v>
      </c>
      <c r="F13" s="5"/>
      <c r="G13" s="5"/>
      <c r="H13" s="5"/>
      <c r="I13" s="5"/>
      <c r="J13" s="5"/>
      <c r="K13" s="13">
        <v>35805.583333333336</v>
      </c>
      <c r="L13" s="14">
        <f t="shared" si="2"/>
        <v>204410000</v>
      </c>
      <c r="M13" s="34">
        <v>55590000</v>
      </c>
      <c r="X13" s="24">
        <v>36170</v>
      </c>
      <c r="Y13" s="14">
        <f t="shared" si="3"/>
        <v>224574000</v>
      </c>
      <c r="Z13" s="14">
        <f t="shared" si="4"/>
        <v>35426000</v>
      </c>
    </row>
    <row r="14" spans="1:26" x14ac:dyDescent="0.2">
      <c r="A14" s="12">
        <v>36536</v>
      </c>
      <c r="B14" s="14">
        <f t="shared" si="0"/>
        <v>221977000</v>
      </c>
      <c r="C14" s="34">
        <v>38023000</v>
      </c>
      <c r="D14" s="14">
        <f t="shared" si="1"/>
        <v>211325000</v>
      </c>
      <c r="E14" s="35">
        <v>48675000</v>
      </c>
      <c r="F14" s="5"/>
      <c r="G14" s="5"/>
      <c r="H14" s="5"/>
      <c r="I14" s="5"/>
      <c r="J14" s="5"/>
      <c r="K14" s="13">
        <v>35806.583333333336</v>
      </c>
      <c r="L14" s="14">
        <f t="shared" si="2"/>
        <v>204410000</v>
      </c>
      <c r="M14" s="34">
        <v>55590000</v>
      </c>
      <c r="X14" s="24">
        <v>36171</v>
      </c>
      <c r="Y14" s="14">
        <f t="shared" si="3"/>
        <v>221977000</v>
      </c>
      <c r="Z14" s="14">
        <f t="shared" si="4"/>
        <v>38023000</v>
      </c>
    </row>
    <row r="15" spans="1:26" x14ac:dyDescent="0.2">
      <c r="A15" s="12">
        <v>36537</v>
      </c>
      <c r="B15" s="14">
        <f t="shared" si="0"/>
        <v>215743000</v>
      </c>
      <c r="C15" s="34">
        <v>44257000</v>
      </c>
      <c r="D15" s="14">
        <f t="shared" si="1"/>
        <v>210610000</v>
      </c>
      <c r="E15" s="35">
        <v>49390000</v>
      </c>
      <c r="F15" s="5"/>
      <c r="G15" s="5"/>
      <c r="H15" s="5"/>
      <c r="I15" s="5"/>
      <c r="J15" s="5"/>
      <c r="K15" s="13">
        <v>35807.583333333336</v>
      </c>
      <c r="L15" s="14">
        <f t="shared" si="2"/>
        <v>204410000</v>
      </c>
      <c r="M15" s="34">
        <v>55590000</v>
      </c>
      <c r="X15" s="24">
        <v>36172</v>
      </c>
      <c r="Y15" s="14">
        <f t="shared" si="3"/>
        <v>215743000</v>
      </c>
      <c r="Z15" s="14">
        <f t="shared" si="4"/>
        <v>44257000</v>
      </c>
    </row>
    <row r="16" spans="1:26" x14ac:dyDescent="0.2">
      <c r="A16" s="12">
        <v>36538</v>
      </c>
      <c r="B16" s="14">
        <f t="shared" si="0"/>
        <v>212935000</v>
      </c>
      <c r="C16" s="34">
        <v>47065000</v>
      </c>
      <c r="D16" s="14">
        <f t="shared" si="1"/>
        <v>209891000</v>
      </c>
      <c r="E16" s="35">
        <v>50109000</v>
      </c>
      <c r="F16" s="5"/>
      <c r="G16" s="5"/>
      <c r="H16" s="5"/>
      <c r="I16" s="5"/>
      <c r="J16" s="5"/>
      <c r="K16" s="13">
        <v>35808.583333333336</v>
      </c>
      <c r="L16" s="14">
        <f t="shared" si="2"/>
        <v>198895000</v>
      </c>
      <c r="M16" s="34">
        <v>61105000</v>
      </c>
      <c r="X16" s="24">
        <v>36173</v>
      </c>
      <c r="Y16" s="14">
        <f t="shared" si="3"/>
        <v>212935000</v>
      </c>
      <c r="Z16" s="14">
        <f t="shared" si="4"/>
        <v>47065000</v>
      </c>
    </row>
    <row r="17" spans="1:26" x14ac:dyDescent="0.2">
      <c r="A17" s="12">
        <v>36539</v>
      </c>
      <c r="B17" s="14">
        <f t="shared" si="0"/>
        <v>211364000</v>
      </c>
      <c r="C17" s="34">
        <v>48636000</v>
      </c>
      <c r="D17" s="14">
        <f t="shared" si="1"/>
        <v>208400000</v>
      </c>
      <c r="E17" s="35">
        <v>51600000</v>
      </c>
      <c r="F17" s="5"/>
      <c r="G17" s="5"/>
      <c r="H17" s="5"/>
      <c r="I17" s="5"/>
      <c r="J17" s="5"/>
      <c r="K17" s="13">
        <v>35809.583333333336</v>
      </c>
      <c r="L17" s="14">
        <f t="shared" si="2"/>
        <v>196852000</v>
      </c>
      <c r="M17" s="34">
        <v>63148000</v>
      </c>
      <c r="X17" s="24">
        <v>36174</v>
      </c>
      <c r="Y17" s="14">
        <f t="shared" si="3"/>
        <v>211364000</v>
      </c>
      <c r="Z17" s="14">
        <f t="shared" si="4"/>
        <v>48636000</v>
      </c>
    </row>
    <row r="18" spans="1:26" x14ac:dyDescent="0.2">
      <c r="A18" s="12">
        <v>36540</v>
      </c>
      <c r="B18" s="14">
        <f t="shared" si="0"/>
        <v>209410000</v>
      </c>
      <c r="C18" s="34">
        <v>50590000</v>
      </c>
      <c r="D18" s="14">
        <f t="shared" si="1"/>
        <v>206843000</v>
      </c>
      <c r="E18" s="35">
        <v>53157000</v>
      </c>
      <c r="F18" s="5"/>
      <c r="G18" s="5"/>
      <c r="H18" s="5"/>
      <c r="I18" s="5"/>
      <c r="J18" s="5"/>
      <c r="K18" s="13">
        <v>35810.583333333336</v>
      </c>
      <c r="L18" s="14">
        <f t="shared" si="2"/>
        <v>194513000</v>
      </c>
      <c r="M18" s="34">
        <v>65487000</v>
      </c>
      <c r="X18" s="24">
        <v>36175</v>
      </c>
      <c r="Y18" s="14">
        <f t="shared" si="3"/>
        <v>209410000</v>
      </c>
      <c r="Z18" s="14">
        <f t="shared" si="4"/>
        <v>50590000</v>
      </c>
    </row>
    <row r="19" spans="1:26" x14ac:dyDescent="0.2">
      <c r="A19" s="12">
        <v>36541</v>
      </c>
      <c r="B19" s="14">
        <f t="shared" si="0"/>
        <v>209410000</v>
      </c>
      <c r="C19" s="34">
        <v>50590000</v>
      </c>
      <c r="D19" s="14">
        <f t="shared" si="1"/>
        <v>204797000</v>
      </c>
      <c r="E19" s="35">
        <v>55203000</v>
      </c>
      <c r="F19" s="5"/>
      <c r="G19" s="5"/>
      <c r="H19" s="5"/>
      <c r="I19" s="5"/>
      <c r="J19" s="5"/>
      <c r="K19" s="13">
        <v>35811.583333333336</v>
      </c>
      <c r="L19" s="14">
        <f t="shared" si="2"/>
        <v>192330000</v>
      </c>
      <c r="M19" s="34">
        <v>67670000</v>
      </c>
      <c r="X19" s="24">
        <v>36176</v>
      </c>
      <c r="Y19" s="14">
        <f t="shared" si="3"/>
        <v>209410000</v>
      </c>
      <c r="Z19" s="14">
        <f t="shared" si="4"/>
        <v>50590000</v>
      </c>
    </row>
    <row r="20" spans="1:26" x14ac:dyDescent="0.2">
      <c r="A20" s="12">
        <v>36542</v>
      </c>
      <c r="B20" s="14">
        <f t="shared" si="0"/>
        <v>209410000</v>
      </c>
      <c r="C20" s="34">
        <v>50590000</v>
      </c>
      <c r="D20" s="14">
        <f t="shared" si="1"/>
        <v>204844000</v>
      </c>
      <c r="E20" s="35">
        <v>55156000</v>
      </c>
      <c r="F20" s="5"/>
      <c r="G20" s="5"/>
      <c r="H20" s="13">
        <v>35447.5</v>
      </c>
      <c r="I20" s="14">
        <f>$A$1-J20</f>
        <v>182700000</v>
      </c>
      <c r="J20" s="34">
        <v>77300000</v>
      </c>
      <c r="K20" s="13">
        <v>35812.583333333336</v>
      </c>
      <c r="L20" s="14">
        <f t="shared" si="2"/>
        <v>190917000</v>
      </c>
      <c r="M20" s="34">
        <v>69083000</v>
      </c>
      <c r="X20" s="24">
        <v>36177</v>
      </c>
      <c r="Y20" s="14">
        <f t="shared" si="3"/>
        <v>209410000</v>
      </c>
      <c r="Z20" s="14">
        <f t="shared" si="4"/>
        <v>50590000</v>
      </c>
    </row>
    <row r="21" spans="1:26" x14ac:dyDescent="0.2">
      <c r="A21" s="12">
        <v>36543</v>
      </c>
      <c r="B21" s="14">
        <f t="shared" si="0"/>
        <v>206000000</v>
      </c>
      <c r="C21" s="34">
        <v>54000000</v>
      </c>
      <c r="D21" s="14">
        <f t="shared" si="1"/>
        <v>203160000</v>
      </c>
      <c r="E21" s="35">
        <v>56840000</v>
      </c>
      <c r="F21" s="5"/>
      <c r="G21" s="5"/>
      <c r="H21" s="5"/>
      <c r="I21" s="5"/>
      <c r="J21" s="5"/>
      <c r="K21" s="13">
        <v>35813.583333333336</v>
      </c>
      <c r="L21" s="14">
        <f t="shared" si="2"/>
        <v>190917000</v>
      </c>
      <c r="M21" s="34">
        <v>69083000</v>
      </c>
      <c r="X21" s="24">
        <v>36178</v>
      </c>
      <c r="Y21" s="14">
        <f t="shared" si="3"/>
        <v>206000000</v>
      </c>
      <c r="Z21" s="14">
        <f t="shared" si="4"/>
        <v>54000000</v>
      </c>
    </row>
    <row r="22" spans="1:26" x14ac:dyDescent="0.2">
      <c r="A22" s="12">
        <v>36544</v>
      </c>
      <c r="B22" s="14">
        <f t="shared" si="0"/>
        <v>205314000</v>
      </c>
      <c r="C22" s="34">
        <v>54686000</v>
      </c>
      <c r="D22" s="14">
        <f t="shared" si="1"/>
        <v>201466000</v>
      </c>
      <c r="E22" s="35">
        <v>58534000</v>
      </c>
      <c r="F22" s="5"/>
      <c r="G22" s="5"/>
      <c r="H22" s="5"/>
      <c r="I22" s="5"/>
      <c r="J22" s="5"/>
      <c r="K22" s="13">
        <v>35814.583333333336</v>
      </c>
      <c r="L22" s="14">
        <f t="shared" si="2"/>
        <v>190917000</v>
      </c>
      <c r="M22" s="34">
        <v>69083000</v>
      </c>
      <c r="X22" s="24">
        <v>36179</v>
      </c>
      <c r="Y22" s="14">
        <f t="shared" si="3"/>
        <v>205314000</v>
      </c>
      <c r="Z22" s="14">
        <f t="shared" si="4"/>
        <v>54686000</v>
      </c>
    </row>
    <row r="23" spans="1:26" x14ac:dyDescent="0.2">
      <c r="A23" s="12">
        <v>36545</v>
      </c>
      <c r="B23" s="14">
        <f t="shared" si="0"/>
        <v>205000000</v>
      </c>
      <c r="C23" s="34">
        <v>55000000</v>
      </c>
      <c r="D23" s="14">
        <f t="shared" si="1"/>
        <v>200048000</v>
      </c>
      <c r="E23" s="35">
        <v>59952000</v>
      </c>
      <c r="F23" s="5"/>
      <c r="G23" s="5"/>
      <c r="H23" s="5"/>
      <c r="I23" s="5"/>
      <c r="J23" s="5"/>
      <c r="K23" s="13">
        <v>35815.583333333336</v>
      </c>
      <c r="L23" s="14">
        <f t="shared" si="2"/>
        <v>186503000</v>
      </c>
      <c r="M23" s="34">
        <v>73497000</v>
      </c>
      <c r="X23" s="24">
        <v>36180</v>
      </c>
      <c r="Y23" s="14">
        <f t="shared" si="3"/>
        <v>205000000</v>
      </c>
      <c r="Z23" s="14">
        <f t="shared" si="4"/>
        <v>55000000</v>
      </c>
    </row>
    <row r="24" spans="1:26" x14ac:dyDescent="0.2">
      <c r="A24" s="12">
        <v>36546</v>
      </c>
      <c r="B24" s="14">
        <f t="shared" si="0"/>
        <v>204043000</v>
      </c>
      <c r="C24" s="34">
        <v>55957000</v>
      </c>
      <c r="D24" s="14">
        <f t="shared" si="1"/>
        <v>198426000</v>
      </c>
      <c r="E24" s="35">
        <v>61574000</v>
      </c>
      <c r="F24" s="5"/>
      <c r="G24" s="5"/>
      <c r="H24" s="5"/>
      <c r="I24" s="5"/>
      <c r="J24" s="5"/>
      <c r="K24" s="13">
        <v>35816.583333333336</v>
      </c>
      <c r="L24" s="14">
        <f t="shared" si="2"/>
        <v>185229000</v>
      </c>
      <c r="M24" s="34">
        <v>74771000</v>
      </c>
      <c r="X24" s="24">
        <v>36181</v>
      </c>
      <c r="Y24" s="14">
        <f t="shared" si="3"/>
        <v>204043000</v>
      </c>
      <c r="Z24" s="14">
        <f t="shared" si="4"/>
        <v>55957000</v>
      </c>
    </row>
    <row r="25" spans="1:26" x14ac:dyDescent="0.2">
      <c r="A25" s="12">
        <v>36547</v>
      </c>
      <c r="B25" s="14">
        <f t="shared" si="0"/>
        <v>203183000</v>
      </c>
      <c r="C25" s="34">
        <v>56817000</v>
      </c>
      <c r="D25" s="14">
        <f t="shared" si="1"/>
        <v>196473000</v>
      </c>
      <c r="E25" s="35">
        <v>63527000</v>
      </c>
      <c r="F25" s="5"/>
      <c r="G25" s="5"/>
      <c r="H25" s="5"/>
      <c r="I25" s="5"/>
      <c r="J25" s="5"/>
      <c r="K25" s="13">
        <v>35817.583333333336</v>
      </c>
      <c r="L25" s="14">
        <f t="shared" si="2"/>
        <v>185229000</v>
      </c>
      <c r="M25" s="34">
        <v>74771000</v>
      </c>
      <c r="X25" s="24">
        <v>36182</v>
      </c>
      <c r="Y25" s="14">
        <f t="shared" si="3"/>
        <v>203183000</v>
      </c>
      <c r="Z25" s="14">
        <f t="shared" si="4"/>
        <v>56817000</v>
      </c>
    </row>
    <row r="26" spans="1:26" x14ac:dyDescent="0.2">
      <c r="A26" s="12">
        <v>36548</v>
      </c>
      <c r="B26" s="14">
        <f t="shared" si="0"/>
        <v>203183000</v>
      </c>
      <c r="C26" s="34">
        <v>56817000</v>
      </c>
      <c r="D26" s="14">
        <f t="shared" si="1"/>
        <v>194320000</v>
      </c>
      <c r="E26" s="35">
        <v>65680000</v>
      </c>
      <c r="F26" s="5"/>
      <c r="G26" s="5"/>
      <c r="H26" s="5"/>
      <c r="I26" s="5"/>
      <c r="J26" s="5"/>
      <c r="K26" s="13">
        <v>35818.583333333336</v>
      </c>
      <c r="L26" s="14">
        <f t="shared" si="2"/>
        <v>182312000</v>
      </c>
      <c r="M26" s="34">
        <v>77688000</v>
      </c>
      <c r="X26" s="24">
        <v>36183</v>
      </c>
      <c r="Y26" s="14">
        <f t="shared" si="3"/>
        <v>203183000</v>
      </c>
      <c r="Z26" s="14">
        <f t="shared" si="4"/>
        <v>56817000</v>
      </c>
    </row>
    <row r="27" spans="1:26" x14ac:dyDescent="0.2">
      <c r="A27" s="12">
        <v>36549</v>
      </c>
      <c r="B27" s="14">
        <f t="shared" si="0"/>
        <v>203183000</v>
      </c>
      <c r="C27" s="34">
        <v>56817000</v>
      </c>
      <c r="D27" s="14">
        <f t="shared" si="1"/>
        <v>193008000</v>
      </c>
      <c r="E27" s="35">
        <v>66992000</v>
      </c>
      <c r="F27" s="5"/>
      <c r="G27" s="5"/>
      <c r="H27" s="5"/>
      <c r="I27" s="5"/>
      <c r="J27" s="5"/>
      <c r="K27" s="13">
        <v>35819.583333333336</v>
      </c>
      <c r="L27" s="14">
        <f t="shared" si="2"/>
        <v>182312000</v>
      </c>
      <c r="M27" s="34">
        <v>77688000</v>
      </c>
      <c r="X27" s="24">
        <v>36184</v>
      </c>
      <c r="Y27" s="14">
        <f t="shared" si="3"/>
        <v>203183000</v>
      </c>
      <c r="Z27" s="14">
        <f t="shared" si="4"/>
        <v>56817000</v>
      </c>
    </row>
    <row r="28" spans="1:26" x14ac:dyDescent="0.2">
      <c r="A28" s="12">
        <v>36550</v>
      </c>
      <c r="B28" s="14">
        <f t="shared" si="0"/>
        <v>203841000</v>
      </c>
      <c r="C28" s="34">
        <v>56159000</v>
      </c>
      <c r="D28" s="14">
        <f t="shared" si="1"/>
        <v>190998000</v>
      </c>
      <c r="E28" s="35">
        <v>69002000</v>
      </c>
      <c r="F28" s="5"/>
      <c r="G28" s="5"/>
      <c r="H28" s="5"/>
      <c r="I28" s="5"/>
      <c r="J28" s="5"/>
      <c r="K28" s="13">
        <v>35820.583333333336</v>
      </c>
      <c r="L28" s="14">
        <f t="shared" si="2"/>
        <v>182312000</v>
      </c>
      <c r="M28" s="34">
        <v>77688000</v>
      </c>
      <c r="X28" s="24">
        <v>36185</v>
      </c>
      <c r="Y28" s="14">
        <f t="shared" si="3"/>
        <v>203841000</v>
      </c>
      <c r="Z28" s="14">
        <f t="shared" si="4"/>
        <v>56159000</v>
      </c>
    </row>
    <row r="29" spans="1:26" x14ac:dyDescent="0.2">
      <c r="A29" s="12">
        <v>36551</v>
      </c>
      <c r="B29" s="14">
        <f t="shared" si="0"/>
        <v>201496000</v>
      </c>
      <c r="C29" s="34">
        <v>58504000</v>
      </c>
      <c r="D29" s="14">
        <f t="shared" si="1"/>
        <v>189059000</v>
      </c>
      <c r="E29" s="35">
        <v>70941000</v>
      </c>
      <c r="F29" s="5"/>
      <c r="G29" s="5"/>
      <c r="H29" s="5"/>
      <c r="I29" s="5"/>
      <c r="J29" s="5"/>
      <c r="K29" s="13">
        <v>35821.583333333336</v>
      </c>
      <c r="L29" s="14">
        <f t="shared" si="2"/>
        <v>180799000</v>
      </c>
      <c r="M29" s="34">
        <v>79201000</v>
      </c>
      <c r="X29" s="24">
        <v>36186</v>
      </c>
      <c r="Y29" s="14">
        <f t="shared" si="3"/>
        <v>201496000</v>
      </c>
      <c r="Z29" s="14">
        <f t="shared" si="4"/>
        <v>58504000</v>
      </c>
    </row>
    <row r="30" spans="1:26" x14ac:dyDescent="0.2">
      <c r="A30" s="12">
        <v>36552</v>
      </c>
      <c r="B30" s="14">
        <f t="shared" si="0"/>
        <v>200750000</v>
      </c>
      <c r="C30" s="34">
        <v>59250000</v>
      </c>
      <c r="D30" s="14">
        <f t="shared" si="1"/>
        <v>187428000</v>
      </c>
      <c r="E30" s="35">
        <v>72572000</v>
      </c>
      <c r="F30" s="5"/>
      <c r="G30" s="5"/>
      <c r="H30" s="5"/>
      <c r="I30" s="5"/>
      <c r="J30" s="5"/>
      <c r="K30" s="13">
        <v>35822.583333333336</v>
      </c>
      <c r="L30" s="14">
        <f t="shared" si="2"/>
        <v>177426000</v>
      </c>
      <c r="M30" s="34">
        <v>82574000</v>
      </c>
      <c r="X30" s="24">
        <v>36187</v>
      </c>
      <c r="Y30" s="14">
        <f t="shared" si="3"/>
        <v>200750000</v>
      </c>
      <c r="Z30" s="14">
        <f t="shared" si="4"/>
        <v>59250000</v>
      </c>
    </row>
    <row r="31" spans="1:26" x14ac:dyDescent="0.2">
      <c r="A31" s="12">
        <v>36553</v>
      </c>
      <c r="B31" s="14">
        <f t="shared" si="0"/>
        <v>199781000</v>
      </c>
      <c r="C31" s="34">
        <v>60219000</v>
      </c>
      <c r="D31" s="14">
        <f t="shared" si="1"/>
        <v>185452000</v>
      </c>
      <c r="E31" s="35">
        <v>74548000</v>
      </c>
      <c r="F31" s="5"/>
      <c r="G31" s="5"/>
      <c r="H31" s="5"/>
      <c r="I31" s="5"/>
      <c r="J31" s="5"/>
      <c r="K31" s="13">
        <v>35823.583333333336</v>
      </c>
      <c r="L31" s="14">
        <f t="shared" si="2"/>
        <v>176442000</v>
      </c>
      <c r="M31" s="34">
        <v>83558000</v>
      </c>
      <c r="X31" s="24">
        <v>36188</v>
      </c>
      <c r="Y31" s="14">
        <f t="shared" si="3"/>
        <v>199781000</v>
      </c>
      <c r="Z31" s="14">
        <f t="shared" si="4"/>
        <v>60219000</v>
      </c>
    </row>
    <row r="32" spans="1:26" x14ac:dyDescent="0.2">
      <c r="A32" s="12">
        <v>36554</v>
      </c>
      <c r="B32" s="14">
        <f t="shared" si="0"/>
        <v>199323000</v>
      </c>
      <c r="C32" s="34">
        <v>60677000</v>
      </c>
      <c r="D32" s="14">
        <f t="shared" si="1"/>
        <v>183523000</v>
      </c>
      <c r="E32" s="35">
        <v>76477000</v>
      </c>
      <c r="F32" s="5"/>
      <c r="G32" s="5"/>
      <c r="H32" s="5"/>
      <c r="I32" s="5"/>
      <c r="J32" s="5"/>
      <c r="K32" s="13">
        <v>35824.583333333336</v>
      </c>
      <c r="L32" s="14">
        <f t="shared" si="2"/>
        <v>175568000</v>
      </c>
      <c r="M32" s="34">
        <v>84432000</v>
      </c>
      <c r="X32" s="24">
        <v>36189</v>
      </c>
      <c r="Y32" s="14">
        <f t="shared" si="3"/>
        <v>199323000</v>
      </c>
      <c r="Z32" s="14">
        <f t="shared" si="4"/>
        <v>60677000</v>
      </c>
    </row>
    <row r="33" spans="1:26" x14ac:dyDescent="0.2">
      <c r="A33" s="12">
        <v>36555</v>
      </c>
      <c r="B33" s="14">
        <f t="shared" si="0"/>
        <v>199323000</v>
      </c>
      <c r="C33" s="34">
        <v>60677000</v>
      </c>
      <c r="D33" s="14">
        <f t="shared" si="1"/>
        <v>181784300</v>
      </c>
      <c r="E33" s="35">
        <v>78215700</v>
      </c>
      <c r="F33" s="5"/>
      <c r="G33" s="5"/>
      <c r="H33" s="5"/>
      <c r="I33" s="5"/>
      <c r="J33" s="5"/>
      <c r="K33" s="13">
        <v>35825.583333333336</v>
      </c>
      <c r="L33" s="14">
        <f t="shared" si="2"/>
        <v>174797000</v>
      </c>
      <c r="M33" s="34">
        <v>85203000</v>
      </c>
      <c r="X33" s="24">
        <v>36190</v>
      </c>
      <c r="Y33" s="14">
        <f t="shared" si="3"/>
        <v>199323000</v>
      </c>
      <c r="Z33" s="14">
        <f t="shared" si="4"/>
        <v>60677000</v>
      </c>
    </row>
    <row r="34" spans="1:26" x14ac:dyDescent="0.2">
      <c r="A34" s="12">
        <v>36556</v>
      </c>
      <c r="B34" s="14">
        <f t="shared" si="0"/>
        <v>199323000</v>
      </c>
      <c r="C34" s="34">
        <v>60677000</v>
      </c>
      <c r="D34" s="14">
        <f t="shared" si="1"/>
        <v>181785000</v>
      </c>
      <c r="E34" s="35">
        <v>78215000</v>
      </c>
      <c r="F34" s="5"/>
      <c r="G34" s="5"/>
      <c r="H34" s="5"/>
      <c r="I34" s="5"/>
      <c r="J34" s="5"/>
      <c r="K34" s="13">
        <v>35826.583333333336</v>
      </c>
      <c r="L34" s="14">
        <f t="shared" si="2"/>
        <v>174797000</v>
      </c>
      <c r="M34" s="34">
        <v>85203000</v>
      </c>
      <c r="X34" s="24">
        <v>36191</v>
      </c>
      <c r="Y34" s="14">
        <f t="shared" si="3"/>
        <v>199323000</v>
      </c>
      <c r="Z34" s="14">
        <f t="shared" si="4"/>
        <v>60677000</v>
      </c>
    </row>
    <row r="35" spans="1:26" x14ac:dyDescent="0.2">
      <c r="A35" s="12">
        <v>36557</v>
      </c>
      <c r="B35" s="14">
        <f t="shared" si="0"/>
        <v>198100000</v>
      </c>
      <c r="C35" s="34">
        <v>61900000</v>
      </c>
      <c r="D35" s="14">
        <f t="shared" si="1"/>
        <v>179006000</v>
      </c>
      <c r="E35" s="35">
        <v>80994000</v>
      </c>
      <c r="F35" s="5"/>
      <c r="G35" s="5"/>
      <c r="H35" s="5"/>
      <c r="I35" s="5"/>
      <c r="J35" s="5"/>
      <c r="K35" s="13">
        <v>35827.583333333336</v>
      </c>
      <c r="L35" s="14">
        <f t="shared" si="2"/>
        <v>174797000</v>
      </c>
      <c r="M35" s="34">
        <v>85203000</v>
      </c>
      <c r="X35" s="24">
        <v>36192</v>
      </c>
      <c r="Y35" s="14">
        <f t="shared" si="3"/>
        <v>198100000</v>
      </c>
      <c r="Z35" s="14">
        <f t="shared" si="4"/>
        <v>61900000</v>
      </c>
    </row>
    <row r="36" spans="1:26" x14ac:dyDescent="0.2">
      <c r="A36" s="12">
        <v>36558</v>
      </c>
      <c r="B36" s="14">
        <f t="shared" si="0"/>
        <v>197466000</v>
      </c>
      <c r="C36" s="34">
        <v>62534000</v>
      </c>
      <c r="D36" s="14">
        <f t="shared" si="1"/>
        <v>177347000</v>
      </c>
      <c r="E36" s="35">
        <v>82653000</v>
      </c>
      <c r="F36" s="5"/>
      <c r="G36" s="5"/>
      <c r="H36" s="5"/>
      <c r="I36" s="5"/>
      <c r="J36" s="5"/>
      <c r="K36" s="13">
        <v>35828.583333333336</v>
      </c>
      <c r="L36" s="14">
        <f t="shared" si="2"/>
        <v>174506000</v>
      </c>
      <c r="M36" s="34">
        <v>85494000</v>
      </c>
      <c r="X36" s="24">
        <v>36193</v>
      </c>
      <c r="Y36" s="14">
        <f t="shared" si="3"/>
        <v>197466000</v>
      </c>
      <c r="Z36" s="14">
        <f t="shared" si="4"/>
        <v>62534000</v>
      </c>
    </row>
    <row r="37" spans="1:26" x14ac:dyDescent="0.2">
      <c r="A37" s="12">
        <v>36559</v>
      </c>
      <c r="B37" s="14">
        <f t="shared" si="0"/>
        <v>197466000</v>
      </c>
      <c r="C37" s="34">
        <v>62534000</v>
      </c>
      <c r="D37" s="14">
        <f t="shared" si="1"/>
        <v>175520000</v>
      </c>
      <c r="E37" s="35">
        <v>84480000</v>
      </c>
      <c r="F37" s="5"/>
      <c r="G37" s="5"/>
      <c r="H37" s="5"/>
      <c r="I37" s="5"/>
      <c r="J37" s="5"/>
      <c r="K37" s="13">
        <v>35829.583333333336</v>
      </c>
      <c r="L37" s="14">
        <f t="shared" si="2"/>
        <v>172061000</v>
      </c>
      <c r="M37" s="34">
        <v>87939000</v>
      </c>
      <c r="X37" s="24">
        <v>36194</v>
      </c>
      <c r="Y37" s="14">
        <f t="shared" si="3"/>
        <v>197466000</v>
      </c>
      <c r="Z37" s="14">
        <f t="shared" si="4"/>
        <v>62534000</v>
      </c>
    </row>
    <row r="38" spans="1:26" x14ac:dyDescent="0.2">
      <c r="A38" s="12">
        <v>36560</v>
      </c>
      <c r="B38" s="14">
        <f t="shared" si="0"/>
        <v>197466000</v>
      </c>
      <c r="C38" s="34">
        <v>62534000</v>
      </c>
      <c r="D38" s="14">
        <f t="shared" si="1"/>
        <v>173720000</v>
      </c>
      <c r="E38" s="35">
        <v>86280000</v>
      </c>
      <c r="F38" s="5"/>
      <c r="G38" s="5"/>
      <c r="H38" s="5"/>
      <c r="I38" s="5"/>
      <c r="J38" s="5"/>
      <c r="K38" s="13">
        <v>35830.583333333336</v>
      </c>
      <c r="L38" s="14">
        <f t="shared" si="2"/>
        <v>172061000</v>
      </c>
      <c r="M38" s="34">
        <v>87939000</v>
      </c>
      <c r="X38" s="24">
        <v>36195</v>
      </c>
      <c r="Y38" s="14">
        <f t="shared" si="3"/>
        <v>197466000</v>
      </c>
      <c r="Z38" s="14">
        <f t="shared" si="4"/>
        <v>62534000</v>
      </c>
    </row>
    <row r="39" spans="1:26" x14ac:dyDescent="0.2">
      <c r="A39" s="12">
        <v>36561</v>
      </c>
      <c r="B39" s="14">
        <f t="shared" si="0"/>
        <v>197466000</v>
      </c>
      <c r="C39" s="34">
        <v>62534000</v>
      </c>
      <c r="D39" s="14">
        <f t="shared" si="1"/>
        <v>172344000</v>
      </c>
      <c r="E39" s="35">
        <v>87656000</v>
      </c>
      <c r="F39" s="5"/>
      <c r="G39" s="5"/>
      <c r="H39" s="5"/>
      <c r="I39" s="5"/>
      <c r="J39" s="5"/>
      <c r="K39" s="13">
        <v>35831.583333333336</v>
      </c>
      <c r="L39" s="14">
        <f t="shared" si="2"/>
        <v>172061000</v>
      </c>
      <c r="M39" s="34">
        <v>87939000</v>
      </c>
      <c r="X39" s="24">
        <v>36196</v>
      </c>
      <c r="Y39" s="14">
        <f t="shared" si="3"/>
        <v>197466000</v>
      </c>
      <c r="Z39" s="14">
        <f t="shared" si="4"/>
        <v>62534000</v>
      </c>
    </row>
    <row r="40" spans="1:26" x14ac:dyDescent="0.2">
      <c r="A40" s="12">
        <v>36562</v>
      </c>
      <c r="B40" s="14">
        <f t="shared" si="0"/>
        <v>196192000</v>
      </c>
      <c r="C40" s="34">
        <v>63808000</v>
      </c>
      <c r="D40" s="14">
        <f t="shared" si="1"/>
        <v>170618000</v>
      </c>
      <c r="E40" s="35">
        <v>89382000</v>
      </c>
      <c r="F40" s="5"/>
      <c r="G40" s="5"/>
      <c r="H40" s="5"/>
      <c r="I40" s="5"/>
      <c r="J40" s="5"/>
      <c r="K40" s="13">
        <v>35832.583333333336</v>
      </c>
      <c r="L40" s="14">
        <f t="shared" si="2"/>
        <v>168428000</v>
      </c>
      <c r="M40" s="34">
        <v>91572000</v>
      </c>
      <c r="X40" s="24">
        <v>36197</v>
      </c>
      <c r="Y40" s="14">
        <f t="shared" si="3"/>
        <v>196192000</v>
      </c>
      <c r="Z40" s="14">
        <f t="shared" si="4"/>
        <v>63808000</v>
      </c>
    </row>
    <row r="41" spans="1:26" x14ac:dyDescent="0.2">
      <c r="A41" s="12">
        <v>36563</v>
      </c>
      <c r="B41" s="14">
        <f t="shared" si="0"/>
        <v>196192000</v>
      </c>
      <c r="C41" s="34">
        <v>63808000</v>
      </c>
      <c r="D41" s="14">
        <f t="shared" si="1"/>
        <v>169019000</v>
      </c>
      <c r="E41" s="35">
        <v>90981000</v>
      </c>
      <c r="F41" s="5"/>
      <c r="G41" s="5"/>
      <c r="H41" s="5"/>
      <c r="I41" s="5"/>
      <c r="J41" s="5"/>
      <c r="K41" s="13">
        <v>35833.583333333336</v>
      </c>
      <c r="L41" s="14">
        <f t="shared" si="2"/>
        <v>168428000</v>
      </c>
      <c r="M41" s="34">
        <v>91572000</v>
      </c>
      <c r="X41" s="24">
        <v>36198</v>
      </c>
      <c r="Y41" s="14">
        <f t="shared" si="3"/>
        <v>196192000</v>
      </c>
      <c r="Z41" s="14">
        <f t="shared" si="4"/>
        <v>63808000</v>
      </c>
    </row>
    <row r="42" spans="1:26" x14ac:dyDescent="0.2">
      <c r="A42" s="12">
        <v>36564</v>
      </c>
      <c r="B42" s="14">
        <f t="shared" si="0"/>
        <v>194300000</v>
      </c>
      <c r="C42" s="34">
        <v>65700000</v>
      </c>
      <c r="D42" s="14">
        <f t="shared" si="1"/>
        <v>167717000</v>
      </c>
      <c r="E42" s="35">
        <v>92283000</v>
      </c>
      <c r="F42" s="5"/>
      <c r="G42" s="5"/>
      <c r="H42" s="5"/>
      <c r="I42" s="5"/>
      <c r="J42" s="5"/>
      <c r="K42" s="13">
        <v>35834.583333333336</v>
      </c>
      <c r="L42" s="14">
        <f t="shared" si="2"/>
        <v>168428000</v>
      </c>
      <c r="M42" s="34">
        <v>91572000</v>
      </c>
      <c r="X42" s="24">
        <v>36199</v>
      </c>
      <c r="Y42" s="14">
        <f t="shared" si="3"/>
        <v>194300000</v>
      </c>
      <c r="Z42" s="14">
        <f t="shared" si="4"/>
        <v>65700000</v>
      </c>
    </row>
    <row r="43" spans="1:26" x14ac:dyDescent="0.2">
      <c r="A43" s="12">
        <v>36565</v>
      </c>
      <c r="B43" s="14">
        <f t="shared" si="0"/>
        <v>193514000</v>
      </c>
      <c r="C43" s="34">
        <v>66486000</v>
      </c>
      <c r="D43" s="14">
        <f t="shared" si="1"/>
        <v>165984000</v>
      </c>
      <c r="E43" s="35">
        <v>94016000</v>
      </c>
      <c r="F43" s="5"/>
      <c r="G43" s="5"/>
      <c r="H43" s="5"/>
      <c r="I43" s="5"/>
      <c r="J43" s="5"/>
      <c r="K43" s="13">
        <v>35835.583333333336</v>
      </c>
      <c r="L43" s="14">
        <f t="shared" si="2"/>
        <v>167107000</v>
      </c>
      <c r="M43" s="34">
        <v>92893000</v>
      </c>
      <c r="X43" s="24">
        <v>36200</v>
      </c>
      <c r="Y43" s="14">
        <f t="shared" si="3"/>
        <v>193514000</v>
      </c>
      <c r="Z43" s="14">
        <f t="shared" si="4"/>
        <v>66486000</v>
      </c>
    </row>
    <row r="44" spans="1:26" x14ac:dyDescent="0.2">
      <c r="A44" s="12">
        <v>36566</v>
      </c>
      <c r="B44" s="14">
        <f t="shared" si="0"/>
        <v>192771000</v>
      </c>
      <c r="C44" s="34">
        <v>67229000</v>
      </c>
      <c r="D44" s="14">
        <f t="shared" si="1"/>
        <v>164266000</v>
      </c>
      <c r="E44" s="35">
        <v>95734000</v>
      </c>
      <c r="F44" s="5"/>
      <c r="G44" s="5"/>
      <c r="H44" s="5"/>
      <c r="I44" s="5"/>
      <c r="J44" s="5"/>
      <c r="K44" s="13">
        <v>35836.583333333336</v>
      </c>
      <c r="L44" s="14">
        <f t="shared" si="2"/>
        <v>164342000</v>
      </c>
      <c r="M44" s="34">
        <v>95658000</v>
      </c>
      <c r="X44" s="24">
        <v>36201</v>
      </c>
      <c r="Y44" s="14">
        <f t="shared" si="3"/>
        <v>192771000</v>
      </c>
      <c r="Z44" s="14">
        <f t="shared" si="4"/>
        <v>67229000</v>
      </c>
    </row>
    <row r="45" spans="1:26" x14ac:dyDescent="0.2">
      <c r="A45" s="12">
        <v>36567</v>
      </c>
      <c r="B45" s="14">
        <f t="shared" si="0"/>
        <v>192461000</v>
      </c>
      <c r="C45" s="34">
        <v>67539000</v>
      </c>
      <c r="D45" s="14">
        <f t="shared" si="1"/>
        <v>163223000</v>
      </c>
      <c r="E45" s="35">
        <v>96777000</v>
      </c>
      <c r="F45" s="5"/>
      <c r="G45" s="5"/>
      <c r="H45" s="5"/>
      <c r="I45" s="5"/>
      <c r="J45" s="5"/>
      <c r="K45" s="13">
        <v>35837.583333333336</v>
      </c>
      <c r="L45" s="14">
        <f t="shared" si="2"/>
        <v>163337000</v>
      </c>
      <c r="M45" s="34">
        <v>96663000</v>
      </c>
      <c r="X45" s="24">
        <v>36202</v>
      </c>
      <c r="Y45" s="14">
        <f t="shared" si="3"/>
        <v>192461000</v>
      </c>
      <c r="Z45" s="14">
        <f t="shared" si="4"/>
        <v>67539000</v>
      </c>
    </row>
    <row r="46" spans="1:26" x14ac:dyDescent="0.2">
      <c r="A46" s="12">
        <v>36568</v>
      </c>
      <c r="B46" s="14">
        <f t="shared" si="0"/>
        <v>192059000</v>
      </c>
      <c r="C46" s="34">
        <v>67941000</v>
      </c>
      <c r="D46" s="14">
        <f t="shared" si="1"/>
        <v>162088000</v>
      </c>
      <c r="E46" s="35">
        <v>97912000</v>
      </c>
      <c r="F46" s="5"/>
      <c r="G46" s="5"/>
      <c r="H46" s="5"/>
      <c r="I46" s="5"/>
      <c r="J46" s="5"/>
      <c r="K46" s="13">
        <v>35838.583333333336</v>
      </c>
      <c r="L46" s="14">
        <f t="shared" si="2"/>
        <v>162454000</v>
      </c>
      <c r="M46" s="34">
        <v>97546000</v>
      </c>
      <c r="X46" s="24">
        <v>36203</v>
      </c>
      <c r="Y46" s="14">
        <f t="shared" si="3"/>
        <v>192059000</v>
      </c>
      <c r="Z46" s="14">
        <f t="shared" si="4"/>
        <v>67941000</v>
      </c>
    </row>
    <row r="47" spans="1:26" x14ac:dyDescent="0.2">
      <c r="A47" s="12">
        <v>36569</v>
      </c>
      <c r="B47" s="14">
        <f t="shared" si="0"/>
        <v>192059000</v>
      </c>
      <c r="C47" s="34">
        <v>67941000</v>
      </c>
      <c r="D47" s="14">
        <f t="shared" si="1"/>
        <v>160243000</v>
      </c>
      <c r="E47" s="35">
        <v>99757000</v>
      </c>
      <c r="F47" s="5"/>
      <c r="G47" s="5"/>
      <c r="H47" s="5"/>
      <c r="I47" s="5"/>
      <c r="J47" s="5"/>
      <c r="K47" s="13">
        <v>35839.583333333336</v>
      </c>
      <c r="L47" s="14">
        <f t="shared" si="2"/>
        <v>161752000</v>
      </c>
      <c r="M47" s="34">
        <v>98248000</v>
      </c>
      <c r="X47" s="24">
        <v>36204</v>
      </c>
      <c r="Y47" s="14">
        <f t="shared" si="3"/>
        <v>192059000</v>
      </c>
      <c r="Z47" s="14">
        <f t="shared" si="4"/>
        <v>67941000</v>
      </c>
    </row>
    <row r="48" spans="1:26" x14ac:dyDescent="0.2">
      <c r="A48" s="12">
        <v>36570</v>
      </c>
      <c r="B48" s="14">
        <f t="shared" si="0"/>
        <v>192059000</v>
      </c>
      <c r="C48" s="34">
        <v>67941000</v>
      </c>
      <c r="D48" s="14">
        <f t="shared" si="1"/>
        <v>158712000</v>
      </c>
      <c r="E48" s="35">
        <v>101288000</v>
      </c>
      <c r="F48" s="5"/>
      <c r="G48" s="5"/>
      <c r="H48" s="5"/>
      <c r="I48" s="5"/>
      <c r="J48" s="5"/>
      <c r="K48" s="13">
        <v>35840.583333333336</v>
      </c>
      <c r="L48" s="14">
        <f t="shared" si="2"/>
        <v>161752000</v>
      </c>
      <c r="M48" s="34">
        <v>98248000</v>
      </c>
      <c r="X48" s="24">
        <v>36205</v>
      </c>
      <c r="Y48" s="14">
        <f t="shared" si="3"/>
        <v>192059000</v>
      </c>
      <c r="Z48" s="14">
        <f t="shared" si="4"/>
        <v>67941000</v>
      </c>
    </row>
    <row r="49" spans="1:26" x14ac:dyDescent="0.2">
      <c r="A49" s="12">
        <v>36571</v>
      </c>
      <c r="B49" s="14">
        <f t="shared" si="0"/>
        <v>190900000</v>
      </c>
      <c r="C49" s="34">
        <v>69100000</v>
      </c>
      <c r="D49" s="14">
        <f t="shared" si="1"/>
        <v>157559000</v>
      </c>
      <c r="E49" s="35">
        <v>102441000</v>
      </c>
      <c r="F49" s="5"/>
      <c r="G49" s="5"/>
      <c r="H49" s="5"/>
      <c r="I49" s="5"/>
      <c r="J49" s="5"/>
      <c r="K49" s="13">
        <v>35841.583333333336</v>
      </c>
      <c r="L49" s="14">
        <f t="shared" si="2"/>
        <v>161752000</v>
      </c>
      <c r="M49" s="34">
        <v>98248000</v>
      </c>
      <c r="X49" s="24">
        <v>36206</v>
      </c>
      <c r="Y49" s="14">
        <f t="shared" si="3"/>
        <v>190900000</v>
      </c>
      <c r="Z49" s="14">
        <f t="shared" si="4"/>
        <v>69100000</v>
      </c>
    </row>
    <row r="50" spans="1:26" x14ac:dyDescent="0.2">
      <c r="A50" s="12">
        <v>36572</v>
      </c>
      <c r="B50" s="14">
        <f t="shared" si="0"/>
        <v>188202000</v>
      </c>
      <c r="C50" s="34">
        <v>71798000</v>
      </c>
      <c r="D50" s="14">
        <f t="shared" si="1"/>
        <v>155957000</v>
      </c>
      <c r="E50" s="35">
        <v>104043000</v>
      </c>
      <c r="F50" s="5"/>
      <c r="G50" s="5"/>
      <c r="H50" s="5"/>
      <c r="I50" s="5"/>
      <c r="J50" s="5"/>
      <c r="K50" s="13">
        <v>35842.583333333336</v>
      </c>
      <c r="L50" s="14">
        <f t="shared" si="2"/>
        <v>162000000</v>
      </c>
      <c r="M50" s="34">
        <v>98000000</v>
      </c>
      <c r="X50" s="24">
        <v>36207</v>
      </c>
      <c r="Y50" s="14">
        <f t="shared" si="3"/>
        <v>188202000</v>
      </c>
      <c r="Z50" s="14">
        <f t="shared" si="4"/>
        <v>71798000</v>
      </c>
    </row>
    <row r="51" spans="1:26" x14ac:dyDescent="0.2">
      <c r="A51" s="12">
        <v>36573</v>
      </c>
      <c r="B51" s="14">
        <f t="shared" si="0"/>
        <v>187841000</v>
      </c>
      <c r="C51" s="34">
        <v>72159000</v>
      </c>
      <c r="D51" s="14">
        <f t="shared" si="1"/>
        <v>154189000</v>
      </c>
      <c r="E51" s="35">
        <v>105811000</v>
      </c>
      <c r="F51" s="5"/>
      <c r="G51" s="5"/>
      <c r="H51" s="5"/>
      <c r="I51" s="5"/>
      <c r="J51" s="5"/>
      <c r="K51" s="13">
        <v>35843.583333333336</v>
      </c>
      <c r="L51" s="14">
        <f t="shared" si="2"/>
        <v>159307000</v>
      </c>
      <c r="M51" s="34">
        <v>100693000</v>
      </c>
      <c r="X51" s="24">
        <v>36208</v>
      </c>
      <c r="Y51" s="14">
        <f t="shared" si="3"/>
        <v>187841000</v>
      </c>
      <c r="Z51" s="14">
        <f t="shared" si="4"/>
        <v>72159000</v>
      </c>
    </row>
    <row r="52" spans="1:26" x14ac:dyDescent="0.2">
      <c r="A52" s="12">
        <v>36574</v>
      </c>
      <c r="B52" s="14">
        <f t="shared" si="0"/>
        <v>187157000</v>
      </c>
      <c r="C52" s="34">
        <v>72843000</v>
      </c>
      <c r="D52" s="14">
        <f t="shared" si="1"/>
        <v>152711000</v>
      </c>
      <c r="E52" s="35">
        <v>107289000</v>
      </c>
      <c r="F52" s="5"/>
      <c r="G52" s="5"/>
      <c r="H52" s="13">
        <v>35479.5</v>
      </c>
      <c r="I52" s="14">
        <f>$A$1-J52</f>
        <v>129700000</v>
      </c>
      <c r="J52" s="34">
        <v>130300000</v>
      </c>
      <c r="K52" s="13">
        <v>35844.583333333336</v>
      </c>
      <c r="L52" s="14">
        <f t="shared" si="2"/>
        <v>159000000</v>
      </c>
      <c r="M52" s="34">
        <v>101000000</v>
      </c>
      <c r="X52" s="24">
        <v>36209</v>
      </c>
      <c r="Y52" s="14">
        <f t="shared" si="3"/>
        <v>187157000</v>
      </c>
      <c r="Z52" s="14">
        <f t="shared" si="4"/>
        <v>72843000</v>
      </c>
    </row>
    <row r="53" spans="1:26" x14ac:dyDescent="0.2">
      <c r="A53" s="12">
        <v>36575</v>
      </c>
      <c r="B53" s="14">
        <f t="shared" si="0"/>
        <v>185766000</v>
      </c>
      <c r="C53" s="34">
        <v>74234000</v>
      </c>
      <c r="D53" s="14">
        <f t="shared" si="1"/>
        <v>151047000</v>
      </c>
      <c r="E53" s="35">
        <v>108953000</v>
      </c>
      <c r="F53" s="5"/>
      <c r="G53" s="5"/>
      <c r="H53" s="5"/>
      <c r="I53" s="5"/>
      <c r="J53" s="5"/>
      <c r="K53" s="13">
        <v>35845.583333333336</v>
      </c>
      <c r="L53" s="14">
        <f t="shared" si="2"/>
        <v>157829000</v>
      </c>
      <c r="M53" s="34">
        <v>102171000</v>
      </c>
      <c r="X53" s="24">
        <v>36210</v>
      </c>
      <c r="Y53" s="14">
        <f t="shared" si="3"/>
        <v>185766000</v>
      </c>
      <c r="Z53" s="14">
        <f t="shared" si="4"/>
        <v>74234000</v>
      </c>
    </row>
    <row r="54" spans="1:26" x14ac:dyDescent="0.2">
      <c r="A54" s="12">
        <v>36576</v>
      </c>
      <c r="B54" s="14">
        <f t="shared" si="0"/>
        <v>185766000</v>
      </c>
      <c r="C54" s="34">
        <v>74234000</v>
      </c>
      <c r="D54" s="14">
        <f t="shared" si="1"/>
        <v>149758000</v>
      </c>
      <c r="E54" s="35">
        <v>110242000</v>
      </c>
      <c r="F54" s="5"/>
      <c r="G54" s="5"/>
      <c r="H54" s="5"/>
      <c r="I54" s="5"/>
      <c r="J54" s="5"/>
      <c r="K54" s="13">
        <v>35846.583333333336</v>
      </c>
      <c r="L54" s="14">
        <f t="shared" si="2"/>
        <v>156922000</v>
      </c>
      <c r="M54" s="34">
        <v>103078000</v>
      </c>
      <c r="X54" s="24">
        <v>36211</v>
      </c>
      <c r="Y54" s="14">
        <f t="shared" si="3"/>
        <v>185766000</v>
      </c>
      <c r="Z54" s="14">
        <f t="shared" si="4"/>
        <v>74234000</v>
      </c>
    </row>
    <row r="55" spans="1:26" x14ac:dyDescent="0.2">
      <c r="A55" s="12">
        <v>36577</v>
      </c>
      <c r="B55" s="14">
        <f t="shared" si="0"/>
        <v>185766000</v>
      </c>
      <c r="C55" s="34">
        <v>74234000</v>
      </c>
      <c r="D55" s="14">
        <f t="shared" si="1"/>
        <v>148410000</v>
      </c>
      <c r="E55" s="35">
        <v>111590000</v>
      </c>
      <c r="F55" s="5"/>
      <c r="G55" s="5"/>
      <c r="H55" s="13">
        <v>35482.5</v>
      </c>
      <c r="I55" s="14">
        <f>$A$1-J55</f>
        <v>128417000</v>
      </c>
      <c r="J55" s="34">
        <v>131583000</v>
      </c>
      <c r="K55" s="13">
        <v>35847.583333333336</v>
      </c>
      <c r="L55" s="14">
        <f t="shared" si="2"/>
        <v>156922000</v>
      </c>
      <c r="M55" s="34">
        <v>103078000</v>
      </c>
      <c r="X55" s="24">
        <v>36212</v>
      </c>
      <c r="Y55" s="14">
        <f t="shared" si="3"/>
        <v>185766000</v>
      </c>
      <c r="Z55" s="14">
        <f t="shared" si="4"/>
        <v>74234000</v>
      </c>
    </row>
    <row r="56" spans="1:26" x14ac:dyDescent="0.2">
      <c r="A56" s="12">
        <v>36578</v>
      </c>
      <c r="B56" s="14">
        <f t="shared" si="0"/>
        <v>183580000</v>
      </c>
      <c r="C56" s="34">
        <v>76420000</v>
      </c>
      <c r="D56" s="14">
        <f t="shared" si="1"/>
        <v>147165000</v>
      </c>
      <c r="E56" s="35">
        <v>112835000</v>
      </c>
      <c r="F56" s="5"/>
      <c r="G56" s="5"/>
      <c r="H56" s="5"/>
      <c r="I56" s="5"/>
      <c r="J56" s="5"/>
      <c r="K56" s="13">
        <v>35848.583333333336</v>
      </c>
      <c r="L56" s="14">
        <f t="shared" si="2"/>
        <v>156922000</v>
      </c>
      <c r="M56" s="34">
        <v>103078000</v>
      </c>
      <c r="X56" s="24">
        <v>36213</v>
      </c>
      <c r="Y56" s="14">
        <f t="shared" si="3"/>
        <v>183580000</v>
      </c>
      <c r="Z56" s="14">
        <f t="shared" si="4"/>
        <v>76420000</v>
      </c>
    </row>
    <row r="57" spans="1:26" x14ac:dyDescent="0.2">
      <c r="A57" s="12">
        <v>36579</v>
      </c>
      <c r="B57" s="14">
        <f t="shared" si="0"/>
        <v>181921000</v>
      </c>
      <c r="C57" s="34">
        <v>78079000</v>
      </c>
      <c r="D57" s="14">
        <f t="shared" si="1"/>
        <v>146224000</v>
      </c>
      <c r="E57" s="35">
        <v>113776000</v>
      </c>
      <c r="F57" s="5"/>
      <c r="G57" s="5"/>
      <c r="H57" s="5"/>
      <c r="I57" s="5"/>
      <c r="J57" s="5"/>
      <c r="K57" s="13">
        <v>35849.583333333336</v>
      </c>
      <c r="L57" s="14">
        <f t="shared" si="2"/>
        <v>156127000</v>
      </c>
      <c r="M57" s="34">
        <v>103873000</v>
      </c>
      <c r="X57" s="24">
        <v>36214</v>
      </c>
      <c r="Y57" s="14">
        <f t="shared" si="3"/>
        <v>181921000</v>
      </c>
      <c r="Z57" s="14">
        <f t="shared" si="4"/>
        <v>78079000</v>
      </c>
    </row>
    <row r="58" spans="1:26" x14ac:dyDescent="0.2">
      <c r="A58" s="12">
        <v>36580</v>
      </c>
      <c r="B58" s="14">
        <f t="shared" si="0"/>
        <v>180615000</v>
      </c>
      <c r="C58" s="34">
        <v>79385000</v>
      </c>
      <c r="D58" s="14">
        <f t="shared" si="1"/>
        <v>146024000</v>
      </c>
      <c r="E58" s="35">
        <v>113976000</v>
      </c>
      <c r="F58" s="5"/>
      <c r="G58" s="5"/>
      <c r="H58" s="5"/>
      <c r="I58" s="5"/>
      <c r="J58" s="5"/>
      <c r="K58" s="13">
        <v>35850.583333333336</v>
      </c>
      <c r="L58" s="14">
        <f t="shared" si="2"/>
        <v>154372000</v>
      </c>
      <c r="M58" s="34">
        <v>105628000</v>
      </c>
      <c r="X58" s="24">
        <v>36215</v>
      </c>
      <c r="Y58" s="14">
        <f t="shared" si="3"/>
        <v>180615000</v>
      </c>
      <c r="Z58" s="14">
        <f t="shared" si="4"/>
        <v>79385000</v>
      </c>
    </row>
    <row r="59" spans="1:26" x14ac:dyDescent="0.2">
      <c r="A59" s="12">
        <v>36581</v>
      </c>
      <c r="B59" s="14">
        <f t="shared" si="0"/>
        <v>179280000</v>
      </c>
      <c r="C59" s="34">
        <v>80720000</v>
      </c>
      <c r="D59" s="14">
        <f t="shared" si="1"/>
        <v>145918000</v>
      </c>
      <c r="E59" s="35">
        <v>114082000</v>
      </c>
      <c r="F59" s="5"/>
      <c r="G59" s="5"/>
      <c r="H59" s="5"/>
      <c r="I59" s="5"/>
      <c r="J59" s="5"/>
      <c r="K59" s="13">
        <v>35851.583333333336</v>
      </c>
      <c r="L59" s="14">
        <f t="shared" si="2"/>
        <v>153766000</v>
      </c>
      <c r="M59" s="34">
        <v>106234000</v>
      </c>
      <c r="X59" s="24">
        <v>36216</v>
      </c>
      <c r="Y59" s="14">
        <f t="shared" si="3"/>
        <v>179280000</v>
      </c>
      <c r="Z59" s="14">
        <f t="shared" si="4"/>
        <v>80720000</v>
      </c>
    </row>
    <row r="60" spans="1:26" x14ac:dyDescent="0.2">
      <c r="A60" s="12">
        <v>36582</v>
      </c>
      <c r="B60" s="14">
        <f t="shared" si="0"/>
        <v>177920000</v>
      </c>
      <c r="C60" s="34">
        <v>82080000</v>
      </c>
      <c r="D60" s="14">
        <f t="shared" si="1"/>
        <v>145712000</v>
      </c>
      <c r="E60" s="35">
        <v>114288000</v>
      </c>
      <c r="F60" s="5"/>
      <c r="G60" s="5"/>
      <c r="H60" s="13">
        <v>35487.5</v>
      </c>
      <c r="I60" s="14">
        <f>$A$1-J60</f>
        <v>124500000</v>
      </c>
      <c r="J60" s="34">
        <v>135500000</v>
      </c>
      <c r="K60" s="13">
        <v>35852.583333333336</v>
      </c>
      <c r="L60" s="14">
        <f t="shared" si="2"/>
        <v>152945000</v>
      </c>
      <c r="M60" s="34">
        <v>107055000</v>
      </c>
      <c r="X60" s="24">
        <v>36217</v>
      </c>
      <c r="Y60" s="14">
        <f t="shared" si="3"/>
        <v>177920000</v>
      </c>
      <c r="Z60" s="14">
        <f t="shared" si="4"/>
        <v>82080000</v>
      </c>
    </row>
    <row r="61" spans="1:26" x14ac:dyDescent="0.2">
      <c r="A61" s="12">
        <v>36583</v>
      </c>
      <c r="B61" s="14">
        <f t="shared" si="0"/>
        <v>177920000</v>
      </c>
      <c r="C61" s="34">
        <v>82080000</v>
      </c>
      <c r="D61" s="14">
        <f t="shared" si="1"/>
        <v>145508000</v>
      </c>
      <c r="E61" s="35">
        <v>114492000</v>
      </c>
      <c r="F61" s="5"/>
      <c r="G61" s="5"/>
      <c r="H61" s="13">
        <v>35488.5</v>
      </c>
      <c r="I61" s="14">
        <f>$A$1-J61</f>
        <v>122895000</v>
      </c>
      <c r="J61" s="34">
        <v>137105000</v>
      </c>
      <c r="K61" s="13">
        <v>35853.583333333336</v>
      </c>
      <c r="L61" s="14">
        <f t="shared" si="2"/>
        <v>152203000</v>
      </c>
      <c r="M61" s="34">
        <v>107797000</v>
      </c>
      <c r="X61" s="24">
        <v>36218</v>
      </c>
      <c r="Y61" s="14">
        <f t="shared" si="3"/>
        <v>177920000</v>
      </c>
      <c r="Z61" s="14">
        <f t="shared" si="4"/>
        <v>82080000</v>
      </c>
    </row>
    <row r="62" spans="1:26" x14ac:dyDescent="0.2">
      <c r="A62" s="12">
        <v>36584</v>
      </c>
      <c r="B62" s="14">
        <f t="shared" si="0"/>
        <v>177920000</v>
      </c>
      <c r="C62" s="34">
        <v>82080000</v>
      </c>
      <c r="D62" s="14">
        <f t="shared" si="1"/>
        <v>145049000</v>
      </c>
      <c r="E62" s="35">
        <v>114951000</v>
      </c>
      <c r="F62" s="5"/>
      <c r="G62" s="5"/>
      <c r="H62" s="13">
        <v>35489.5</v>
      </c>
      <c r="I62" s="14">
        <f>$A$1-J62</f>
        <v>121590000</v>
      </c>
      <c r="J62" s="34">
        <v>138410000</v>
      </c>
      <c r="K62" s="13">
        <v>35854.583333333336</v>
      </c>
      <c r="L62" s="14">
        <f t="shared" si="2"/>
        <v>152203000</v>
      </c>
      <c r="M62" s="34">
        <v>107797000</v>
      </c>
      <c r="X62" s="24">
        <v>36219</v>
      </c>
      <c r="Y62" s="14">
        <f t="shared" si="3"/>
        <v>177920000</v>
      </c>
      <c r="Z62" s="14">
        <f t="shared" si="4"/>
        <v>82080000</v>
      </c>
    </row>
    <row r="63" spans="1:26" x14ac:dyDescent="0.2">
      <c r="A63" s="12">
        <v>36585</v>
      </c>
      <c r="B63" s="14">
        <f t="shared" si="0"/>
        <v>175900000</v>
      </c>
      <c r="C63" s="34">
        <v>84100000</v>
      </c>
      <c r="D63" s="14">
        <f t="shared" si="1"/>
        <v>145191000</v>
      </c>
      <c r="E63" s="35">
        <f>ANR!B3</f>
        <v>114809000</v>
      </c>
      <c r="F63" s="5"/>
      <c r="G63" s="5"/>
      <c r="H63" s="5"/>
      <c r="I63" s="5"/>
      <c r="J63" s="5"/>
      <c r="K63" s="13">
        <v>35855.583333333336</v>
      </c>
      <c r="L63" s="14">
        <f t="shared" si="2"/>
        <v>152203000</v>
      </c>
      <c r="M63" s="34">
        <v>107797000</v>
      </c>
      <c r="X63" s="24">
        <v>36220</v>
      </c>
      <c r="Y63" s="14">
        <f t="shared" si="3"/>
        <v>175900000</v>
      </c>
      <c r="Z63" s="14">
        <f t="shared" si="4"/>
        <v>84100000</v>
      </c>
    </row>
    <row r="64" spans="1:26" x14ac:dyDescent="0.2">
      <c r="A64" s="12">
        <v>36586</v>
      </c>
      <c r="B64" s="14">
        <f t="shared" si="0"/>
        <v>175087000</v>
      </c>
      <c r="C64" s="34">
        <v>84913000</v>
      </c>
      <c r="D64" s="14">
        <f t="shared" si="1"/>
        <v>144761000</v>
      </c>
      <c r="E64" s="35">
        <f>ANR!B4</f>
        <v>115239000</v>
      </c>
      <c r="F64" s="5"/>
      <c r="G64" s="5"/>
      <c r="H64" s="5"/>
      <c r="I64" s="5"/>
      <c r="J64" s="5"/>
      <c r="K64" s="13">
        <v>35856.583333333336</v>
      </c>
      <c r="L64" s="14">
        <f t="shared" si="2"/>
        <v>151874000</v>
      </c>
      <c r="M64" s="34">
        <v>108126000</v>
      </c>
      <c r="X64" s="24">
        <v>36221</v>
      </c>
      <c r="Y64" s="14">
        <f t="shared" si="3"/>
        <v>175087000</v>
      </c>
      <c r="Z64" s="14">
        <f t="shared" si="4"/>
        <v>84913000</v>
      </c>
    </row>
    <row r="65" spans="1:26" x14ac:dyDescent="0.2">
      <c r="A65" s="12">
        <v>36587</v>
      </c>
      <c r="B65" s="14">
        <f t="shared" si="0"/>
        <v>174039000</v>
      </c>
      <c r="C65" s="34">
        <v>85961000</v>
      </c>
      <c r="D65" s="14">
        <f t="shared" si="1"/>
        <v>143922000</v>
      </c>
      <c r="E65" s="35">
        <f>ANR!B5</f>
        <v>116078000</v>
      </c>
      <c r="F65" s="5"/>
      <c r="G65" s="5"/>
      <c r="H65" s="13">
        <v>35492.5</v>
      </c>
      <c r="I65" s="14">
        <f>$A$1-J65</f>
        <v>120000000</v>
      </c>
      <c r="J65" s="34">
        <v>140000000</v>
      </c>
      <c r="K65" s="13">
        <v>35857.583333333336</v>
      </c>
      <c r="L65" s="14">
        <f t="shared" si="2"/>
        <v>151233000</v>
      </c>
      <c r="M65" s="34">
        <v>108767000</v>
      </c>
      <c r="X65" s="24">
        <v>36222</v>
      </c>
      <c r="Y65" s="14">
        <f t="shared" si="3"/>
        <v>174039000</v>
      </c>
      <c r="Z65" s="14">
        <f t="shared" si="4"/>
        <v>85961000</v>
      </c>
    </row>
    <row r="66" spans="1:26" x14ac:dyDescent="0.2">
      <c r="A66" s="12">
        <v>36588</v>
      </c>
      <c r="B66" s="14">
        <f t="shared" si="0"/>
        <v>172851000</v>
      </c>
      <c r="C66" s="34">
        <v>87149000</v>
      </c>
      <c r="D66" s="14">
        <f t="shared" si="1"/>
        <v>142912000</v>
      </c>
      <c r="E66" s="35">
        <f>ANR!B6</f>
        <v>117088000</v>
      </c>
      <c r="F66" s="5"/>
      <c r="G66" s="5"/>
      <c r="H66" s="5"/>
      <c r="I66" s="5"/>
      <c r="J66" s="5"/>
      <c r="K66" s="13">
        <v>35858.583333333336</v>
      </c>
      <c r="L66" s="14">
        <f t="shared" si="2"/>
        <v>152000000</v>
      </c>
      <c r="M66" s="34">
        <v>108000000</v>
      </c>
      <c r="X66" s="24">
        <v>36223</v>
      </c>
      <c r="Y66" s="14">
        <f t="shared" si="3"/>
        <v>172851000</v>
      </c>
      <c r="Z66" s="14">
        <f t="shared" si="4"/>
        <v>87149000</v>
      </c>
    </row>
    <row r="67" spans="1:26" x14ac:dyDescent="0.2">
      <c r="A67" s="12">
        <v>36589</v>
      </c>
      <c r="B67" s="14">
        <f t="shared" si="0"/>
        <v>171541000</v>
      </c>
      <c r="C67" s="34">
        <v>88459000</v>
      </c>
      <c r="D67" s="14">
        <f t="shared" si="1"/>
        <v>142218000</v>
      </c>
      <c r="E67" s="35">
        <f>ANR!B7</f>
        <v>117782000</v>
      </c>
      <c r="F67" s="5"/>
      <c r="G67" s="5"/>
      <c r="H67" s="13">
        <v>35494.5</v>
      </c>
      <c r="I67" s="14">
        <f>$A$1-J67</f>
        <v>117000000</v>
      </c>
      <c r="J67" s="34">
        <v>143000000</v>
      </c>
      <c r="K67" s="13">
        <v>35859.583333333336</v>
      </c>
      <c r="L67" s="14">
        <f t="shared" si="2"/>
        <v>148730000</v>
      </c>
      <c r="M67" s="34">
        <v>111270000</v>
      </c>
      <c r="X67" s="24">
        <v>36224</v>
      </c>
      <c r="Y67" s="14">
        <f t="shared" si="3"/>
        <v>171541000</v>
      </c>
      <c r="Z67" s="14">
        <f t="shared" si="4"/>
        <v>88459000</v>
      </c>
    </row>
    <row r="68" spans="1:26" x14ac:dyDescent="0.2">
      <c r="A68" s="12">
        <v>36590</v>
      </c>
      <c r="B68" s="14">
        <f t="shared" ref="B68:B131" si="5">$A$1-C68</f>
        <v>171541000</v>
      </c>
      <c r="C68" s="34">
        <v>88459000</v>
      </c>
      <c r="D68" s="14">
        <f t="shared" ref="D68:D131" si="6">$A$1-E68</f>
        <v>141855000</v>
      </c>
      <c r="E68" s="35">
        <f>ANR!B8</f>
        <v>118145000</v>
      </c>
      <c r="F68" s="5"/>
      <c r="G68" s="5"/>
      <c r="H68" s="13">
        <v>35495.5</v>
      </c>
      <c r="I68" s="14">
        <f>$A$1-J68</f>
        <v>116000000</v>
      </c>
      <c r="J68" s="34">
        <v>144000000</v>
      </c>
      <c r="K68" s="13">
        <v>35860.583333333336</v>
      </c>
      <c r="L68" s="14">
        <f t="shared" ref="L68:L131" si="7">$A$1-M68</f>
        <v>147486000</v>
      </c>
      <c r="M68" s="34">
        <v>112514000</v>
      </c>
      <c r="X68" s="24">
        <v>36225</v>
      </c>
      <c r="Y68" s="14">
        <f t="shared" ref="Y68:Y131" si="8">$A$1-Z68</f>
        <v>171541000</v>
      </c>
      <c r="Z68" s="14">
        <f t="shared" ref="Z68:Z131" si="9">C68</f>
        <v>88459000</v>
      </c>
    </row>
    <row r="69" spans="1:26" x14ac:dyDescent="0.2">
      <c r="A69" s="12">
        <v>36591</v>
      </c>
      <c r="B69" s="14">
        <f t="shared" si="5"/>
        <v>171541000</v>
      </c>
      <c r="C69" s="34">
        <v>88459000</v>
      </c>
      <c r="D69" s="14">
        <f t="shared" si="6"/>
        <v>141456000</v>
      </c>
      <c r="E69" s="35">
        <f>ANR!B9</f>
        <v>118544000</v>
      </c>
      <c r="F69" s="5"/>
      <c r="G69" s="5"/>
      <c r="H69" s="5"/>
      <c r="I69" s="5"/>
      <c r="J69" s="5"/>
      <c r="K69" s="13">
        <v>35861.583333333336</v>
      </c>
      <c r="L69" s="14">
        <f t="shared" si="7"/>
        <v>147486000</v>
      </c>
      <c r="M69" s="34">
        <v>112514000</v>
      </c>
      <c r="X69" s="24">
        <v>36226</v>
      </c>
      <c r="Y69" s="14">
        <f t="shared" si="8"/>
        <v>171541000</v>
      </c>
      <c r="Z69" s="14">
        <f t="shared" si="9"/>
        <v>88459000</v>
      </c>
    </row>
    <row r="70" spans="1:26" x14ac:dyDescent="0.2">
      <c r="A70" s="12">
        <v>36592</v>
      </c>
      <c r="B70" s="14">
        <f t="shared" si="5"/>
        <v>168000000</v>
      </c>
      <c r="C70" s="34">
        <v>92000000</v>
      </c>
      <c r="D70" s="14">
        <f t="shared" si="6"/>
        <v>141325000</v>
      </c>
      <c r="E70" s="35">
        <f>ANR!B10</f>
        <v>118675000</v>
      </c>
      <c r="F70" s="5"/>
      <c r="G70" s="5"/>
      <c r="H70" s="13">
        <v>35497.5</v>
      </c>
      <c r="I70" s="14">
        <f>$A$1-J70</f>
        <v>115874000</v>
      </c>
      <c r="J70" s="34">
        <v>144126000</v>
      </c>
      <c r="K70" s="13">
        <v>35862.583333333336</v>
      </c>
      <c r="L70" s="14">
        <f t="shared" si="7"/>
        <v>147486000</v>
      </c>
      <c r="M70" s="34">
        <v>112514000</v>
      </c>
      <c r="X70" s="24">
        <v>36227</v>
      </c>
      <c r="Y70" s="14">
        <f t="shared" si="8"/>
        <v>168000000</v>
      </c>
      <c r="Z70" s="14">
        <f t="shared" si="9"/>
        <v>92000000</v>
      </c>
    </row>
    <row r="71" spans="1:26" x14ac:dyDescent="0.2">
      <c r="A71" s="12">
        <v>36593</v>
      </c>
      <c r="B71" s="14">
        <f t="shared" si="5"/>
        <v>166310000</v>
      </c>
      <c r="C71" s="34">
        <v>93690000</v>
      </c>
      <c r="D71" s="14">
        <f t="shared" si="6"/>
        <v>141221000</v>
      </c>
      <c r="E71" s="35">
        <f>ANR!B11</f>
        <v>118779000</v>
      </c>
      <c r="F71" s="5"/>
      <c r="G71" s="5"/>
      <c r="H71" s="5"/>
      <c r="I71" s="5"/>
      <c r="J71" s="5"/>
      <c r="K71" s="13">
        <v>35863.583333333336</v>
      </c>
      <c r="L71" s="14">
        <f t="shared" si="7"/>
        <v>145200000</v>
      </c>
      <c r="M71" s="34">
        <v>114800000</v>
      </c>
      <c r="X71" s="24">
        <v>36228</v>
      </c>
      <c r="Y71" s="14">
        <f t="shared" si="8"/>
        <v>166310000</v>
      </c>
      <c r="Z71" s="14">
        <f t="shared" si="9"/>
        <v>93690000</v>
      </c>
    </row>
    <row r="72" spans="1:26" x14ac:dyDescent="0.2">
      <c r="A72" s="12">
        <v>36594</v>
      </c>
      <c r="B72" s="14">
        <f t="shared" si="5"/>
        <v>164704000</v>
      </c>
      <c r="C72" s="34">
        <v>95296000</v>
      </c>
      <c r="D72" s="14">
        <f t="shared" si="6"/>
        <v>141369000</v>
      </c>
      <c r="E72" s="35">
        <f>ANR!B12</f>
        <v>118631000</v>
      </c>
      <c r="F72" s="5"/>
      <c r="G72" s="5"/>
      <c r="H72" s="5"/>
      <c r="I72" s="5"/>
      <c r="J72" s="5"/>
      <c r="K72" s="13">
        <v>35864.583333333336</v>
      </c>
      <c r="L72" s="14">
        <f t="shared" si="7"/>
        <v>144971000</v>
      </c>
      <c r="M72" s="34">
        <v>115029000</v>
      </c>
      <c r="X72" s="24">
        <v>36229</v>
      </c>
      <c r="Y72" s="14">
        <f t="shared" si="8"/>
        <v>164704000</v>
      </c>
      <c r="Z72" s="14">
        <f t="shared" si="9"/>
        <v>95296000</v>
      </c>
    </row>
    <row r="73" spans="1:26" x14ac:dyDescent="0.2">
      <c r="A73" s="12">
        <v>36595</v>
      </c>
      <c r="B73" s="14">
        <f t="shared" si="5"/>
        <v>163428000</v>
      </c>
      <c r="C73" s="34">
        <v>96572000</v>
      </c>
      <c r="D73" s="14">
        <f t="shared" si="6"/>
        <v>140436000</v>
      </c>
      <c r="E73" s="35">
        <f>ANR!B13</f>
        <v>119564000</v>
      </c>
      <c r="F73" s="5"/>
      <c r="G73" s="5"/>
      <c r="H73" s="13">
        <v>35500.5</v>
      </c>
      <c r="I73" s="14">
        <f>$A$1-J73</f>
        <v>114259000</v>
      </c>
      <c r="J73" s="34">
        <v>145741000</v>
      </c>
      <c r="K73" s="13">
        <v>35865.583333333336</v>
      </c>
      <c r="L73" s="14">
        <f t="shared" si="7"/>
        <v>143730000</v>
      </c>
      <c r="M73" s="34">
        <v>116270000</v>
      </c>
      <c r="X73" s="24">
        <v>36230</v>
      </c>
      <c r="Y73" s="14">
        <f t="shared" si="8"/>
        <v>163428000</v>
      </c>
      <c r="Z73" s="14">
        <f t="shared" si="9"/>
        <v>96572000</v>
      </c>
    </row>
    <row r="74" spans="1:26" x14ac:dyDescent="0.2">
      <c r="A74" s="12">
        <v>36596</v>
      </c>
      <c r="B74" s="14">
        <f t="shared" si="5"/>
        <v>162207000</v>
      </c>
      <c r="C74" s="34">
        <v>97793000</v>
      </c>
      <c r="D74" s="14">
        <f t="shared" si="6"/>
        <v>139427000</v>
      </c>
      <c r="E74" s="35">
        <f>ANR!B14</f>
        <v>120573000</v>
      </c>
      <c r="F74" s="5"/>
      <c r="G74" s="5"/>
      <c r="H74" s="13">
        <v>35501.5</v>
      </c>
      <c r="I74" s="14">
        <f>$A$1-J74</f>
        <v>109000000</v>
      </c>
      <c r="J74" s="34">
        <v>151000000</v>
      </c>
      <c r="K74" s="13">
        <v>35866.583333333336</v>
      </c>
      <c r="L74" s="14">
        <f t="shared" si="7"/>
        <v>141507000</v>
      </c>
      <c r="M74" s="34">
        <v>118493000</v>
      </c>
      <c r="X74" s="24">
        <v>36231</v>
      </c>
      <c r="Y74" s="14">
        <f t="shared" si="8"/>
        <v>162207000</v>
      </c>
      <c r="Z74" s="14">
        <f t="shared" si="9"/>
        <v>97793000</v>
      </c>
    </row>
    <row r="75" spans="1:26" x14ac:dyDescent="0.2">
      <c r="A75" s="12">
        <v>36597</v>
      </c>
      <c r="B75" s="14">
        <f t="shared" si="5"/>
        <v>162207000</v>
      </c>
      <c r="C75" s="34">
        <v>97793000</v>
      </c>
      <c r="D75" s="14">
        <f t="shared" si="6"/>
        <v>139427000</v>
      </c>
      <c r="E75" s="35">
        <f>ANR!B15</f>
        <v>120573000</v>
      </c>
      <c r="F75" s="5"/>
      <c r="G75" s="5"/>
      <c r="H75" s="13">
        <v>35501.5</v>
      </c>
      <c r="I75" s="14">
        <f>$A$1-J75</f>
        <v>111427000</v>
      </c>
      <c r="J75" s="34">
        <v>148573000</v>
      </c>
      <c r="K75" s="13">
        <v>35867.583333333336</v>
      </c>
      <c r="L75" s="14">
        <f t="shared" si="7"/>
        <v>138946000</v>
      </c>
      <c r="M75" s="34">
        <v>121054000</v>
      </c>
      <c r="X75" s="24">
        <v>36232</v>
      </c>
      <c r="Y75" s="14">
        <f t="shared" si="8"/>
        <v>162207000</v>
      </c>
      <c r="Z75" s="14">
        <f t="shared" si="9"/>
        <v>97793000</v>
      </c>
    </row>
    <row r="76" spans="1:26" x14ac:dyDescent="0.2">
      <c r="A76" s="12">
        <v>36598</v>
      </c>
      <c r="B76" s="14">
        <f t="shared" si="5"/>
        <v>162207000</v>
      </c>
      <c r="C76" s="34">
        <v>97793000</v>
      </c>
      <c r="D76" s="14">
        <f t="shared" si="6"/>
        <v>138594000</v>
      </c>
      <c r="E76" s="35">
        <f>ANR!B16</f>
        <v>121406000</v>
      </c>
      <c r="F76" s="5"/>
      <c r="G76" s="5"/>
      <c r="H76" s="13">
        <v>35503.5</v>
      </c>
      <c r="I76" s="14">
        <f>$A$1-J76</f>
        <v>108000000</v>
      </c>
      <c r="J76" s="34">
        <v>152000000</v>
      </c>
      <c r="K76" s="13">
        <v>35868.583333333336</v>
      </c>
      <c r="L76" s="14">
        <f t="shared" si="7"/>
        <v>138946000</v>
      </c>
      <c r="M76" s="34">
        <v>121054000</v>
      </c>
      <c r="X76" s="24">
        <v>36233</v>
      </c>
      <c r="Y76" s="14">
        <f t="shared" si="8"/>
        <v>162207000</v>
      </c>
      <c r="Z76" s="14">
        <f t="shared" si="9"/>
        <v>97793000</v>
      </c>
    </row>
    <row r="77" spans="1:26" x14ac:dyDescent="0.2">
      <c r="A77" s="12">
        <v>36599</v>
      </c>
      <c r="B77" s="14">
        <f t="shared" si="5"/>
        <v>160625000</v>
      </c>
      <c r="C77" s="34">
        <v>99375000</v>
      </c>
      <c r="D77" s="14">
        <f t="shared" si="6"/>
        <v>136123000</v>
      </c>
      <c r="E77" s="35">
        <f>ANR!B17</f>
        <v>123877000</v>
      </c>
      <c r="F77" s="5"/>
      <c r="G77" s="5"/>
      <c r="H77" s="5"/>
      <c r="I77" s="5"/>
      <c r="J77" s="5"/>
      <c r="K77" s="13">
        <v>35869.583333333336</v>
      </c>
      <c r="L77" s="14">
        <f t="shared" si="7"/>
        <v>138946000</v>
      </c>
      <c r="M77" s="34">
        <v>121054000</v>
      </c>
      <c r="X77" s="24">
        <v>36234</v>
      </c>
      <c r="Y77" s="14">
        <f t="shared" si="8"/>
        <v>160625000</v>
      </c>
      <c r="Z77" s="14">
        <f t="shared" si="9"/>
        <v>99375000</v>
      </c>
    </row>
    <row r="78" spans="1:26" x14ac:dyDescent="0.2">
      <c r="A78" s="12">
        <v>36600</v>
      </c>
      <c r="B78" s="14">
        <f t="shared" si="5"/>
        <v>158505000</v>
      </c>
      <c r="C78" s="34">
        <v>101495000</v>
      </c>
      <c r="D78" s="14">
        <f t="shared" si="6"/>
        <v>135659000</v>
      </c>
      <c r="E78" s="35">
        <f>ANR!B18</f>
        <v>124341000</v>
      </c>
      <c r="F78" s="5"/>
      <c r="G78" s="5"/>
      <c r="H78" s="5"/>
      <c r="I78" s="5"/>
      <c r="J78" s="5"/>
      <c r="K78" s="13">
        <v>35870.583333333336</v>
      </c>
      <c r="L78" s="14">
        <f t="shared" si="7"/>
        <v>133700000</v>
      </c>
      <c r="M78" s="34">
        <v>126300000</v>
      </c>
      <c r="X78" s="24">
        <v>36235</v>
      </c>
      <c r="Y78" s="14">
        <f t="shared" si="8"/>
        <v>158505000</v>
      </c>
      <c r="Z78" s="14">
        <f t="shared" si="9"/>
        <v>101495000</v>
      </c>
    </row>
    <row r="79" spans="1:26" x14ac:dyDescent="0.2">
      <c r="A79" s="12">
        <v>36601</v>
      </c>
      <c r="B79" s="14">
        <f t="shared" si="5"/>
        <v>157564000</v>
      </c>
      <c r="C79" s="34">
        <v>102436000</v>
      </c>
      <c r="D79" s="14">
        <f t="shared" si="6"/>
        <v>135659000</v>
      </c>
      <c r="E79" s="35">
        <f>ANR!B19</f>
        <v>124341000</v>
      </c>
      <c r="F79" s="5"/>
      <c r="G79" s="5"/>
      <c r="H79" s="13">
        <v>35506.5</v>
      </c>
      <c r="I79" s="14">
        <f>$A$1-J79</f>
        <v>107000000</v>
      </c>
      <c r="J79" s="34">
        <v>153000000</v>
      </c>
      <c r="K79" s="13">
        <v>35871.583333333336</v>
      </c>
      <c r="L79" s="14">
        <f t="shared" si="7"/>
        <v>132700000</v>
      </c>
      <c r="M79" s="34">
        <v>127300000</v>
      </c>
      <c r="X79" s="24">
        <v>36236</v>
      </c>
      <c r="Y79" s="14">
        <f t="shared" si="8"/>
        <v>157564000</v>
      </c>
      <c r="Z79" s="14">
        <f t="shared" si="9"/>
        <v>102436000</v>
      </c>
    </row>
    <row r="80" spans="1:26" x14ac:dyDescent="0.2">
      <c r="A80" s="12">
        <v>36602</v>
      </c>
      <c r="B80" s="14">
        <f t="shared" si="5"/>
        <v>156668000</v>
      </c>
      <c r="C80" s="34">
        <v>103332000</v>
      </c>
      <c r="D80" s="14">
        <f t="shared" si="6"/>
        <v>135659000</v>
      </c>
      <c r="E80" s="35">
        <f>ANR!B20</f>
        <v>124341000</v>
      </c>
      <c r="F80" s="5"/>
      <c r="G80" s="5"/>
      <c r="H80" s="13">
        <v>35508.5</v>
      </c>
      <c r="I80" s="14">
        <f>$A$1-J80</f>
        <v>102000000</v>
      </c>
      <c r="J80" s="34">
        <v>158000000</v>
      </c>
      <c r="K80" s="13">
        <v>35872.583333333336</v>
      </c>
      <c r="L80" s="14">
        <f t="shared" si="7"/>
        <v>131731000</v>
      </c>
      <c r="M80" s="34">
        <v>128269000</v>
      </c>
      <c r="X80" s="24">
        <v>36237</v>
      </c>
      <c r="Y80" s="14">
        <f t="shared" si="8"/>
        <v>156668000</v>
      </c>
      <c r="Z80" s="14">
        <f t="shared" si="9"/>
        <v>103332000</v>
      </c>
    </row>
    <row r="81" spans="1:26" x14ac:dyDescent="0.2">
      <c r="A81" s="12">
        <v>36603</v>
      </c>
      <c r="B81" s="14">
        <f t="shared" si="5"/>
        <v>156282000</v>
      </c>
      <c r="C81" s="34">
        <v>103718000</v>
      </c>
      <c r="D81" s="14">
        <f t="shared" si="6"/>
        <v>132784000</v>
      </c>
      <c r="E81" s="35">
        <f>ANR!B21</f>
        <v>127216000</v>
      </c>
      <c r="F81" s="5"/>
      <c r="G81" s="5"/>
      <c r="H81" s="13">
        <v>35508.5</v>
      </c>
      <c r="I81" s="14">
        <f>$A$1-J81</f>
        <v>103000000</v>
      </c>
      <c r="J81" s="34">
        <v>157000000</v>
      </c>
      <c r="K81" s="13">
        <v>35873.583333333336</v>
      </c>
      <c r="L81" s="14">
        <f t="shared" si="7"/>
        <v>130731000</v>
      </c>
      <c r="M81" s="34">
        <v>129269000</v>
      </c>
      <c r="X81" s="24">
        <v>36238</v>
      </c>
      <c r="Y81" s="14">
        <f t="shared" si="8"/>
        <v>156282000</v>
      </c>
      <c r="Z81" s="14">
        <f t="shared" si="9"/>
        <v>103718000</v>
      </c>
    </row>
    <row r="82" spans="1:26" x14ac:dyDescent="0.2">
      <c r="A82" s="12">
        <v>36604</v>
      </c>
      <c r="B82" s="14">
        <f t="shared" si="5"/>
        <v>156282000</v>
      </c>
      <c r="C82" s="34">
        <v>103718000</v>
      </c>
      <c r="D82" s="14">
        <f t="shared" si="6"/>
        <v>132121000</v>
      </c>
      <c r="E82" s="35">
        <f>ANR!B22</f>
        <v>127879000</v>
      </c>
      <c r="F82" s="5"/>
      <c r="G82" s="5"/>
      <c r="H82" s="13">
        <v>35509.5</v>
      </c>
      <c r="I82" s="14">
        <f>$A$1-J82</f>
        <v>102000000</v>
      </c>
      <c r="J82" s="34">
        <v>158000000</v>
      </c>
      <c r="K82" s="13">
        <v>35874.583333333336</v>
      </c>
      <c r="L82" s="14">
        <f t="shared" si="7"/>
        <v>130474000</v>
      </c>
      <c r="M82" s="34">
        <v>129526000</v>
      </c>
      <c r="X82" s="24">
        <v>36239</v>
      </c>
      <c r="Y82" s="14">
        <f t="shared" si="8"/>
        <v>156282000</v>
      </c>
      <c r="Z82" s="14">
        <f t="shared" si="9"/>
        <v>103718000</v>
      </c>
    </row>
    <row r="83" spans="1:26" x14ac:dyDescent="0.2">
      <c r="A83" s="12">
        <v>36605</v>
      </c>
      <c r="B83" s="14">
        <f t="shared" si="5"/>
        <v>156282000</v>
      </c>
      <c r="C83" s="34">
        <v>103718000</v>
      </c>
      <c r="D83" s="14">
        <f t="shared" si="6"/>
        <v>131425000</v>
      </c>
      <c r="E83" s="35">
        <f>ANR!B23</f>
        <v>128575000</v>
      </c>
      <c r="F83" s="5"/>
      <c r="G83" s="5"/>
      <c r="H83" s="5"/>
      <c r="I83" s="5"/>
      <c r="J83" s="5"/>
      <c r="K83" s="13">
        <v>35875.583333333336</v>
      </c>
      <c r="L83" s="14">
        <f t="shared" si="7"/>
        <v>130474000</v>
      </c>
      <c r="M83" s="34">
        <v>129526000</v>
      </c>
      <c r="X83" s="24">
        <v>36240</v>
      </c>
      <c r="Y83" s="14">
        <f t="shared" si="8"/>
        <v>156282000</v>
      </c>
      <c r="Z83" s="14">
        <f t="shared" si="9"/>
        <v>103718000</v>
      </c>
    </row>
    <row r="84" spans="1:26" x14ac:dyDescent="0.2">
      <c r="A84" s="12">
        <v>36606</v>
      </c>
      <c r="B84" s="14">
        <f t="shared" si="5"/>
        <v>154600000</v>
      </c>
      <c r="C84" s="34">
        <v>105400000</v>
      </c>
      <c r="D84" s="14">
        <f t="shared" si="6"/>
        <v>131052000</v>
      </c>
      <c r="E84" s="35">
        <f>ANR!B24</f>
        <v>128948000</v>
      </c>
      <c r="F84" s="5"/>
      <c r="G84" s="5"/>
      <c r="H84" s="5"/>
      <c r="I84" s="5"/>
      <c r="J84" s="5"/>
      <c r="K84" s="13">
        <v>35876.583333333336</v>
      </c>
      <c r="L84" s="14">
        <f t="shared" si="7"/>
        <v>130474000</v>
      </c>
      <c r="M84" s="34">
        <v>129526000</v>
      </c>
      <c r="X84" s="24">
        <v>36241</v>
      </c>
      <c r="Y84" s="14">
        <f t="shared" si="8"/>
        <v>154600000</v>
      </c>
      <c r="Z84" s="14">
        <f t="shared" si="9"/>
        <v>105400000</v>
      </c>
    </row>
    <row r="85" spans="1:26" x14ac:dyDescent="0.2">
      <c r="A85" s="12">
        <v>36607</v>
      </c>
      <c r="B85" s="14">
        <f t="shared" si="5"/>
        <v>154052000</v>
      </c>
      <c r="C85" s="34">
        <v>105948000</v>
      </c>
      <c r="D85" s="14">
        <f t="shared" si="6"/>
        <v>130478000</v>
      </c>
      <c r="E85" s="35">
        <f>ANR!B25</f>
        <v>129522000</v>
      </c>
      <c r="F85" s="5"/>
      <c r="G85" s="5"/>
      <c r="H85" s="5"/>
      <c r="I85" s="5"/>
      <c r="J85" s="5"/>
      <c r="K85" s="13">
        <v>35877.583333333336</v>
      </c>
      <c r="L85" s="14">
        <f t="shared" si="7"/>
        <v>127700000</v>
      </c>
      <c r="M85" s="34">
        <v>132300000</v>
      </c>
      <c r="X85" s="24">
        <v>36242</v>
      </c>
      <c r="Y85" s="14">
        <f t="shared" si="8"/>
        <v>154052000</v>
      </c>
      <c r="Z85" s="14">
        <f t="shared" si="9"/>
        <v>105948000</v>
      </c>
    </row>
    <row r="86" spans="1:26" x14ac:dyDescent="0.2">
      <c r="A86" s="12">
        <v>36608</v>
      </c>
      <c r="B86" s="14">
        <f t="shared" si="5"/>
        <v>153319000</v>
      </c>
      <c r="C86" s="34">
        <v>106681000</v>
      </c>
      <c r="D86" s="14">
        <f t="shared" si="6"/>
        <v>130129000</v>
      </c>
      <c r="E86" s="35">
        <f>ANR!B26</f>
        <v>129871000</v>
      </c>
      <c r="F86" s="5"/>
      <c r="G86" s="5"/>
      <c r="H86" s="5"/>
      <c r="I86" s="5"/>
      <c r="J86" s="5"/>
      <c r="K86" s="13">
        <v>35878.583333333336</v>
      </c>
      <c r="L86" s="14">
        <f t="shared" si="7"/>
        <v>128583000</v>
      </c>
      <c r="M86" s="34">
        <v>131417000</v>
      </c>
      <c r="X86" s="24">
        <v>36243</v>
      </c>
      <c r="Y86" s="14">
        <f t="shared" si="8"/>
        <v>153319000</v>
      </c>
      <c r="Z86" s="14">
        <f t="shared" si="9"/>
        <v>106681000</v>
      </c>
    </row>
    <row r="87" spans="1:26" x14ac:dyDescent="0.2">
      <c r="A87" s="12">
        <v>36609</v>
      </c>
      <c r="B87" s="14">
        <f t="shared" si="5"/>
        <v>152801000</v>
      </c>
      <c r="C87" s="34">
        <v>107199000</v>
      </c>
      <c r="D87" s="14">
        <f t="shared" si="6"/>
        <v>129950000</v>
      </c>
      <c r="E87" s="35">
        <f>ANR!B27</f>
        <v>130050000</v>
      </c>
      <c r="F87" s="5"/>
      <c r="G87" s="5"/>
      <c r="H87" s="5"/>
      <c r="I87" s="5"/>
      <c r="J87" s="5"/>
      <c r="K87" s="13">
        <v>35879.583333333336</v>
      </c>
      <c r="L87" s="14">
        <f t="shared" si="7"/>
        <v>128125000</v>
      </c>
      <c r="M87" s="34">
        <v>131875000</v>
      </c>
      <c r="X87" s="24">
        <v>36244</v>
      </c>
      <c r="Y87" s="14">
        <f t="shared" si="8"/>
        <v>152801000</v>
      </c>
      <c r="Z87" s="14">
        <f t="shared" si="9"/>
        <v>107199000</v>
      </c>
    </row>
    <row r="88" spans="1:26" x14ac:dyDescent="0.2">
      <c r="A88" s="12">
        <v>36610</v>
      </c>
      <c r="B88" s="14">
        <f t="shared" si="5"/>
        <v>152057000</v>
      </c>
      <c r="C88" s="34">
        <v>107943000</v>
      </c>
      <c r="D88" s="14">
        <f t="shared" si="6"/>
        <v>129827000</v>
      </c>
      <c r="E88" s="35">
        <f>ANR!B28</f>
        <v>130173000</v>
      </c>
      <c r="F88" s="5"/>
      <c r="G88" s="5"/>
      <c r="H88" s="5"/>
      <c r="I88" s="5"/>
      <c r="J88" s="5"/>
      <c r="K88" s="13">
        <v>35880.583333333336</v>
      </c>
      <c r="L88" s="14">
        <f t="shared" si="7"/>
        <v>127877000</v>
      </c>
      <c r="M88" s="34">
        <v>132123000</v>
      </c>
      <c r="X88" s="24">
        <v>36245</v>
      </c>
      <c r="Y88" s="14">
        <f t="shared" si="8"/>
        <v>152057000</v>
      </c>
      <c r="Z88" s="14">
        <f t="shared" si="9"/>
        <v>107943000</v>
      </c>
    </row>
    <row r="89" spans="1:26" x14ac:dyDescent="0.2">
      <c r="A89" s="12">
        <v>36611</v>
      </c>
      <c r="B89" s="14">
        <f t="shared" si="5"/>
        <v>152057000</v>
      </c>
      <c r="C89" s="34">
        <v>107943000</v>
      </c>
      <c r="D89" s="14">
        <f t="shared" si="6"/>
        <v>129561000</v>
      </c>
      <c r="E89" s="35">
        <f>ANR!B29</f>
        <v>130439000</v>
      </c>
      <c r="F89" s="5"/>
      <c r="G89" s="5"/>
      <c r="H89" s="13">
        <v>35516.5</v>
      </c>
      <c r="I89" s="14">
        <f>$A$1-J89</f>
        <v>100000000</v>
      </c>
      <c r="J89" s="34">
        <v>160000000</v>
      </c>
      <c r="K89" s="13">
        <v>35881.583333333336</v>
      </c>
      <c r="L89" s="14">
        <f t="shared" si="7"/>
        <v>127860000</v>
      </c>
      <c r="M89" s="34">
        <v>132140000</v>
      </c>
      <c r="X89" s="24">
        <v>36246</v>
      </c>
      <c r="Y89" s="14">
        <f t="shared" si="8"/>
        <v>152057000</v>
      </c>
      <c r="Z89" s="14">
        <f t="shared" si="9"/>
        <v>107943000</v>
      </c>
    </row>
    <row r="90" spans="1:26" x14ac:dyDescent="0.2">
      <c r="A90" s="12">
        <v>36612</v>
      </c>
      <c r="B90" s="14">
        <f t="shared" si="5"/>
        <v>152057000</v>
      </c>
      <c r="C90" s="34">
        <v>107943000</v>
      </c>
      <c r="D90" s="14">
        <f t="shared" si="6"/>
        <v>129930000</v>
      </c>
      <c r="E90" s="35">
        <f>ANR!B30</f>
        <v>130070000</v>
      </c>
      <c r="F90" s="5"/>
      <c r="G90" s="5"/>
      <c r="H90" s="5"/>
      <c r="I90" s="5"/>
      <c r="J90" s="5"/>
      <c r="K90" s="13">
        <v>35882.583333333336</v>
      </c>
      <c r="L90" s="14">
        <f t="shared" si="7"/>
        <v>127860000</v>
      </c>
      <c r="M90" s="34">
        <v>132140000</v>
      </c>
      <c r="X90" s="24">
        <v>36247</v>
      </c>
      <c r="Y90" s="14">
        <f t="shared" si="8"/>
        <v>152057000</v>
      </c>
      <c r="Z90" s="14">
        <f t="shared" si="9"/>
        <v>107943000</v>
      </c>
    </row>
    <row r="91" spans="1:26" x14ac:dyDescent="0.2">
      <c r="A91" s="12">
        <v>36613</v>
      </c>
      <c r="B91" s="14">
        <f t="shared" si="5"/>
        <v>150411000</v>
      </c>
      <c r="C91" s="34">
        <v>109589000</v>
      </c>
      <c r="D91" s="14">
        <f t="shared" si="6"/>
        <v>129361000</v>
      </c>
      <c r="E91" s="35">
        <f>ANR!B31</f>
        <v>130639000</v>
      </c>
      <c r="F91" s="5"/>
      <c r="G91" s="5"/>
      <c r="H91" s="5"/>
      <c r="I91" s="5"/>
      <c r="J91" s="5"/>
      <c r="K91" s="13">
        <v>35883.583333333336</v>
      </c>
      <c r="L91" s="14">
        <f t="shared" si="7"/>
        <v>127860000</v>
      </c>
      <c r="M91" s="34">
        <v>132140000</v>
      </c>
      <c r="X91" s="24">
        <v>36248</v>
      </c>
      <c r="Y91" s="14">
        <f t="shared" si="8"/>
        <v>150411000</v>
      </c>
      <c r="Z91" s="14">
        <f t="shared" si="9"/>
        <v>109589000</v>
      </c>
    </row>
    <row r="92" spans="1:26" x14ac:dyDescent="0.2">
      <c r="A92" s="12">
        <v>36614</v>
      </c>
      <c r="B92" s="14">
        <f t="shared" si="5"/>
        <v>150713000</v>
      </c>
      <c r="C92" s="34">
        <v>109287000</v>
      </c>
      <c r="D92" s="14">
        <f t="shared" si="6"/>
        <v>128395000</v>
      </c>
      <c r="E92" s="35">
        <f>ANR!B32</f>
        <v>131605000</v>
      </c>
      <c r="F92" s="5"/>
      <c r="G92" s="5"/>
      <c r="H92" s="5"/>
      <c r="I92" s="5"/>
      <c r="J92" s="5"/>
      <c r="K92" s="13">
        <v>35884.583333333336</v>
      </c>
      <c r="L92" s="14">
        <f t="shared" si="7"/>
        <v>128000000</v>
      </c>
      <c r="M92" s="34">
        <v>132000000</v>
      </c>
      <c r="X92" s="24">
        <v>36249</v>
      </c>
      <c r="Y92" s="14">
        <f t="shared" si="8"/>
        <v>150713000</v>
      </c>
      <c r="Z92" s="14">
        <f t="shared" si="9"/>
        <v>109287000</v>
      </c>
    </row>
    <row r="93" spans="1:26" x14ac:dyDescent="0.2">
      <c r="A93" s="12">
        <v>36615</v>
      </c>
      <c r="B93" s="14">
        <f t="shared" si="5"/>
        <v>150758000</v>
      </c>
      <c r="C93" s="34">
        <v>109242000</v>
      </c>
      <c r="D93" s="14">
        <f t="shared" si="6"/>
        <v>127593000</v>
      </c>
      <c r="E93" s="35">
        <f>ANR!B33</f>
        <v>132407000</v>
      </c>
      <c r="F93" s="5"/>
      <c r="G93" s="5"/>
      <c r="H93" s="5"/>
      <c r="I93" s="5"/>
      <c r="J93" s="5"/>
      <c r="K93" s="13">
        <v>35885.583333333336</v>
      </c>
      <c r="L93" s="14">
        <f t="shared" si="7"/>
        <v>129000000</v>
      </c>
      <c r="M93" s="34">
        <v>131000000</v>
      </c>
      <c r="X93" s="24">
        <v>36250</v>
      </c>
      <c r="Y93" s="14">
        <f t="shared" si="8"/>
        <v>150758000</v>
      </c>
      <c r="Z93" s="14">
        <f t="shared" si="9"/>
        <v>109242000</v>
      </c>
    </row>
    <row r="94" spans="1:26" x14ac:dyDescent="0.2">
      <c r="A94" s="12">
        <v>36616</v>
      </c>
      <c r="B94" s="14">
        <f t="shared" si="5"/>
        <v>150758000</v>
      </c>
      <c r="C94" s="34">
        <v>109242000</v>
      </c>
      <c r="D94" s="14">
        <f t="shared" si="6"/>
        <v>127115000</v>
      </c>
      <c r="E94" s="35">
        <f>ANR!B34</f>
        <v>132885000</v>
      </c>
      <c r="F94" s="5"/>
      <c r="G94" s="5"/>
      <c r="H94" s="13">
        <v>35521.5</v>
      </c>
      <c r="I94" s="14">
        <f>$A$1-J94</f>
        <v>106300000</v>
      </c>
      <c r="J94" s="34">
        <v>153700000</v>
      </c>
      <c r="K94" s="13">
        <v>35886.583333333336</v>
      </c>
      <c r="L94" s="14">
        <f t="shared" si="7"/>
        <v>131000000</v>
      </c>
      <c r="M94" s="34">
        <v>129000000</v>
      </c>
      <c r="X94" s="24">
        <v>36251</v>
      </c>
      <c r="Y94" s="14">
        <f t="shared" si="8"/>
        <v>150758000</v>
      </c>
      <c r="Z94" s="14">
        <f t="shared" si="9"/>
        <v>109242000</v>
      </c>
    </row>
    <row r="95" spans="1:26" x14ac:dyDescent="0.2">
      <c r="A95" s="12">
        <v>36617</v>
      </c>
      <c r="B95" s="14">
        <f t="shared" si="5"/>
        <v>150758000</v>
      </c>
      <c r="C95" s="34">
        <v>109242000</v>
      </c>
      <c r="D95" s="14">
        <f t="shared" si="6"/>
        <v>126963000</v>
      </c>
      <c r="E95" s="35">
        <f>ANR!B35</f>
        <v>133037000</v>
      </c>
      <c r="F95" s="5"/>
      <c r="G95" s="5"/>
      <c r="H95" s="5"/>
      <c r="I95" s="5"/>
      <c r="J95" s="5"/>
      <c r="K95" s="13">
        <v>35887.583333333336</v>
      </c>
      <c r="L95" s="14">
        <f t="shared" si="7"/>
        <v>131000000</v>
      </c>
      <c r="M95" s="34">
        <v>129000000</v>
      </c>
      <c r="X95" s="24">
        <v>36252</v>
      </c>
      <c r="Y95" s="14">
        <f t="shared" si="8"/>
        <v>150758000</v>
      </c>
      <c r="Z95" s="14">
        <f t="shared" si="9"/>
        <v>109242000</v>
      </c>
    </row>
    <row r="96" spans="1:26" x14ac:dyDescent="0.2">
      <c r="A96" s="12">
        <v>36618</v>
      </c>
      <c r="B96" s="14">
        <f t="shared" si="5"/>
        <v>150758000</v>
      </c>
      <c r="C96" s="34">
        <v>109242000</v>
      </c>
      <c r="D96" s="14">
        <f t="shared" si="6"/>
        <v>127176000</v>
      </c>
      <c r="E96" s="35">
        <f>ANR!B36</f>
        <v>132824000</v>
      </c>
      <c r="F96" s="5"/>
      <c r="G96" s="5"/>
      <c r="H96" s="5"/>
      <c r="I96" s="5"/>
      <c r="J96" s="5"/>
      <c r="K96" s="13">
        <v>35888.583333333336</v>
      </c>
      <c r="L96" s="14">
        <f t="shared" si="7"/>
        <v>131000000</v>
      </c>
      <c r="M96" s="34">
        <v>129000000</v>
      </c>
      <c r="X96" s="24">
        <v>36253</v>
      </c>
      <c r="Y96" s="14">
        <f t="shared" si="8"/>
        <v>150758000</v>
      </c>
      <c r="Z96" s="14">
        <f t="shared" si="9"/>
        <v>109242000</v>
      </c>
    </row>
    <row r="97" spans="1:26" x14ac:dyDescent="0.2">
      <c r="A97" s="12">
        <v>36619</v>
      </c>
      <c r="B97" s="14">
        <f t="shared" si="5"/>
        <v>150758000</v>
      </c>
      <c r="C97" s="34">
        <v>109242000</v>
      </c>
      <c r="D97" s="14">
        <f t="shared" si="6"/>
        <v>127174000</v>
      </c>
      <c r="E97" s="35">
        <f>ANR!B37</f>
        <v>132826000</v>
      </c>
      <c r="F97" s="5"/>
      <c r="G97" s="5"/>
      <c r="H97" s="13">
        <v>35524.5</v>
      </c>
      <c r="I97" s="14">
        <f>$A$1-J97</f>
        <v>102167000</v>
      </c>
      <c r="J97" s="34">
        <v>157833000</v>
      </c>
      <c r="K97" s="13">
        <v>35889.583333333336</v>
      </c>
      <c r="L97" s="14">
        <f t="shared" si="7"/>
        <v>131000000</v>
      </c>
      <c r="M97" s="34">
        <v>129000000</v>
      </c>
      <c r="X97" s="24">
        <v>36254</v>
      </c>
      <c r="Y97" s="14">
        <f t="shared" si="8"/>
        <v>150758000</v>
      </c>
      <c r="Z97" s="14">
        <f t="shared" si="9"/>
        <v>109242000</v>
      </c>
    </row>
    <row r="98" spans="1:26" x14ac:dyDescent="0.2">
      <c r="A98" s="12">
        <v>36620</v>
      </c>
      <c r="B98" s="14">
        <f t="shared" si="5"/>
        <v>150758000</v>
      </c>
      <c r="C98" s="34">
        <v>109242000</v>
      </c>
      <c r="D98" s="14">
        <f t="shared" si="6"/>
        <v>127828000</v>
      </c>
      <c r="E98" s="35">
        <f>ANR!B38</f>
        <v>132172000</v>
      </c>
      <c r="F98" s="5"/>
      <c r="G98" s="5"/>
      <c r="H98" s="5"/>
      <c r="I98" s="5"/>
      <c r="J98" s="5"/>
      <c r="K98" s="13">
        <v>35890.583333333336</v>
      </c>
      <c r="L98" s="14">
        <f t="shared" si="7"/>
        <v>131000000</v>
      </c>
      <c r="M98" s="34">
        <v>129000000</v>
      </c>
      <c r="X98" s="24">
        <v>36255</v>
      </c>
      <c r="Y98" s="14">
        <f t="shared" si="8"/>
        <v>150758000</v>
      </c>
      <c r="Z98" s="14">
        <f t="shared" si="9"/>
        <v>109242000</v>
      </c>
    </row>
    <row r="99" spans="1:26" x14ac:dyDescent="0.2">
      <c r="A99" s="12">
        <v>36621</v>
      </c>
      <c r="B99" s="14">
        <f t="shared" si="5"/>
        <v>152069000</v>
      </c>
      <c r="C99" s="34">
        <v>107931000</v>
      </c>
      <c r="D99" s="14">
        <f t="shared" si="6"/>
        <v>127285000</v>
      </c>
      <c r="E99" s="35">
        <f>ANR!B39</f>
        <v>132715000</v>
      </c>
      <c r="F99" s="5"/>
      <c r="G99" s="5"/>
      <c r="H99" s="5"/>
      <c r="I99" s="5"/>
      <c r="J99" s="5"/>
      <c r="K99" s="13">
        <v>35891.583333333336</v>
      </c>
      <c r="L99" s="14">
        <f t="shared" si="7"/>
        <v>131355000</v>
      </c>
      <c r="M99" s="34">
        <v>128645000</v>
      </c>
      <c r="X99" s="24">
        <v>36256</v>
      </c>
      <c r="Y99" s="14">
        <f t="shared" si="8"/>
        <v>152069000</v>
      </c>
      <c r="Z99" s="14">
        <f t="shared" si="9"/>
        <v>107931000</v>
      </c>
    </row>
    <row r="100" spans="1:26" x14ac:dyDescent="0.2">
      <c r="A100" s="12">
        <v>36622</v>
      </c>
      <c r="B100" s="14">
        <f t="shared" si="5"/>
        <v>152303000</v>
      </c>
      <c r="C100" s="34">
        <v>107697000</v>
      </c>
      <c r="D100" s="14">
        <f t="shared" si="6"/>
        <v>127098000</v>
      </c>
      <c r="E100" s="35">
        <f>ANR!B40</f>
        <v>132902000</v>
      </c>
      <c r="F100" s="5"/>
      <c r="G100" s="5"/>
      <c r="H100" s="5"/>
      <c r="I100" s="5"/>
      <c r="J100" s="5"/>
      <c r="K100" s="13">
        <v>35892.583333333336</v>
      </c>
      <c r="L100" s="14">
        <f t="shared" si="7"/>
        <v>131700000</v>
      </c>
      <c r="M100" s="34">
        <v>128300000</v>
      </c>
      <c r="X100" s="24">
        <v>36257</v>
      </c>
      <c r="Y100" s="14">
        <f t="shared" si="8"/>
        <v>152303000</v>
      </c>
      <c r="Z100" s="14">
        <f t="shared" si="9"/>
        <v>107697000</v>
      </c>
    </row>
    <row r="101" spans="1:26" x14ac:dyDescent="0.2">
      <c r="A101" s="12">
        <v>36623</v>
      </c>
      <c r="B101" s="14">
        <f t="shared" si="5"/>
        <v>152348000</v>
      </c>
      <c r="C101" s="34">
        <v>107652000</v>
      </c>
      <c r="D101" s="14">
        <f t="shared" si="6"/>
        <v>127134000</v>
      </c>
      <c r="E101" s="35">
        <f>ANR!B41</f>
        <v>132866000</v>
      </c>
      <c r="F101" s="5"/>
      <c r="G101" s="5"/>
      <c r="H101" s="5"/>
      <c r="I101" s="5"/>
      <c r="J101" s="5"/>
      <c r="K101" s="13">
        <v>35893.583333333336</v>
      </c>
      <c r="L101" s="14">
        <f t="shared" si="7"/>
        <v>133174000</v>
      </c>
      <c r="M101" s="34">
        <v>126826000</v>
      </c>
      <c r="X101" s="24">
        <v>36258</v>
      </c>
      <c r="Y101" s="14">
        <f t="shared" si="8"/>
        <v>152348000</v>
      </c>
      <c r="Z101" s="14">
        <f t="shared" si="9"/>
        <v>107652000</v>
      </c>
    </row>
    <row r="102" spans="1:26" x14ac:dyDescent="0.2">
      <c r="A102" s="12">
        <v>36624</v>
      </c>
      <c r="B102" s="14">
        <f t="shared" si="5"/>
        <v>152448000</v>
      </c>
      <c r="C102" s="34">
        <v>107552000</v>
      </c>
      <c r="D102" s="14">
        <f t="shared" si="6"/>
        <v>126801000</v>
      </c>
      <c r="E102" s="35">
        <f>ANR!B42</f>
        <v>133199000</v>
      </c>
      <c r="F102" s="5"/>
      <c r="G102" s="5"/>
      <c r="H102" s="13">
        <v>35529.5</v>
      </c>
      <c r="I102" s="14">
        <f>$A$1-J102</f>
        <v>102000000</v>
      </c>
      <c r="J102" s="34">
        <v>158000000</v>
      </c>
      <c r="K102" s="13">
        <v>35894.583333333336</v>
      </c>
      <c r="L102" s="14">
        <f t="shared" si="7"/>
        <v>133598000</v>
      </c>
      <c r="M102" s="34">
        <v>126402000</v>
      </c>
      <c r="X102" s="24">
        <v>36259</v>
      </c>
      <c r="Y102" s="14">
        <f t="shared" si="8"/>
        <v>152448000</v>
      </c>
      <c r="Z102" s="14">
        <f t="shared" si="9"/>
        <v>107552000</v>
      </c>
    </row>
    <row r="103" spans="1:26" x14ac:dyDescent="0.2">
      <c r="A103" s="12">
        <v>36625</v>
      </c>
      <c r="B103" s="14">
        <f t="shared" si="5"/>
        <v>152448000</v>
      </c>
      <c r="C103" s="34">
        <v>107552000</v>
      </c>
      <c r="D103" s="14">
        <f t="shared" si="6"/>
        <v>126567000</v>
      </c>
      <c r="E103" s="35">
        <f>ANR!B43</f>
        <v>133433000</v>
      </c>
      <c r="F103" s="5"/>
      <c r="G103" s="5"/>
      <c r="H103" s="13">
        <v>35529.5</v>
      </c>
      <c r="I103" s="14">
        <f>$A$1-J103</f>
        <v>103000000</v>
      </c>
      <c r="J103" s="34">
        <v>157000000</v>
      </c>
      <c r="K103" s="13">
        <v>35895.583333333336</v>
      </c>
      <c r="L103" s="14">
        <f t="shared" si="7"/>
        <v>133598000</v>
      </c>
      <c r="M103" s="34">
        <v>126402000</v>
      </c>
      <c r="X103" s="24">
        <v>36260</v>
      </c>
      <c r="Y103" s="14">
        <f t="shared" si="8"/>
        <v>152448000</v>
      </c>
      <c r="Z103" s="14">
        <f t="shared" si="9"/>
        <v>107552000</v>
      </c>
    </row>
    <row r="104" spans="1:26" x14ac:dyDescent="0.2">
      <c r="A104" s="12">
        <v>36626</v>
      </c>
      <c r="B104" s="14">
        <f t="shared" si="5"/>
        <v>152448000</v>
      </c>
      <c r="C104" s="34">
        <v>107552000</v>
      </c>
      <c r="D104" s="14">
        <f t="shared" si="6"/>
        <v>126398000</v>
      </c>
      <c r="E104" s="35">
        <f>ANR!B44</f>
        <v>133602000</v>
      </c>
      <c r="F104" s="5"/>
      <c r="G104" s="5"/>
      <c r="H104" s="13">
        <v>35531.5</v>
      </c>
      <c r="I104" s="14">
        <f>$A$1-J104</f>
        <v>101000000</v>
      </c>
      <c r="J104" s="34">
        <v>159000000</v>
      </c>
      <c r="K104" s="13">
        <v>35896.583333333336</v>
      </c>
      <c r="L104" s="14">
        <f t="shared" si="7"/>
        <v>133598000</v>
      </c>
      <c r="M104" s="34">
        <v>126402000</v>
      </c>
      <c r="X104" s="24">
        <v>36261</v>
      </c>
      <c r="Y104" s="14">
        <f t="shared" si="8"/>
        <v>152448000</v>
      </c>
      <c r="Z104" s="14">
        <f t="shared" si="9"/>
        <v>107552000</v>
      </c>
    </row>
    <row r="105" spans="1:26" x14ac:dyDescent="0.2">
      <c r="A105" s="12">
        <v>36627</v>
      </c>
      <c r="B105" s="14">
        <f t="shared" si="5"/>
        <v>153033000</v>
      </c>
      <c r="C105" s="34">
        <v>106967000</v>
      </c>
      <c r="D105" s="14">
        <f t="shared" si="6"/>
        <v>125927000</v>
      </c>
      <c r="E105" s="35">
        <f>ANR!B45</f>
        <v>134073000</v>
      </c>
      <c r="F105" s="5"/>
      <c r="G105" s="5"/>
      <c r="H105" s="5"/>
      <c r="I105" s="5"/>
      <c r="J105" s="5"/>
      <c r="K105" s="13">
        <v>35897.583333333336</v>
      </c>
      <c r="L105" s="14">
        <f t="shared" si="7"/>
        <v>133598000</v>
      </c>
      <c r="M105" s="34">
        <v>126402000</v>
      </c>
      <c r="X105" s="24">
        <v>36262</v>
      </c>
      <c r="Y105" s="14">
        <f t="shared" si="8"/>
        <v>153033000</v>
      </c>
      <c r="Z105" s="14">
        <f t="shared" si="9"/>
        <v>106967000</v>
      </c>
    </row>
    <row r="106" spans="1:26" x14ac:dyDescent="0.2">
      <c r="A106" s="12">
        <v>36628</v>
      </c>
      <c r="B106" s="14">
        <f t="shared" si="5"/>
        <v>153571000</v>
      </c>
      <c r="C106" s="34">
        <v>106429000</v>
      </c>
      <c r="D106" s="14">
        <f t="shared" si="6"/>
        <v>125255000</v>
      </c>
      <c r="E106" s="35">
        <f>ANR!B46</f>
        <v>134745000</v>
      </c>
      <c r="F106" s="5"/>
      <c r="G106" s="5"/>
      <c r="H106" s="5"/>
      <c r="I106" s="5"/>
      <c r="J106" s="5"/>
      <c r="K106" s="13">
        <v>35898.583333333336</v>
      </c>
      <c r="L106" s="14">
        <f t="shared" si="7"/>
        <v>134000000</v>
      </c>
      <c r="M106" s="34">
        <v>126000000</v>
      </c>
      <c r="X106" s="24">
        <v>36263</v>
      </c>
      <c r="Y106" s="14">
        <f t="shared" si="8"/>
        <v>153571000</v>
      </c>
      <c r="Z106" s="14">
        <f t="shared" si="9"/>
        <v>106429000</v>
      </c>
    </row>
    <row r="107" spans="1:26" x14ac:dyDescent="0.2">
      <c r="A107" s="12">
        <v>36629</v>
      </c>
      <c r="B107" s="14">
        <f t="shared" si="5"/>
        <v>153489000</v>
      </c>
      <c r="C107" s="34">
        <v>106511000</v>
      </c>
      <c r="D107" s="14">
        <f t="shared" si="6"/>
        <v>124945000</v>
      </c>
      <c r="E107" s="35">
        <f>ANR!B47</f>
        <v>135055000</v>
      </c>
      <c r="F107" s="5"/>
      <c r="G107" s="5"/>
      <c r="H107" s="13">
        <v>35534.5</v>
      </c>
      <c r="I107" s="14">
        <f>$A$1-J107</f>
        <v>102634000</v>
      </c>
      <c r="J107" s="34">
        <v>157366000</v>
      </c>
      <c r="K107" s="13">
        <v>35899.583333333336</v>
      </c>
      <c r="L107" s="14">
        <f t="shared" si="7"/>
        <v>135000000</v>
      </c>
      <c r="M107" s="34">
        <v>125000000</v>
      </c>
      <c r="X107" s="24">
        <v>36264</v>
      </c>
      <c r="Y107" s="14">
        <f t="shared" si="8"/>
        <v>153489000</v>
      </c>
      <c r="Z107" s="14">
        <f t="shared" si="9"/>
        <v>106511000</v>
      </c>
    </row>
    <row r="108" spans="1:26" x14ac:dyDescent="0.2">
      <c r="A108" s="12">
        <v>36630</v>
      </c>
      <c r="B108" s="14">
        <f t="shared" si="5"/>
        <v>153808000</v>
      </c>
      <c r="C108" s="34">
        <v>106192000</v>
      </c>
      <c r="D108" s="14">
        <f t="shared" si="6"/>
        <v>124937000</v>
      </c>
      <c r="E108" s="35">
        <f>ANR!B48</f>
        <v>135063000</v>
      </c>
      <c r="F108" s="5"/>
      <c r="G108" s="5"/>
      <c r="H108" s="5"/>
      <c r="I108" s="5"/>
      <c r="J108" s="5"/>
      <c r="K108" s="13">
        <v>35900.583333333336</v>
      </c>
      <c r="L108" s="14">
        <f t="shared" si="7"/>
        <v>136000000</v>
      </c>
      <c r="M108" s="34">
        <v>124000000</v>
      </c>
      <c r="X108" s="24">
        <v>36265</v>
      </c>
      <c r="Y108" s="14">
        <f t="shared" si="8"/>
        <v>153808000</v>
      </c>
      <c r="Z108" s="14">
        <f t="shared" si="9"/>
        <v>106192000</v>
      </c>
    </row>
    <row r="109" spans="1:26" x14ac:dyDescent="0.2">
      <c r="A109" s="12">
        <v>36631</v>
      </c>
      <c r="B109" s="14">
        <f t="shared" si="5"/>
        <v>154227000</v>
      </c>
      <c r="C109" s="34">
        <v>105773000</v>
      </c>
      <c r="D109" s="14">
        <f t="shared" si="6"/>
        <v>125095000</v>
      </c>
      <c r="E109" s="35">
        <f>ANR!B49</f>
        <v>134905000</v>
      </c>
      <c r="F109" s="5"/>
      <c r="G109" s="5"/>
      <c r="H109" s="5"/>
      <c r="I109" s="5"/>
      <c r="J109" s="5"/>
      <c r="K109" s="13">
        <v>35901.583333333336</v>
      </c>
      <c r="L109" s="14">
        <f t="shared" si="7"/>
        <v>137000000</v>
      </c>
      <c r="M109" s="34">
        <v>123000000</v>
      </c>
      <c r="X109" s="24">
        <v>36266</v>
      </c>
      <c r="Y109" s="14">
        <f t="shared" si="8"/>
        <v>154227000</v>
      </c>
      <c r="Z109" s="14">
        <f t="shared" si="9"/>
        <v>105773000</v>
      </c>
    </row>
    <row r="110" spans="1:26" x14ac:dyDescent="0.2">
      <c r="A110" s="12">
        <v>36632</v>
      </c>
      <c r="B110" s="14">
        <f t="shared" si="5"/>
        <v>154227000</v>
      </c>
      <c r="C110" s="34">
        <v>105773000</v>
      </c>
      <c r="D110" s="14">
        <f t="shared" si="6"/>
        <v>125417000</v>
      </c>
      <c r="E110" s="35">
        <f>ANR!B50</f>
        <v>134583000</v>
      </c>
      <c r="F110" s="5"/>
      <c r="G110" s="5"/>
      <c r="H110" s="13">
        <v>35537.5</v>
      </c>
      <c r="I110" s="14">
        <f>$A$1-J110</f>
        <v>102726000</v>
      </c>
      <c r="J110" s="34">
        <v>157274000</v>
      </c>
      <c r="K110" s="13">
        <v>35902.583333333336</v>
      </c>
      <c r="L110" s="14">
        <f t="shared" si="7"/>
        <v>137000000</v>
      </c>
      <c r="M110" s="34">
        <v>123000000</v>
      </c>
      <c r="X110" s="24">
        <v>36267</v>
      </c>
      <c r="Y110" s="14">
        <f t="shared" si="8"/>
        <v>154227000</v>
      </c>
      <c r="Z110" s="14">
        <f t="shared" si="9"/>
        <v>105773000</v>
      </c>
    </row>
    <row r="111" spans="1:26" x14ac:dyDescent="0.2">
      <c r="A111" s="12">
        <v>36633</v>
      </c>
      <c r="B111" s="14">
        <f t="shared" si="5"/>
        <v>154227000</v>
      </c>
      <c r="C111" s="34">
        <v>105773000</v>
      </c>
      <c r="D111" s="14">
        <f t="shared" si="6"/>
        <v>125610000</v>
      </c>
      <c r="E111" s="35">
        <f>ANR!B51</f>
        <v>134390000</v>
      </c>
      <c r="F111" s="5"/>
      <c r="G111" s="5"/>
      <c r="H111" s="13">
        <v>35537.5</v>
      </c>
      <c r="I111" s="14">
        <f>$A$1-J111</f>
        <v>102509000</v>
      </c>
      <c r="J111" s="34">
        <v>157491000</v>
      </c>
      <c r="K111" s="13">
        <v>35903.583333333336</v>
      </c>
      <c r="L111" s="14">
        <f t="shared" si="7"/>
        <v>137000000</v>
      </c>
      <c r="M111" s="34">
        <v>123000000</v>
      </c>
      <c r="X111" s="24">
        <v>36268</v>
      </c>
      <c r="Y111" s="14">
        <f t="shared" si="8"/>
        <v>154227000</v>
      </c>
      <c r="Z111" s="14">
        <f t="shared" si="9"/>
        <v>105773000</v>
      </c>
    </row>
    <row r="112" spans="1:26" x14ac:dyDescent="0.2">
      <c r="A112" s="12">
        <v>36634</v>
      </c>
      <c r="B112" s="14">
        <f t="shared" si="5"/>
        <v>154227000</v>
      </c>
      <c r="C112" s="34">
        <v>105773000</v>
      </c>
      <c r="D112" s="14">
        <f t="shared" si="6"/>
        <v>125281000</v>
      </c>
      <c r="E112" s="35">
        <f>ANR!B52</f>
        <v>134719000</v>
      </c>
      <c r="F112" s="5"/>
      <c r="G112" s="5"/>
      <c r="H112" s="13">
        <v>35539.5</v>
      </c>
      <c r="I112" s="14">
        <f>$A$1-J112</f>
        <v>102930000</v>
      </c>
      <c r="J112" s="34">
        <v>157070000</v>
      </c>
      <c r="K112" s="13">
        <v>35904.583333333336</v>
      </c>
      <c r="L112" s="14">
        <f t="shared" si="7"/>
        <v>137000000</v>
      </c>
      <c r="M112" s="34">
        <v>123000000</v>
      </c>
      <c r="X112" s="24">
        <v>36269</v>
      </c>
      <c r="Y112" s="14">
        <f t="shared" si="8"/>
        <v>154227000</v>
      </c>
      <c r="Z112" s="14">
        <f t="shared" si="9"/>
        <v>105773000</v>
      </c>
    </row>
    <row r="113" spans="1:26" x14ac:dyDescent="0.2">
      <c r="A113" s="12">
        <v>36635</v>
      </c>
      <c r="B113" s="14">
        <f t="shared" si="5"/>
        <v>155226000</v>
      </c>
      <c r="C113" s="34">
        <v>104774000</v>
      </c>
      <c r="D113" s="14">
        <f t="shared" si="6"/>
        <v>125214000</v>
      </c>
      <c r="E113" s="35">
        <f>ANR!B53</f>
        <v>134786000</v>
      </c>
      <c r="F113" s="5"/>
      <c r="G113" s="5"/>
      <c r="H113" s="5"/>
      <c r="I113" s="5"/>
      <c r="J113" s="5"/>
      <c r="K113" s="13">
        <v>35905.583333333336</v>
      </c>
      <c r="L113" s="14">
        <f t="shared" si="7"/>
        <v>137700000</v>
      </c>
      <c r="M113" s="34">
        <v>122300000</v>
      </c>
      <c r="X113" s="24">
        <v>36270</v>
      </c>
      <c r="Y113" s="14">
        <f t="shared" si="8"/>
        <v>155226000</v>
      </c>
      <c r="Z113" s="14">
        <f t="shared" si="9"/>
        <v>104774000</v>
      </c>
    </row>
    <row r="114" spans="1:26" x14ac:dyDescent="0.2">
      <c r="A114" s="12">
        <v>36636</v>
      </c>
      <c r="B114" s="14">
        <f t="shared" si="5"/>
        <v>155305000</v>
      </c>
      <c r="C114" s="34">
        <v>104695000</v>
      </c>
      <c r="D114" s="14">
        <f t="shared" si="6"/>
        <v>125218000</v>
      </c>
      <c r="E114" s="35">
        <f>ANR!B54</f>
        <v>134782000</v>
      </c>
      <c r="F114" s="5"/>
      <c r="G114" s="5"/>
      <c r="H114" s="5"/>
      <c r="I114" s="5"/>
      <c r="J114" s="5"/>
      <c r="K114" s="13">
        <v>35906.583333333336</v>
      </c>
      <c r="L114" s="14">
        <f t="shared" si="7"/>
        <v>138495000</v>
      </c>
      <c r="M114" s="34">
        <v>121505000</v>
      </c>
      <c r="X114" s="24">
        <v>36271</v>
      </c>
      <c r="Y114" s="14">
        <f t="shared" si="8"/>
        <v>155305000</v>
      </c>
      <c r="Z114" s="14">
        <f t="shared" si="9"/>
        <v>104695000</v>
      </c>
    </row>
    <row r="115" spans="1:26" x14ac:dyDescent="0.2">
      <c r="A115" s="12">
        <v>36637</v>
      </c>
      <c r="B115" s="14">
        <f t="shared" si="5"/>
        <v>155399000</v>
      </c>
      <c r="C115" s="34">
        <v>104601000</v>
      </c>
      <c r="D115" s="14">
        <f t="shared" si="6"/>
        <v>125443000</v>
      </c>
      <c r="E115" s="35">
        <f>ANR!B55</f>
        <v>134557000</v>
      </c>
      <c r="F115" s="5"/>
      <c r="G115" s="5"/>
      <c r="H115" s="13">
        <v>35542.5</v>
      </c>
      <c r="I115" s="14">
        <f>$A$1-J115</f>
        <v>103659000</v>
      </c>
      <c r="J115" s="34">
        <v>156341000</v>
      </c>
      <c r="K115" s="13">
        <v>35907.583333333336</v>
      </c>
      <c r="L115" s="14">
        <f t="shared" si="7"/>
        <v>139022000</v>
      </c>
      <c r="M115" s="34">
        <v>120978000</v>
      </c>
      <c r="X115" s="24">
        <v>36272</v>
      </c>
      <c r="Y115" s="14">
        <f t="shared" si="8"/>
        <v>155399000</v>
      </c>
      <c r="Z115" s="14">
        <f t="shared" si="9"/>
        <v>104601000</v>
      </c>
    </row>
    <row r="116" spans="1:26" x14ac:dyDescent="0.2">
      <c r="A116" s="12">
        <v>36638</v>
      </c>
      <c r="B116" s="14">
        <f t="shared" si="5"/>
        <v>155673000</v>
      </c>
      <c r="C116" s="34">
        <v>104327000</v>
      </c>
      <c r="D116" s="14">
        <f t="shared" si="6"/>
        <v>125505000</v>
      </c>
      <c r="E116" s="35">
        <f>ANR!B56</f>
        <v>134495000</v>
      </c>
      <c r="F116" s="5"/>
      <c r="G116" s="5"/>
      <c r="H116" s="13">
        <v>35543.5</v>
      </c>
      <c r="I116" s="14">
        <f>$A$1-J116</f>
        <v>104244000</v>
      </c>
      <c r="J116" s="34">
        <v>155756000</v>
      </c>
      <c r="K116" s="13">
        <v>35908.583333333336</v>
      </c>
      <c r="L116" s="14">
        <f t="shared" si="7"/>
        <v>139600000</v>
      </c>
      <c r="M116" s="34">
        <v>120400000</v>
      </c>
      <c r="X116" s="24">
        <v>36273</v>
      </c>
      <c r="Y116" s="14">
        <f t="shared" si="8"/>
        <v>155673000</v>
      </c>
      <c r="Z116" s="14">
        <f t="shared" si="9"/>
        <v>104327000</v>
      </c>
    </row>
    <row r="117" spans="1:26" x14ac:dyDescent="0.2">
      <c r="A117" s="12">
        <v>36639</v>
      </c>
      <c r="B117" s="14">
        <f t="shared" si="5"/>
        <v>155673000</v>
      </c>
      <c r="C117" s="34">
        <v>104327000</v>
      </c>
      <c r="D117" s="14">
        <f t="shared" si="6"/>
        <v>125949000</v>
      </c>
      <c r="E117" s="35">
        <f>ANR!B57</f>
        <v>134051000</v>
      </c>
      <c r="F117" s="5"/>
      <c r="G117" s="5"/>
      <c r="H117" s="5"/>
      <c r="I117" s="5"/>
      <c r="J117" s="5"/>
      <c r="K117" s="13">
        <v>35909.583333333336</v>
      </c>
      <c r="L117" s="14">
        <f t="shared" si="7"/>
        <v>140314000</v>
      </c>
      <c r="M117" s="34">
        <v>119686000</v>
      </c>
      <c r="X117" s="24">
        <v>36274</v>
      </c>
      <c r="Y117" s="14">
        <f t="shared" si="8"/>
        <v>155673000</v>
      </c>
      <c r="Z117" s="14">
        <f t="shared" si="9"/>
        <v>104327000</v>
      </c>
    </row>
    <row r="118" spans="1:26" x14ac:dyDescent="0.2">
      <c r="A118" s="12">
        <v>36640</v>
      </c>
      <c r="B118" s="14">
        <f t="shared" si="5"/>
        <v>155673000</v>
      </c>
      <c r="C118" s="34">
        <v>104327000</v>
      </c>
      <c r="D118" s="14">
        <f t="shared" si="6"/>
        <v>125949000</v>
      </c>
      <c r="E118" s="35">
        <f>ANR!B58</f>
        <v>134051000</v>
      </c>
      <c r="F118" s="5"/>
      <c r="G118" s="5"/>
      <c r="H118" s="13">
        <v>35545.5</v>
      </c>
      <c r="I118" s="14">
        <f>$A$1-J118</f>
        <v>105071000</v>
      </c>
      <c r="J118" s="34">
        <v>154929000</v>
      </c>
      <c r="K118" s="13">
        <v>35910.583333333336</v>
      </c>
      <c r="L118" s="14">
        <f t="shared" si="7"/>
        <v>140314000</v>
      </c>
      <c r="M118" s="34">
        <v>119686000</v>
      </c>
      <c r="X118" s="24">
        <v>36275</v>
      </c>
      <c r="Y118" s="14">
        <f t="shared" si="8"/>
        <v>155673000</v>
      </c>
      <c r="Z118" s="14">
        <f t="shared" si="9"/>
        <v>104327000</v>
      </c>
    </row>
    <row r="119" spans="1:26" x14ac:dyDescent="0.2">
      <c r="A119" s="12">
        <v>36641</v>
      </c>
      <c r="B119" s="14">
        <f t="shared" si="5"/>
        <v>156400000</v>
      </c>
      <c r="C119" s="34">
        <v>103600000</v>
      </c>
      <c r="D119" s="14">
        <f t="shared" si="6"/>
        <v>126394000</v>
      </c>
      <c r="E119" s="35">
        <f>ANR!B59</f>
        <v>133606000</v>
      </c>
      <c r="F119" s="14">
        <f>$A$1-G119</f>
        <v>85000000</v>
      </c>
      <c r="G119" s="34">
        <v>175000000</v>
      </c>
      <c r="H119" s="5"/>
      <c r="I119" s="5"/>
      <c r="J119" s="5"/>
      <c r="K119" s="13">
        <v>35911.583333333336</v>
      </c>
      <c r="L119" s="14">
        <f t="shared" si="7"/>
        <v>140314000</v>
      </c>
      <c r="M119" s="34">
        <v>119686000</v>
      </c>
      <c r="X119" s="24">
        <v>36276</v>
      </c>
      <c r="Y119" s="14">
        <f t="shared" si="8"/>
        <v>156400000</v>
      </c>
      <c r="Z119" s="14">
        <f t="shared" si="9"/>
        <v>103600000</v>
      </c>
    </row>
    <row r="120" spans="1:26" x14ac:dyDescent="0.2">
      <c r="A120" s="12">
        <v>36642</v>
      </c>
      <c r="B120" s="14">
        <f t="shared" si="5"/>
        <v>156909000</v>
      </c>
      <c r="C120" s="34">
        <v>103091000</v>
      </c>
      <c r="D120" s="14">
        <f t="shared" si="6"/>
        <v>127534000</v>
      </c>
      <c r="E120" s="35">
        <f>ANR!B60</f>
        <v>132466000</v>
      </c>
      <c r="F120" s="5"/>
      <c r="G120" s="5"/>
      <c r="H120" s="5"/>
      <c r="I120" s="5"/>
      <c r="J120" s="5"/>
      <c r="K120" s="13">
        <v>35912.583333333336</v>
      </c>
      <c r="L120" s="14">
        <f t="shared" si="7"/>
        <v>142000000</v>
      </c>
      <c r="M120" s="34">
        <v>118000000</v>
      </c>
      <c r="X120" s="24">
        <v>36277</v>
      </c>
      <c r="Y120" s="14">
        <f t="shared" si="8"/>
        <v>156909000</v>
      </c>
      <c r="Z120" s="14">
        <f t="shared" si="9"/>
        <v>103091000</v>
      </c>
    </row>
    <row r="121" spans="1:26" x14ac:dyDescent="0.2">
      <c r="A121" s="12">
        <v>36643</v>
      </c>
      <c r="B121" s="14">
        <f t="shared" si="5"/>
        <v>157464000</v>
      </c>
      <c r="C121" s="34">
        <v>102536000</v>
      </c>
      <c r="D121" s="14">
        <f t="shared" si="6"/>
        <v>128020000</v>
      </c>
      <c r="E121" s="35">
        <f>ANR!B61</f>
        <v>131980000</v>
      </c>
      <c r="F121" s="5"/>
      <c r="G121" s="5"/>
      <c r="H121" s="5"/>
      <c r="I121" s="5"/>
      <c r="J121" s="5"/>
      <c r="K121" s="13">
        <v>35913.583333333336</v>
      </c>
      <c r="L121" s="14">
        <f t="shared" si="7"/>
        <v>142721000</v>
      </c>
      <c r="M121" s="34">
        <v>117279000</v>
      </c>
      <c r="X121" s="24">
        <v>36278</v>
      </c>
      <c r="Y121" s="14">
        <f t="shared" si="8"/>
        <v>157464000</v>
      </c>
      <c r="Z121" s="14">
        <f t="shared" si="9"/>
        <v>102536000</v>
      </c>
    </row>
    <row r="122" spans="1:26" x14ac:dyDescent="0.2">
      <c r="A122" s="12">
        <v>36644</v>
      </c>
      <c r="B122" s="14">
        <f t="shared" si="5"/>
        <v>158012000</v>
      </c>
      <c r="C122" s="34">
        <v>101988000</v>
      </c>
      <c r="D122" s="14">
        <f t="shared" si="6"/>
        <v>128662000</v>
      </c>
      <c r="E122" s="35">
        <f>ANR!B62</f>
        <v>131338000</v>
      </c>
      <c r="F122" s="5"/>
      <c r="G122" s="5"/>
      <c r="H122" s="5"/>
      <c r="I122" s="5"/>
      <c r="J122" s="5"/>
      <c r="K122" s="13">
        <v>35914.583333333336</v>
      </c>
      <c r="L122" s="14">
        <f t="shared" si="7"/>
        <v>142764000</v>
      </c>
      <c r="M122" s="34">
        <v>117236000</v>
      </c>
      <c r="X122" s="24">
        <v>36279</v>
      </c>
      <c r="Y122" s="14">
        <f t="shared" si="8"/>
        <v>158012000</v>
      </c>
      <c r="Z122" s="14">
        <f t="shared" si="9"/>
        <v>101988000</v>
      </c>
    </row>
    <row r="123" spans="1:26" x14ac:dyDescent="0.2">
      <c r="A123" s="12">
        <v>36645</v>
      </c>
      <c r="B123" s="14">
        <f t="shared" si="5"/>
        <v>158436000</v>
      </c>
      <c r="C123" s="34">
        <v>101564000</v>
      </c>
      <c r="D123" s="14">
        <f t="shared" si="6"/>
        <v>129222000</v>
      </c>
      <c r="E123" s="35">
        <f>ANR!B63</f>
        <v>130778000</v>
      </c>
      <c r="F123" s="5"/>
      <c r="G123" s="5"/>
      <c r="H123" s="5"/>
      <c r="I123" s="5"/>
      <c r="J123" s="5"/>
      <c r="K123" s="13">
        <v>35915.583333333336</v>
      </c>
      <c r="L123" s="14">
        <f t="shared" si="7"/>
        <v>142876000</v>
      </c>
      <c r="M123" s="34">
        <v>117124000</v>
      </c>
      <c r="X123" s="24">
        <v>36280</v>
      </c>
      <c r="Y123" s="14">
        <f t="shared" si="8"/>
        <v>158436000</v>
      </c>
      <c r="Z123" s="14">
        <f t="shared" si="9"/>
        <v>101564000</v>
      </c>
    </row>
    <row r="124" spans="1:26" x14ac:dyDescent="0.2">
      <c r="A124" s="12">
        <v>36646</v>
      </c>
      <c r="B124" s="14">
        <f t="shared" si="5"/>
        <v>158436000</v>
      </c>
      <c r="C124" s="34">
        <v>101564000</v>
      </c>
      <c r="D124" s="14">
        <f t="shared" si="6"/>
        <v>129782000</v>
      </c>
      <c r="E124" s="35">
        <f>ANR!B64</f>
        <v>130218000</v>
      </c>
      <c r="F124" s="5"/>
      <c r="G124" s="5"/>
      <c r="H124" s="13">
        <v>35551.5</v>
      </c>
      <c r="I124" s="14">
        <f>$A$1-J124</f>
        <v>108000000</v>
      </c>
      <c r="J124" s="34">
        <v>152000000</v>
      </c>
      <c r="K124" s="13">
        <v>35916.583333333336</v>
      </c>
      <c r="L124" s="14">
        <f t="shared" si="7"/>
        <v>143000000</v>
      </c>
      <c r="M124" s="34">
        <v>117000000</v>
      </c>
      <c r="X124" s="24">
        <v>36281</v>
      </c>
      <c r="Y124" s="14">
        <f t="shared" si="8"/>
        <v>158436000</v>
      </c>
      <c r="Z124" s="14">
        <f t="shared" si="9"/>
        <v>101564000</v>
      </c>
    </row>
    <row r="125" spans="1:26" x14ac:dyDescent="0.2">
      <c r="A125" s="12">
        <v>36647</v>
      </c>
      <c r="B125" s="14">
        <f t="shared" si="5"/>
        <v>158436000</v>
      </c>
      <c r="C125" s="34">
        <v>101564000</v>
      </c>
      <c r="D125" s="14">
        <f t="shared" si="6"/>
        <v>130616000</v>
      </c>
      <c r="E125" s="35">
        <f>ANR!B65</f>
        <v>129384000</v>
      </c>
      <c r="F125" s="5"/>
      <c r="G125" s="5"/>
      <c r="H125" s="13">
        <v>35552.5</v>
      </c>
      <c r="I125" s="14">
        <f>$A$1-J125</f>
        <v>107000000</v>
      </c>
      <c r="J125" s="34">
        <v>153000000</v>
      </c>
      <c r="K125" s="13">
        <v>35917.583333333336</v>
      </c>
      <c r="L125" s="14">
        <f t="shared" si="7"/>
        <v>143000000</v>
      </c>
      <c r="M125" s="34">
        <v>117000000</v>
      </c>
      <c r="X125" s="24">
        <v>36282</v>
      </c>
      <c r="Y125" s="14">
        <f t="shared" si="8"/>
        <v>158436000</v>
      </c>
      <c r="Z125" s="14">
        <f t="shared" si="9"/>
        <v>101564000</v>
      </c>
    </row>
    <row r="126" spans="1:26" x14ac:dyDescent="0.2">
      <c r="A126" s="12">
        <v>36648</v>
      </c>
      <c r="B126" s="14">
        <f t="shared" si="5"/>
        <v>158946000</v>
      </c>
      <c r="C126" s="34">
        <v>101054000</v>
      </c>
      <c r="D126" s="14">
        <f t="shared" si="6"/>
        <v>131015000</v>
      </c>
      <c r="E126" s="35">
        <f>ANR!B66</f>
        <v>128985000</v>
      </c>
      <c r="F126" s="5"/>
      <c r="G126" s="5"/>
      <c r="H126" s="5"/>
      <c r="I126" s="5"/>
      <c r="J126" s="5"/>
      <c r="K126" s="13">
        <v>35918.583333333336</v>
      </c>
      <c r="L126" s="14">
        <f t="shared" si="7"/>
        <v>143000000</v>
      </c>
      <c r="M126" s="34">
        <v>117000000</v>
      </c>
      <c r="X126" s="24">
        <v>36283</v>
      </c>
      <c r="Y126" s="14">
        <f t="shared" si="8"/>
        <v>158946000</v>
      </c>
      <c r="Z126" s="14">
        <f t="shared" si="9"/>
        <v>101054000</v>
      </c>
    </row>
    <row r="127" spans="1:26" x14ac:dyDescent="0.2">
      <c r="A127" s="12">
        <v>36649</v>
      </c>
      <c r="B127" s="14">
        <f t="shared" si="5"/>
        <v>159072000</v>
      </c>
      <c r="C127" s="34">
        <v>100928000</v>
      </c>
      <c r="D127" s="14">
        <f t="shared" si="6"/>
        <v>131565000</v>
      </c>
      <c r="E127" s="35">
        <f>ANR!B67</f>
        <v>128435000</v>
      </c>
      <c r="F127" s="5"/>
      <c r="G127" s="5"/>
      <c r="H127" s="5"/>
      <c r="I127" s="5"/>
      <c r="J127" s="5"/>
      <c r="K127" s="13">
        <v>35919.583333333336</v>
      </c>
      <c r="L127" s="14">
        <f t="shared" si="7"/>
        <v>144500000</v>
      </c>
      <c r="M127" s="34">
        <v>115500000</v>
      </c>
      <c r="X127" s="24">
        <v>36284</v>
      </c>
      <c r="Y127" s="14">
        <f t="shared" si="8"/>
        <v>159072000</v>
      </c>
      <c r="Z127" s="14">
        <f t="shared" si="9"/>
        <v>100928000</v>
      </c>
    </row>
    <row r="128" spans="1:26" x14ac:dyDescent="0.2">
      <c r="A128" s="12">
        <v>36650</v>
      </c>
      <c r="B128" s="14">
        <f t="shared" si="5"/>
        <v>160761000</v>
      </c>
      <c r="C128" s="34">
        <v>99239000</v>
      </c>
      <c r="D128" s="14">
        <f t="shared" si="6"/>
        <v>132135000</v>
      </c>
      <c r="E128" s="35">
        <f>ANR!B68</f>
        <v>127865000</v>
      </c>
      <c r="F128" s="5"/>
      <c r="G128" s="5"/>
      <c r="H128" s="5"/>
      <c r="I128" s="5"/>
      <c r="J128" s="5"/>
      <c r="K128" s="13">
        <v>35920.583333333336</v>
      </c>
      <c r="L128" s="14">
        <f t="shared" si="7"/>
        <v>145000000</v>
      </c>
      <c r="M128" s="34">
        <v>115000000</v>
      </c>
      <c r="X128" s="24">
        <v>36285</v>
      </c>
      <c r="Y128" s="14">
        <f t="shared" si="8"/>
        <v>160761000</v>
      </c>
      <c r="Z128" s="14">
        <f t="shared" si="9"/>
        <v>99239000</v>
      </c>
    </row>
    <row r="129" spans="1:26" x14ac:dyDescent="0.2">
      <c r="A129" s="12">
        <v>36651</v>
      </c>
      <c r="B129" s="14">
        <f t="shared" si="5"/>
        <v>161178000</v>
      </c>
      <c r="C129" s="34">
        <v>98822000</v>
      </c>
      <c r="D129" s="14">
        <f t="shared" si="6"/>
        <v>132754000</v>
      </c>
      <c r="E129" s="35">
        <f>ANR!B69</f>
        <v>127246000</v>
      </c>
      <c r="F129" s="5"/>
      <c r="G129" s="5"/>
      <c r="H129" s="13">
        <v>35556.5</v>
      </c>
      <c r="I129" s="14">
        <f>$A$1-J129</f>
        <v>109000000</v>
      </c>
      <c r="J129" s="34">
        <v>151000000</v>
      </c>
      <c r="K129" s="13">
        <v>35921.583333333336</v>
      </c>
      <c r="L129" s="14">
        <f t="shared" si="7"/>
        <v>146649000</v>
      </c>
      <c r="M129" s="34">
        <v>113351000</v>
      </c>
      <c r="X129" s="24">
        <v>36286</v>
      </c>
      <c r="Y129" s="14">
        <f t="shared" si="8"/>
        <v>161178000</v>
      </c>
      <c r="Z129" s="14">
        <f t="shared" si="9"/>
        <v>98822000</v>
      </c>
    </row>
    <row r="130" spans="1:26" x14ac:dyDescent="0.2">
      <c r="A130" s="12">
        <v>36652</v>
      </c>
      <c r="B130" s="14">
        <f t="shared" si="5"/>
        <v>161542000</v>
      </c>
      <c r="C130" s="34">
        <v>98458000</v>
      </c>
      <c r="D130" s="14">
        <f t="shared" si="6"/>
        <v>133331200</v>
      </c>
      <c r="E130" s="35">
        <f>ANR!B70</f>
        <v>126668800</v>
      </c>
      <c r="F130" s="5"/>
      <c r="G130" s="5"/>
      <c r="H130" s="5"/>
      <c r="I130" s="5"/>
      <c r="J130" s="5"/>
      <c r="K130" s="13">
        <v>35922.583333333336</v>
      </c>
      <c r="L130" s="14">
        <f t="shared" si="7"/>
        <v>147419000</v>
      </c>
      <c r="M130" s="34">
        <v>112581000</v>
      </c>
      <c r="X130" s="24">
        <v>36287</v>
      </c>
      <c r="Y130" s="14">
        <f t="shared" si="8"/>
        <v>161542000</v>
      </c>
      <c r="Z130" s="14">
        <f t="shared" si="9"/>
        <v>98458000</v>
      </c>
    </row>
    <row r="131" spans="1:26" x14ac:dyDescent="0.2">
      <c r="A131" s="12">
        <v>36653</v>
      </c>
      <c r="B131" s="14">
        <f t="shared" si="5"/>
        <v>161542000</v>
      </c>
      <c r="C131" s="34">
        <v>98458000</v>
      </c>
      <c r="D131" s="14">
        <f t="shared" si="6"/>
        <v>133906000</v>
      </c>
      <c r="E131" s="35">
        <f>ANR!B71</f>
        <v>126094000</v>
      </c>
      <c r="F131" s="5"/>
      <c r="G131" s="5"/>
      <c r="H131" s="5"/>
      <c r="I131" s="5"/>
      <c r="J131" s="5"/>
      <c r="K131" s="13">
        <v>35923.583333333336</v>
      </c>
      <c r="L131" s="14">
        <f t="shared" si="7"/>
        <v>148208000</v>
      </c>
      <c r="M131" s="34">
        <v>111792000</v>
      </c>
      <c r="X131" s="24">
        <v>36288</v>
      </c>
      <c r="Y131" s="14">
        <f t="shared" si="8"/>
        <v>161542000</v>
      </c>
      <c r="Z131" s="14">
        <f t="shared" si="9"/>
        <v>98458000</v>
      </c>
    </row>
    <row r="132" spans="1:26" x14ac:dyDescent="0.2">
      <c r="A132" s="12">
        <v>36654</v>
      </c>
      <c r="B132" s="14">
        <f t="shared" ref="B132:B195" si="10">$A$1-C132</f>
        <v>161542000</v>
      </c>
      <c r="C132" s="34">
        <v>98458000</v>
      </c>
      <c r="D132" s="14">
        <f t="shared" ref="D132:D195" si="11">$A$1-E132</f>
        <v>134585000</v>
      </c>
      <c r="E132" s="35">
        <f>ANR!B72</f>
        <v>125415000</v>
      </c>
      <c r="F132" s="5"/>
      <c r="G132" s="5"/>
      <c r="H132" s="13">
        <v>35559.5</v>
      </c>
      <c r="I132" s="14">
        <f>$A$1-J132</f>
        <v>110000000</v>
      </c>
      <c r="J132" s="34">
        <v>150000000</v>
      </c>
      <c r="K132" s="13">
        <v>35924.583333333336</v>
      </c>
      <c r="L132" s="14">
        <f t="shared" ref="L132:L195" si="12">$A$1-M132</f>
        <v>148208000</v>
      </c>
      <c r="M132" s="34">
        <v>111792000</v>
      </c>
      <c r="X132" s="24">
        <v>36289</v>
      </c>
      <c r="Y132" s="14">
        <f t="shared" ref="Y132:Y195" si="13">$A$1-Z132</f>
        <v>161542000</v>
      </c>
      <c r="Z132" s="14">
        <f t="shared" ref="Z132:Z195" si="14">C132</f>
        <v>98458000</v>
      </c>
    </row>
    <row r="133" spans="1:26" x14ac:dyDescent="0.2">
      <c r="A133" s="12">
        <v>36655</v>
      </c>
      <c r="B133" s="14">
        <f t="shared" si="10"/>
        <v>162475000</v>
      </c>
      <c r="C133" s="34">
        <v>97525000</v>
      </c>
      <c r="D133" s="14">
        <f t="shared" si="11"/>
        <v>134932000</v>
      </c>
      <c r="E133" s="35">
        <f>ANR!B73</f>
        <v>125068000</v>
      </c>
      <c r="F133" s="5"/>
      <c r="G133" s="5"/>
      <c r="H133" s="13">
        <v>35560.5</v>
      </c>
      <c r="I133" s="14">
        <f>$A$1-J133</f>
        <v>111000000</v>
      </c>
      <c r="J133" s="34">
        <v>149000000</v>
      </c>
      <c r="K133" s="13">
        <v>35925.583333333336</v>
      </c>
      <c r="L133" s="14">
        <f t="shared" si="12"/>
        <v>148208000</v>
      </c>
      <c r="M133" s="34">
        <v>111792000</v>
      </c>
      <c r="X133" s="24">
        <v>36290</v>
      </c>
      <c r="Y133" s="14">
        <f t="shared" si="13"/>
        <v>162475000</v>
      </c>
      <c r="Z133" s="14">
        <f t="shared" si="14"/>
        <v>97525000</v>
      </c>
    </row>
    <row r="134" spans="1:26" x14ac:dyDescent="0.2">
      <c r="A134" s="12">
        <v>36656</v>
      </c>
      <c r="B134" s="14">
        <f t="shared" si="10"/>
        <v>163370000</v>
      </c>
      <c r="C134" s="34">
        <v>96630000</v>
      </c>
      <c r="D134" s="14">
        <f t="shared" si="11"/>
        <v>135138000</v>
      </c>
      <c r="E134" s="35">
        <f>ANR!B74</f>
        <v>124862000</v>
      </c>
      <c r="F134" s="5"/>
      <c r="G134" s="5"/>
      <c r="H134" s="5"/>
      <c r="I134" s="5"/>
      <c r="J134" s="5"/>
      <c r="K134" s="13">
        <v>35926.583333333336</v>
      </c>
      <c r="L134" s="14">
        <f t="shared" si="12"/>
        <v>150500000</v>
      </c>
      <c r="M134" s="34">
        <v>109500000</v>
      </c>
      <c r="X134" s="24">
        <v>36291</v>
      </c>
      <c r="Y134" s="14">
        <f t="shared" si="13"/>
        <v>163370000</v>
      </c>
      <c r="Z134" s="14">
        <f t="shared" si="14"/>
        <v>96630000</v>
      </c>
    </row>
    <row r="135" spans="1:26" x14ac:dyDescent="0.2">
      <c r="A135" s="12">
        <v>36657</v>
      </c>
      <c r="B135" s="14">
        <f t="shared" si="10"/>
        <v>163684000</v>
      </c>
      <c r="C135" s="34">
        <v>96316000</v>
      </c>
      <c r="D135" s="14">
        <f t="shared" si="11"/>
        <v>135569000</v>
      </c>
      <c r="E135" s="35">
        <f>ANR!B75</f>
        <v>124431000</v>
      </c>
      <c r="F135" s="5"/>
      <c r="G135" s="5"/>
      <c r="H135" s="5"/>
      <c r="I135" s="5"/>
      <c r="J135" s="5"/>
      <c r="K135" s="13">
        <v>35927.583333333336</v>
      </c>
      <c r="L135" s="14">
        <f t="shared" si="12"/>
        <v>150997000</v>
      </c>
      <c r="M135" s="34">
        <v>109003000</v>
      </c>
      <c r="X135" s="24">
        <v>36292</v>
      </c>
      <c r="Y135" s="14">
        <f t="shared" si="13"/>
        <v>163684000</v>
      </c>
      <c r="Z135" s="14">
        <f t="shared" si="14"/>
        <v>96316000</v>
      </c>
    </row>
    <row r="136" spans="1:26" x14ac:dyDescent="0.2">
      <c r="A136" s="12">
        <v>36658</v>
      </c>
      <c r="B136" s="14">
        <f t="shared" si="10"/>
        <v>164110000</v>
      </c>
      <c r="C136" s="34">
        <v>95890000</v>
      </c>
      <c r="D136" s="14">
        <f t="shared" si="11"/>
        <v>136055000</v>
      </c>
      <c r="E136" s="35">
        <f>ANR!B76</f>
        <v>123945000</v>
      </c>
      <c r="F136" s="5"/>
      <c r="G136" s="5"/>
      <c r="H136" s="5"/>
      <c r="I136" s="5"/>
      <c r="J136" s="5"/>
      <c r="K136" s="13">
        <v>35928.583333333336</v>
      </c>
      <c r="L136" s="14">
        <f t="shared" si="12"/>
        <v>152648000</v>
      </c>
      <c r="M136" s="34">
        <v>107352000</v>
      </c>
      <c r="X136" s="24">
        <v>36293</v>
      </c>
      <c r="Y136" s="14">
        <f t="shared" si="13"/>
        <v>164110000</v>
      </c>
      <c r="Z136" s="14">
        <f t="shared" si="14"/>
        <v>95890000</v>
      </c>
    </row>
    <row r="137" spans="1:26" x14ac:dyDescent="0.2">
      <c r="A137" s="12">
        <v>36659</v>
      </c>
      <c r="B137" s="14">
        <f t="shared" si="10"/>
        <v>164477000</v>
      </c>
      <c r="C137" s="34">
        <v>95523000</v>
      </c>
      <c r="D137" s="14">
        <f t="shared" si="11"/>
        <v>136521000</v>
      </c>
      <c r="E137" s="35">
        <f>ANR!B77</f>
        <v>123479000</v>
      </c>
      <c r="F137" s="5"/>
      <c r="G137" s="5"/>
      <c r="H137" s="13">
        <v>35564.5</v>
      </c>
      <c r="I137" s="14">
        <f>$A$1-J137</f>
        <v>113000000</v>
      </c>
      <c r="J137" s="34">
        <v>147000000</v>
      </c>
      <c r="K137" s="13">
        <v>35929.583333333336</v>
      </c>
      <c r="L137" s="14">
        <f t="shared" si="12"/>
        <v>153303000</v>
      </c>
      <c r="M137" s="34">
        <v>106697000</v>
      </c>
      <c r="X137" s="24">
        <v>36294</v>
      </c>
      <c r="Y137" s="14">
        <f t="shared" si="13"/>
        <v>164477000</v>
      </c>
      <c r="Z137" s="14">
        <f t="shared" si="14"/>
        <v>95523000</v>
      </c>
    </row>
    <row r="138" spans="1:26" x14ac:dyDescent="0.2">
      <c r="A138" s="12">
        <v>36660</v>
      </c>
      <c r="B138" s="14">
        <f t="shared" si="10"/>
        <v>164477000</v>
      </c>
      <c r="C138" s="34">
        <v>95523000</v>
      </c>
      <c r="D138" s="14">
        <f t="shared" si="11"/>
        <v>136876000</v>
      </c>
      <c r="E138" s="35">
        <f>ANR!B78</f>
        <v>123124000</v>
      </c>
      <c r="F138" s="14">
        <f>$A$1-G138</f>
        <v>95000000</v>
      </c>
      <c r="G138" s="34">
        <v>165000000</v>
      </c>
      <c r="H138" s="5"/>
      <c r="I138" s="5"/>
      <c r="J138" s="5"/>
      <c r="K138" s="13">
        <v>35930.583333333336</v>
      </c>
      <c r="L138" s="14">
        <f t="shared" si="12"/>
        <v>154000000</v>
      </c>
      <c r="M138" s="34">
        <v>106000000</v>
      </c>
      <c r="X138" s="24">
        <v>36295</v>
      </c>
      <c r="Y138" s="14">
        <f t="shared" si="13"/>
        <v>164477000</v>
      </c>
      <c r="Z138" s="14">
        <f t="shared" si="14"/>
        <v>95523000</v>
      </c>
    </row>
    <row r="139" spans="1:26" x14ac:dyDescent="0.2">
      <c r="A139" s="12">
        <v>36661</v>
      </c>
      <c r="B139" s="14">
        <f t="shared" si="10"/>
        <v>164477000</v>
      </c>
      <c r="C139" s="34">
        <v>95523000</v>
      </c>
      <c r="D139" s="14">
        <f t="shared" si="11"/>
        <v>137470000</v>
      </c>
      <c r="E139" s="35">
        <f>ANR!B79</f>
        <v>122530000</v>
      </c>
      <c r="F139" s="5"/>
      <c r="G139" s="5"/>
      <c r="H139" s="5"/>
      <c r="I139" s="5"/>
      <c r="J139" s="5"/>
      <c r="K139" s="13">
        <v>35931.583333333336</v>
      </c>
      <c r="L139" s="14">
        <f t="shared" si="12"/>
        <v>154000000</v>
      </c>
      <c r="M139" s="34">
        <v>106000000</v>
      </c>
      <c r="X139" s="24">
        <v>36296</v>
      </c>
      <c r="Y139" s="14">
        <f t="shared" si="13"/>
        <v>164477000</v>
      </c>
      <c r="Z139" s="14">
        <f t="shared" si="14"/>
        <v>95523000</v>
      </c>
    </row>
    <row r="140" spans="1:26" x14ac:dyDescent="0.2">
      <c r="A140" s="12">
        <v>36662</v>
      </c>
      <c r="B140" s="14">
        <f t="shared" si="10"/>
        <v>165300000</v>
      </c>
      <c r="C140" s="34">
        <v>94700000</v>
      </c>
      <c r="D140" s="14">
        <f t="shared" si="11"/>
        <v>137659000</v>
      </c>
      <c r="E140" s="35">
        <f>ANR!B80</f>
        <v>122341000</v>
      </c>
      <c r="F140" s="5"/>
      <c r="G140" s="5"/>
      <c r="H140" s="13">
        <v>35567.5</v>
      </c>
      <c r="I140" s="14">
        <f>$A$1-J140</f>
        <v>114000000</v>
      </c>
      <c r="J140" s="34">
        <v>146000000</v>
      </c>
      <c r="K140" s="13">
        <v>35932.583333333336</v>
      </c>
      <c r="L140" s="14">
        <f t="shared" si="12"/>
        <v>154000000</v>
      </c>
      <c r="M140" s="34">
        <v>106000000</v>
      </c>
      <c r="X140" s="24">
        <v>36297</v>
      </c>
      <c r="Y140" s="14">
        <f t="shared" si="13"/>
        <v>165300000</v>
      </c>
      <c r="Z140" s="14">
        <f t="shared" si="14"/>
        <v>94700000</v>
      </c>
    </row>
    <row r="141" spans="1:26" x14ac:dyDescent="0.2">
      <c r="A141" s="12">
        <v>36663</v>
      </c>
      <c r="B141" s="14">
        <f t="shared" si="10"/>
        <v>166712000</v>
      </c>
      <c r="C141" s="34">
        <v>93288000</v>
      </c>
      <c r="D141" s="14">
        <f t="shared" si="11"/>
        <v>138030000</v>
      </c>
      <c r="E141" s="35">
        <f>ANR!B81</f>
        <v>121970000</v>
      </c>
      <c r="F141" s="5"/>
      <c r="G141" s="5"/>
      <c r="H141" s="5"/>
      <c r="I141" s="5"/>
      <c r="J141" s="5"/>
      <c r="K141" s="13">
        <v>35933.583333333336</v>
      </c>
      <c r="L141" s="14">
        <f t="shared" si="12"/>
        <v>156000000</v>
      </c>
      <c r="M141" s="34">
        <v>104000000</v>
      </c>
      <c r="X141" s="24">
        <v>36298</v>
      </c>
      <c r="Y141" s="14">
        <f t="shared" si="13"/>
        <v>166712000</v>
      </c>
      <c r="Z141" s="14">
        <f t="shared" si="14"/>
        <v>93288000</v>
      </c>
    </row>
    <row r="142" spans="1:26" x14ac:dyDescent="0.2">
      <c r="A142" s="12">
        <v>36664</v>
      </c>
      <c r="B142" s="14">
        <f t="shared" si="10"/>
        <v>167145000</v>
      </c>
      <c r="C142" s="34">
        <v>92855000</v>
      </c>
      <c r="D142" s="14">
        <f t="shared" si="11"/>
        <v>138523000</v>
      </c>
      <c r="E142" s="35">
        <f>ANR!B82</f>
        <v>121477000</v>
      </c>
      <c r="F142" s="5"/>
      <c r="G142" s="5"/>
      <c r="H142" s="5"/>
      <c r="I142" s="5"/>
      <c r="J142" s="5"/>
      <c r="K142" s="13">
        <v>35934.583333333336</v>
      </c>
      <c r="L142" s="14">
        <f t="shared" si="12"/>
        <v>157553000</v>
      </c>
      <c r="M142" s="34">
        <v>102447000</v>
      </c>
      <c r="X142" s="24">
        <v>36299</v>
      </c>
      <c r="Y142" s="14">
        <f t="shared" si="13"/>
        <v>167145000</v>
      </c>
      <c r="Z142" s="14">
        <f t="shared" si="14"/>
        <v>92855000</v>
      </c>
    </row>
    <row r="143" spans="1:26" x14ac:dyDescent="0.2">
      <c r="A143" s="12">
        <v>36665</v>
      </c>
      <c r="B143" s="14">
        <f t="shared" si="10"/>
        <v>167512000</v>
      </c>
      <c r="C143" s="34">
        <v>92488000</v>
      </c>
      <c r="D143" s="14">
        <f t="shared" si="11"/>
        <v>138991000</v>
      </c>
      <c r="E143" s="35">
        <f>ANR!B83</f>
        <v>121009000</v>
      </c>
      <c r="F143" s="5"/>
      <c r="G143" s="5"/>
      <c r="H143" s="13">
        <v>35570.5</v>
      </c>
      <c r="I143" s="14">
        <f>$A$1-J143</f>
        <v>116000000</v>
      </c>
      <c r="J143" s="34">
        <v>144000000</v>
      </c>
      <c r="K143" s="13">
        <v>35935.583333333336</v>
      </c>
      <c r="L143" s="14">
        <f t="shared" si="12"/>
        <v>158279000</v>
      </c>
      <c r="M143" s="34">
        <v>101721000</v>
      </c>
      <c r="X143" s="24">
        <v>36300</v>
      </c>
      <c r="Y143" s="14">
        <f t="shared" si="13"/>
        <v>167512000</v>
      </c>
      <c r="Z143" s="14">
        <f t="shared" si="14"/>
        <v>92488000</v>
      </c>
    </row>
    <row r="144" spans="1:26" x14ac:dyDescent="0.2">
      <c r="A144" s="12">
        <v>36666</v>
      </c>
      <c r="B144" s="14">
        <f t="shared" si="10"/>
        <v>167512000</v>
      </c>
      <c r="C144" s="34">
        <v>92488000</v>
      </c>
      <c r="D144" s="14">
        <f t="shared" si="11"/>
        <v>139567000</v>
      </c>
      <c r="E144" s="35">
        <f>ANR!B84</f>
        <v>120433000</v>
      </c>
      <c r="F144" s="5"/>
      <c r="G144" s="5"/>
      <c r="H144" s="5"/>
      <c r="I144" s="5"/>
      <c r="J144" s="5"/>
      <c r="K144" s="13">
        <v>35936.583333333336</v>
      </c>
      <c r="L144" s="14">
        <f t="shared" si="12"/>
        <v>158835000</v>
      </c>
      <c r="M144" s="34">
        <v>101165000</v>
      </c>
      <c r="X144" s="24">
        <v>36301</v>
      </c>
      <c r="Y144" s="14">
        <f t="shared" si="13"/>
        <v>167512000</v>
      </c>
      <c r="Z144" s="14">
        <f t="shared" si="14"/>
        <v>92488000</v>
      </c>
    </row>
    <row r="145" spans="1:26" x14ac:dyDescent="0.2">
      <c r="A145" s="12">
        <v>36667</v>
      </c>
      <c r="B145" s="14">
        <f t="shared" si="10"/>
        <v>167512000</v>
      </c>
      <c r="C145" s="34">
        <v>92488000</v>
      </c>
      <c r="D145" s="14">
        <f t="shared" si="11"/>
        <v>139783000</v>
      </c>
      <c r="E145" s="35">
        <f>ANR!B85</f>
        <v>120217000</v>
      </c>
      <c r="F145" s="5"/>
      <c r="G145" s="5"/>
      <c r="H145" s="5"/>
      <c r="I145" s="5"/>
      <c r="J145" s="5"/>
      <c r="K145" s="13">
        <v>35937.583333333336</v>
      </c>
      <c r="L145" s="14">
        <f t="shared" si="12"/>
        <v>159514000</v>
      </c>
      <c r="M145" s="34">
        <v>100486000</v>
      </c>
      <c r="X145" s="24">
        <v>36302</v>
      </c>
      <c r="Y145" s="14">
        <f t="shared" si="13"/>
        <v>167512000</v>
      </c>
      <c r="Z145" s="14">
        <f t="shared" si="14"/>
        <v>92488000</v>
      </c>
    </row>
    <row r="146" spans="1:26" x14ac:dyDescent="0.2">
      <c r="A146" s="12">
        <v>36668</v>
      </c>
      <c r="B146" s="14">
        <f t="shared" si="10"/>
        <v>167512000</v>
      </c>
      <c r="C146" s="34">
        <v>92488000</v>
      </c>
      <c r="D146" s="14">
        <f t="shared" si="11"/>
        <v>140525000</v>
      </c>
      <c r="E146" s="35">
        <f>ANR!B86</f>
        <v>119475000</v>
      </c>
      <c r="F146" s="5"/>
      <c r="G146" s="5"/>
      <c r="H146" s="5"/>
      <c r="I146" s="5"/>
      <c r="J146" s="5"/>
      <c r="K146" s="13">
        <v>35938.583333333336</v>
      </c>
      <c r="L146" s="14">
        <f t="shared" si="12"/>
        <v>159514000</v>
      </c>
      <c r="M146" s="34">
        <v>100486000</v>
      </c>
      <c r="X146" s="24">
        <v>36303</v>
      </c>
      <c r="Y146" s="14">
        <f t="shared" si="13"/>
        <v>167512000</v>
      </c>
      <c r="Z146" s="14">
        <f t="shared" si="14"/>
        <v>92488000</v>
      </c>
    </row>
    <row r="147" spans="1:26" x14ac:dyDescent="0.2">
      <c r="A147" s="12">
        <v>36669</v>
      </c>
      <c r="B147" s="14">
        <f t="shared" si="10"/>
        <v>168100000</v>
      </c>
      <c r="C147" s="34">
        <v>91900000</v>
      </c>
      <c r="D147" s="14">
        <f t="shared" si="11"/>
        <v>141128000</v>
      </c>
      <c r="E147" s="35">
        <f>ANR!B87</f>
        <v>118872000</v>
      </c>
      <c r="F147" s="5"/>
      <c r="G147" s="5"/>
      <c r="H147" s="5"/>
      <c r="I147" s="5"/>
      <c r="J147" s="5"/>
      <c r="K147" s="13">
        <v>35939.583333333336</v>
      </c>
      <c r="L147" s="14">
        <f t="shared" si="12"/>
        <v>159514000</v>
      </c>
      <c r="M147" s="34">
        <v>100486000</v>
      </c>
      <c r="X147" s="24">
        <v>36304</v>
      </c>
      <c r="Y147" s="14">
        <f t="shared" si="13"/>
        <v>168100000</v>
      </c>
      <c r="Z147" s="14">
        <f t="shared" si="14"/>
        <v>91900000</v>
      </c>
    </row>
    <row r="148" spans="1:26" x14ac:dyDescent="0.2">
      <c r="A148" s="12">
        <v>36670</v>
      </c>
      <c r="B148" s="14">
        <f t="shared" si="10"/>
        <v>168668000</v>
      </c>
      <c r="C148" s="34">
        <v>91332000</v>
      </c>
      <c r="D148" s="14">
        <f t="shared" si="11"/>
        <v>141730000</v>
      </c>
      <c r="E148" s="35">
        <f>ANR!B88</f>
        <v>118270000</v>
      </c>
      <c r="F148" s="5"/>
      <c r="G148" s="5"/>
      <c r="H148" s="5"/>
      <c r="I148" s="5"/>
      <c r="J148" s="5"/>
      <c r="K148" s="13">
        <v>35940.583333333336</v>
      </c>
      <c r="L148" s="14">
        <f t="shared" si="12"/>
        <v>159514000</v>
      </c>
      <c r="M148" s="34">
        <v>100486000</v>
      </c>
      <c r="X148" s="24">
        <v>36305</v>
      </c>
      <c r="Y148" s="14">
        <f t="shared" si="13"/>
        <v>168668000</v>
      </c>
      <c r="Z148" s="14">
        <f t="shared" si="14"/>
        <v>91332000</v>
      </c>
    </row>
    <row r="149" spans="1:26" x14ac:dyDescent="0.2">
      <c r="A149" s="12">
        <v>36671</v>
      </c>
      <c r="B149" s="14">
        <f t="shared" si="10"/>
        <v>169004000</v>
      </c>
      <c r="C149" s="34">
        <v>90996000</v>
      </c>
      <c r="D149" s="14">
        <f t="shared" si="11"/>
        <v>142365000</v>
      </c>
      <c r="E149" s="35">
        <f>ANR!B89</f>
        <v>117635000</v>
      </c>
      <c r="F149" s="5"/>
      <c r="G149" s="5"/>
      <c r="H149" s="5"/>
      <c r="I149" s="5"/>
      <c r="J149" s="5"/>
      <c r="K149" s="13">
        <v>35941.583333333336</v>
      </c>
      <c r="L149" s="14">
        <f t="shared" si="12"/>
        <v>163000000</v>
      </c>
      <c r="M149" s="34">
        <v>97000000</v>
      </c>
      <c r="X149" s="24">
        <v>36306</v>
      </c>
      <c r="Y149" s="14">
        <f t="shared" si="13"/>
        <v>169004000</v>
      </c>
      <c r="Z149" s="14">
        <f t="shared" si="14"/>
        <v>90996000</v>
      </c>
    </row>
    <row r="150" spans="1:26" x14ac:dyDescent="0.2">
      <c r="A150" s="12">
        <v>36672</v>
      </c>
      <c r="B150" s="14">
        <f t="shared" si="10"/>
        <v>169526000</v>
      </c>
      <c r="C150" s="34">
        <v>90474000</v>
      </c>
      <c r="D150" s="14">
        <f t="shared" si="11"/>
        <v>143028000</v>
      </c>
      <c r="E150" s="35">
        <f>ANR!B90</f>
        <v>116972000</v>
      </c>
      <c r="F150" s="5"/>
      <c r="G150" s="5"/>
      <c r="H150" s="5"/>
      <c r="I150" s="5"/>
      <c r="J150" s="5"/>
      <c r="K150" s="13">
        <v>35942.583333333336</v>
      </c>
      <c r="L150" s="14">
        <f t="shared" si="12"/>
        <v>164420000</v>
      </c>
      <c r="M150" s="34">
        <v>95580000</v>
      </c>
      <c r="X150" s="24">
        <v>36307</v>
      </c>
      <c r="Y150" s="14">
        <f t="shared" si="13"/>
        <v>169526000</v>
      </c>
      <c r="Z150" s="14">
        <f t="shared" si="14"/>
        <v>90474000</v>
      </c>
    </row>
    <row r="151" spans="1:26" x14ac:dyDescent="0.2">
      <c r="A151" s="12">
        <v>36673</v>
      </c>
      <c r="B151" s="14">
        <f t="shared" si="10"/>
        <v>170165000</v>
      </c>
      <c r="C151" s="34">
        <v>89835000</v>
      </c>
      <c r="D151" s="14">
        <f t="shared" si="11"/>
        <v>143601000</v>
      </c>
      <c r="E151" s="35">
        <f>ANR!B91</f>
        <v>116399000</v>
      </c>
      <c r="F151" s="5"/>
      <c r="G151" s="5"/>
      <c r="H151" s="5"/>
      <c r="I151" s="5"/>
      <c r="J151" s="5"/>
      <c r="K151" s="13">
        <v>35943.583333333336</v>
      </c>
      <c r="L151" s="14">
        <f t="shared" si="12"/>
        <v>165399000</v>
      </c>
      <c r="M151" s="34">
        <v>94601000</v>
      </c>
      <c r="X151" s="24">
        <v>36308</v>
      </c>
      <c r="Y151" s="14">
        <f t="shared" si="13"/>
        <v>170165000</v>
      </c>
      <c r="Z151" s="14">
        <f t="shared" si="14"/>
        <v>89835000</v>
      </c>
    </row>
    <row r="152" spans="1:26" x14ac:dyDescent="0.2">
      <c r="A152" s="12">
        <v>36674</v>
      </c>
      <c r="B152" s="14">
        <f t="shared" si="10"/>
        <v>170165000</v>
      </c>
      <c r="C152" s="34">
        <v>89835000</v>
      </c>
      <c r="D152" s="14">
        <f t="shared" si="11"/>
        <v>144230000</v>
      </c>
      <c r="E152" s="35">
        <f>ANR!B92</f>
        <v>115770000</v>
      </c>
      <c r="F152" s="5"/>
      <c r="G152" s="5"/>
      <c r="H152" s="13">
        <v>35579.5</v>
      </c>
      <c r="I152" s="14">
        <f>$A$1-J152</f>
        <v>121000000</v>
      </c>
      <c r="J152" s="34">
        <v>139000000</v>
      </c>
      <c r="K152" s="13">
        <v>35944.583333333336</v>
      </c>
      <c r="L152" s="14">
        <f t="shared" si="12"/>
        <v>166304000</v>
      </c>
      <c r="M152" s="34">
        <v>93696000</v>
      </c>
      <c r="X152" s="24">
        <v>36309</v>
      </c>
      <c r="Y152" s="14">
        <f t="shared" si="13"/>
        <v>170165000</v>
      </c>
      <c r="Z152" s="14">
        <f t="shared" si="14"/>
        <v>89835000</v>
      </c>
    </row>
    <row r="153" spans="1:26" x14ac:dyDescent="0.2">
      <c r="A153" s="12">
        <v>36675</v>
      </c>
      <c r="B153" s="14">
        <f t="shared" si="10"/>
        <v>170165000</v>
      </c>
      <c r="C153" s="34">
        <v>89835000</v>
      </c>
      <c r="D153" s="14">
        <f t="shared" si="11"/>
        <v>144796000</v>
      </c>
      <c r="E153" s="35">
        <f>ANR!B93</f>
        <v>115204000</v>
      </c>
      <c r="F153" s="5"/>
      <c r="G153" s="5"/>
      <c r="H153" s="5"/>
      <c r="I153" s="5"/>
      <c r="J153" s="5"/>
      <c r="K153" s="13">
        <v>35945.583333333336</v>
      </c>
      <c r="L153" s="14">
        <f t="shared" si="12"/>
        <v>166304000</v>
      </c>
      <c r="M153" s="34">
        <v>93696000</v>
      </c>
      <c r="X153" s="24">
        <v>36310</v>
      </c>
      <c r="Y153" s="14">
        <f t="shared" si="13"/>
        <v>170165000</v>
      </c>
      <c r="Z153" s="14">
        <f t="shared" si="14"/>
        <v>89835000</v>
      </c>
    </row>
    <row r="154" spans="1:26" x14ac:dyDescent="0.2">
      <c r="A154" s="12">
        <v>36676</v>
      </c>
      <c r="B154" s="14">
        <f t="shared" si="10"/>
        <v>170165000</v>
      </c>
      <c r="C154" s="34">
        <v>89835000</v>
      </c>
      <c r="D154" s="14">
        <f t="shared" si="11"/>
        <v>145714000</v>
      </c>
      <c r="E154" s="35">
        <f>ANR!B94</f>
        <v>114286000</v>
      </c>
      <c r="F154" s="14">
        <f>$A$1-G154</f>
        <v>108000000</v>
      </c>
      <c r="G154" s="34">
        <v>152000000</v>
      </c>
      <c r="H154" s="13">
        <v>35581.5</v>
      </c>
      <c r="I154" s="14">
        <f>$A$1-J154</f>
        <v>121000000</v>
      </c>
      <c r="J154" s="34">
        <v>139000000</v>
      </c>
      <c r="K154" s="13">
        <v>35946.583333333336</v>
      </c>
      <c r="L154" s="14">
        <f t="shared" si="12"/>
        <v>166304000</v>
      </c>
      <c r="M154" s="34">
        <v>93696000</v>
      </c>
      <c r="X154" s="24">
        <v>36311</v>
      </c>
      <c r="Y154" s="14">
        <f t="shared" si="13"/>
        <v>170165000</v>
      </c>
      <c r="Z154" s="14">
        <f t="shared" si="14"/>
        <v>89835000</v>
      </c>
    </row>
    <row r="155" spans="1:26" x14ac:dyDescent="0.2">
      <c r="A155" s="12">
        <v>36677</v>
      </c>
      <c r="B155" s="14">
        <f t="shared" si="10"/>
        <v>171500000</v>
      </c>
      <c r="C155" s="34">
        <v>88500000</v>
      </c>
      <c r="D155" s="14">
        <f t="shared" si="11"/>
        <v>146414000</v>
      </c>
      <c r="E155" s="35">
        <f>ANR!B95</f>
        <v>113586000</v>
      </c>
      <c r="F155" s="14">
        <f>$A$1-G155</f>
        <v>107000000</v>
      </c>
      <c r="G155" s="34">
        <v>153000000</v>
      </c>
      <c r="H155" s="13">
        <v>35582.583333333336</v>
      </c>
      <c r="I155" s="14">
        <f>$A$1-J155</f>
        <v>121000000</v>
      </c>
      <c r="J155" s="34">
        <v>139000000</v>
      </c>
      <c r="K155" s="13">
        <v>35947.583333333336</v>
      </c>
      <c r="L155" s="14">
        <f t="shared" si="12"/>
        <v>166000000</v>
      </c>
      <c r="M155" s="34">
        <v>94000000</v>
      </c>
      <c r="X155" s="24">
        <v>36312</v>
      </c>
      <c r="Y155" s="14">
        <f t="shared" si="13"/>
        <v>171500000</v>
      </c>
      <c r="Z155" s="14">
        <f t="shared" si="14"/>
        <v>88500000</v>
      </c>
    </row>
    <row r="156" spans="1:26" x14ac:dyDescent="0.2">
      <c r="A156" s="12">
        <v>36678</v>
      </c>
      <c r="B156" s="14">
        <f t="shared" si="10"/>
        <v>173272000</v>
      </c>
      <c r="C156" s="34">
        <v>86728000</v>
      </c>
      <c r="D156" s="14">
        <f t="shared" si="11"/>
        <v>147027000</v>
      </c>
      <c r="E156" s="35">
        <f>ANR!B96</f>
        <v>112973000</v>
      </c>
      <c r="F156" s="5"/>
      <c r="G156" s="5"/>
      <c r="H156" s="13">
        <v>35584.375</v>
      </c>
      <c r="I156" s="14">
        <f>$A$1-J156</f>
        <v>121000000</v>
      </c>
      <c r="J156" s="34">
        <v>139000000</v>
      </c>
      <c r="K156" s="13">
        <v>35948.583333333336</v>
      </c>
      <c r="L156" s="14">
        <f t="shared" si="12"/>
        <v>169168000</v>
      </c>
      <c r="M156" s="34">
        <v>90832000</v>
      </c>
      <c r="X156" s="24">
        <v>36313</v>
      </c>
      <c r="Y156" s="14">
        <f t="shared" si="13"/>
        <v>173272000</v>
      </c>
      <c r="Z156" s="14">
        <f t="shared" si="14"/>
        <v>86728000</v>
      </c>
    </row>
    <row r="157" spans="1:26" x14ac:dyDescent="0.2">
      <c r="A157" s="12">
        <v>36679</v>
      </c>
      <c r="B157" s="14">
        <f t="shared" si="10"/>
        <v>173669000</v>
      </c>
      <c r="C157" s="34">
        <v>86331000</v>
      </c>
      <c r="D157" s="14">
        <f t="shared" si="11"/>
        <v>147588300</v>
      </c>
      <c r="E157" s="35">
        <f>ANR!B97</f>
        <v>112411700</v>
      </c>
      <c r="F157" s="5"/>
      <c r="G157" s="5"/>
      <c r="H157" s="13">
        <v>35584.583333333336</v>
      </c>
      <c r="I157" s="14">
        <f>$A$1-J157</f>
        <v>121000000</v>
      </c>
      <c r="J157" s="34">
        <v>139000000</v>
      </c>
      <c r="K157" s="13">
        <v>35949.583333333336</v>
      </c>
      <c r="L157" s="14">
        <f t="shared" si="12"/>
        <v>169750000</v>
      </c>
      <c r="M157" s="34">
        <v>90250000</v>
      </c>
      <c r="X157" s="24">
        <v>36314</v>
      </c>
      <c r="Y157" s="14">
        <f t="shared" si="13"/>
        <v>173669000</v>
      </c>
      <c r="Z157" s="14">
        <f t="shared" si="14"/>
        <v>86331000</v>
      </c>
    </row>
    <row r="158" spans="1:26" x14ac:dyDescent="0.2">
      <c r="A158" s="12">
        <v>36680</v>
      </c>
      <c r="B158" s="14">
        <f t="shared" si="10"/>
        <v>174048000</v>
      </c>
      <c r="C158" s="34">
        <v>85952000</v>
      </c>
      <c r="D158" s="14">
        <f t="shared" si="11"/>
        <v>148148900</v>
      </c>
      <c r="E158" s="35">
        <f>ANR!B98</f>
        <v>111851100</v>
      </c>
      <c r="F158" s="5"/>
      <c r="G158" s="5"/>
      <c r="H158" s="5"/>
      <c r="I158" s="5"/>
      <c r="J158" s="5"/>
      <c r="K158" s="13">
        <v>35950.583333333336</v>
      </c>
      <c r="L158" s="14">
        <f t="shared" si="12"/>
        <v>170752000</v>
      </c>
      <c r="M158" s="34">
        <v>89248000</v>
      </c>
      <c r="X158" s="24">
        <v>36315</v>
      </c>
      <c r="Y158" s="14">
        <f t="shared" si="13"/>
        <v>174048000</v>
      </c>
      <c r="Z158" s="14">
        <f t="shared" si="14"/>
        <v>85952000</v>
      </c>
    </row>
    <row r="159" spans="1:26" x14ac:dyDescent="0.2">
      <c r="A159" s="12">
        <v>36681</v>
      </c>
      <c r="B159" s="14">
        <f t="shared" si="10"/>
        <v>174048000</v>
      </c>
      <c r="C159" s="34">
        <v>85952000</v>
      </c>
      <c r="D159" s="14">
        <f t="shared" si="11"/>
        <v>148600000</v>
      </c>
      <c r="E159" s="35">
        <f>ANR!B99</f>
        <v>111400000</v>
      </c>
      <c r="F159" s="5"/>
      <c r="G159" s="5"/>
      <c r="H159" s="5"/>
      <c r="I159" s="5"/>
      <c r="J159" s="5"/>
      <c r="K159" s="13">
        <v>35951.583333333336</v>
      </c>
      <c r="L159" s="14">
        <f t="shared" si="12"/>
        <v>171351000</v>
      </c>
      <c r="M159" s="34">
        <v>88649000</v>
      </c>
      <c r="X159" s="24">
        <v>36316</v>
      </c>
      <c r="Y159" s="14">
        <f t="shared" si="13"/>
        <v>174048000</v>
      </c>
      <c r="Z159" s="14">
        <f t="shared" si="14"/>
        <v>85952000</v>
      </c>
    </row>
    <row r="160" spans="1:26" x14ac:dyDescent="0.2">
      <c r="A160" s="12">
        <v>36682</v>
      </c>
      <c r="B160" s="14">
        <f t="shared" si="10"/>
        <v>174048000</v>
      </c>
      <c r="C160" s="34">
        <v>85952000</v>
      </c>
      <c r="D160" s="14">
        <f t="shared" si="11"/>
        <v>149569000</v>
      </c>
      <c r="E160" s="35">
        <f>ANR!B100</f>
        <v>110431000</v>
      </c>
      <c r="F160" s="5"/>
      <c r="G160" s="5"/>
      <c r="H160" s="5"/>
      <c r="I160" s="5"/>
      <c r="J160" s="5"/>
      <c r="K160" s="13">
        <v>35952.583333333336</v>
      </c>
      <c r="L160" s="14">
        <f t="shared" si="12"/>
        <v>171351000</v>
      </c>
      <c r="M160" s="34">
        <v>88649000</v>
      </c>
      <c r="X160" s="24">
        <v>36317</v>
      </c>
      <c r="Y160" s="14">
        <f t="shared" si="13"/>
        <v>174048000</v>
      </c>
      <c r="Z160" s="14">
        <f t="shared" si="14"/>
        <v>85952000</v>
      </c>
    </row>
    <row r="161" spans="1:26" x14ac:dyDescent="0.2">
      <c r="A161" s="12">
        <v>36683</v>
      </c>
      <c r="B161" s="14">
        <f t="shared" si="10"/>
        <v>175500000</v>
      </c>
      <c r="C161" s="34">
        <v>84500000</v>
      </c>
      <c r="D161" s="14">
        <f t="shared" si="11"/>
        <v>150101000</v>
      </c>
      <c r="E161" s="35">
        <f>ANR!B101</f>
        <v>109899000</v>
      </c>
      <c r="F161" s="14">
        <f>$A$1-G161</f>
        <v>113000000</v>
      </c>
      <c r="G161" s="34">
        <v>147000000</v>
      </c>
      <c r="H161" s="5"/>
      <c r="I161" s="5"/>
      <c r="J161" s="5"/>
      <c r="K161" s="13">
        <v>35953.583333333336</v>
      </c>
      <c r="L161" s="14">
        <f t="shared" si="12"/>
        <v>171351000</v>
      </c>
      <c r="M161" s="34">
        <v>88649000</v>
      </c>
      <c r="X161" s="24">
        <v>36318</v>
      </c>
      <c r="Y161" s="14">
        <f t="shared" si="13"/>
        <v>175500000</v>
      </c>
      <c r="Z161" s="14">
        <f t="shared" si="14"/>
        <v>84500000</v>
      </c>
    </row>
    <row r="162" spans="1:26" x14ac:dyDescent="0.2">
      <c r="A162" s="12">
        <v>36684</v>
      </c>
      <c r="B162" s="14">
        <f t="shared" si="10"/>
        <v>175824000</v>
      </c>
      <c r="C162" s="34">
        <v>84176000</v>
      </c>
      <c r="D162" s="14">
        <f t="shared" si="11"/>
        <v>150680000</v>
      </c>
      <c r="E162" s="35">
        <f>ANR!B102</f>
        <v>109320000</v>
      </c>
      <c r="F162" s="5"/>
      <c r="G162" s="5"/>
      <c r="H162" s="5"/>
      <c r="I162" s="5"/>
      <c r="J162" s="5"/>
      <c r="K162" s="13">
        <v>35954.583333333336</v>
      </c>
      <c r="L162" s="14">
        <f t="shared" si="12"/>
        <v>173600000</v>
      </c>
      <c r="M162" s="34">
        <v>86400000</v>
      </c>
      <c r="X162" s="24">
        <v>36319</v>
      </c>
      <c r="Y162" s="14">
        <f t="shared" si="13"/>
        <v>175824000</v>
      </c>
      <c r="Z162" s="14">
        <f t="shared" si="14"/>
        <v>84176000</v>
      </c>
    </row>
    <row r="163" spans="1:26" x14ac:dyDescent="0.2">
      <c r="A163" s="12">
        <v>36685</v>
      </c>
      <c r="B163" s="14">
        <f t="shared" si="10"/>
        <v>175953000</v>
      </c>
      <c r="C163" s="34">
        <v>84047000</v>
      </c>
      <c r="D163" s="14">
        <f t="shared" si="11"/>
        <v>151242000</v>
      </c>
      <c r="E163" s="35">
        <f>ANR!B103</f>
        <v>108758000</v>
      </c>
      <c r="F163" s="5"/>
      <c r="G163" s="5"/>
      <c r="H163" s="5"/>
      <c r="I163" s="5"/>
      <c r="J163" s="5"/>
      <c r="K163" s="13">
        <v>35955.583333333336</v>
      </c>
      <c r="L163" s="14">
        <f t="shared" si="12"/>
        <v>174415000</v>
      </c>
      <c r="M163" s="34">
        <v>85585000</v>
      </c>
      <c r="X163" s="24">
        <v>36320</v>
      </c>
      <c r="Y163" s="14">
        <f t="shared" si="13"/>
        <v>175953000</v>
      </c>
      <c r="Z163" s="14">
        <f t="shared" si="14"/>
        <v>84047000</v>
      </c>
    </row>
    <row r="164" spans="1:26" x14ac:dyDescent="0.2">
      <c r="A164" s="12">
        <v>36686</v>
      </c>
      <c r="B164" s="14">
        <f t="shared" si="10"/>
        <v>176300000</v>
      </c>
      <c r="C164" s="34">
        <v>83700000</v>
      </c>
      <c r="D164" s="14">
        <f t="shared" si="11"/>
        <v>151242000</v>
      </c>
      <c r="E164" s="35">
        <f>ANR!B104</f>
        <v>108758000</v>
      </c>
      <c r="F164" s="5"/>
      <c r="G164" s="5"/>
      <c r="H164" s="13">
        <v>35591.583333333336</v>
      </c>
      <c r="I164" s="14">
        <f>$A$1-J164</f>
        <v>121000000</v>
      </c>
      <c r="J164" s="34">
        <v>139000000</v>
      </c>
      <c r="K164" s="13">
        <v>35956.583333333336</v>
      </c>
      <c r="L164" s="14">
        <f t="shared" si="12"/>
        <v>175234000</v>
      </c>
      <c r="M164" s="34">
        <v>84766000</v>
      </c>
      <c r="X164" s="24">
        <v>36321</v>
      </c>
      <c r="Y164" s="14">
        <f t="shared" si="13"/>
        <v>176300000</v>
      </c>
      <c r="Z164" s="14">
        <f t="shared" si="14"/>
        <v>83700000</v>
      </c>
    </row>
    <row r="165" spans="1:26" x14ac:dyDescent="0.2">
      <c r="A165" s="12">
        <v>36687</v>
      </c>
      <c r="B165" s="14">
        <f t="shared" si="10"/>
        <v>176698000</v>
      </c>
      <c r="C165" s="34">
        <v>83302000</v>
      </c>
      <c r="D165" s="14">
        <f t="shared" si="11"/>
        <v>152375000</v>
      </c>
      <c r="E165" s="35">
        <f>ANR!B105</f>
        <v>107625000</v>
      </c>
      <c r="F165" s="5"/>
      <c r="G165" s="5"/>
      <c r="H165" s="13">
        <v>35592.375</v>
      </c>
      <c r="I165" s="14">
        <f>$A$1-J165</f>
        <v>135520000</v>
      </c>
      <c r="J165" s="34">
        <v>124480000</v>
      </c>
      <c r="K165" s="13">
        <v>35957.583333333336</v>
      </c>
      <c r="L165" s="14">
        <f t="shared" si="12"/>
        <v>176006000</v>
      </c>
      <c r="M165" s="34">
        <v>83994000</v>
      </c>
      <c r="X165" s="24">
        <v>36322</v>
      </c>
      <c r="Y165" s="14">
        <f t="shared" si="13"/>
        <v>176698000</v>
      </c>
      <c r="Z165" s="14">
        <f t="shared" si="14"/>
        <v>83302000</v>
      </c>
    </row>
    <row r="166" spans="1:26" x14ac:dyDescent="0.2">
      <c r="A166" s="12">
        <v>36688</v>
      </c>
      <c r="B166" s="14">
        <f t="shared" si="10"/>
        <v>176698000</v>
      </c>
      <c r="C166" s="34">
        <v>83302000</v>
      </c>
      <c r="D166" s="14">
        <f t="shared" si="11"/>
        <v>152981000</v>
      </c>
      <c r="E166" s="35">
        <f>ANR!B106</f>
        <v>107019000</v>
      </c>
      <c r="F166" s="5"/>
      <c r="G166" s="5"/>
      <c r="H166" s="5"/>
      <c r="I166" s="5"/>
      <c r="J166" s="5"/>
      <c r="K166" s="13">
        <v>35958.583333333336</v>
      </c>
      <c r="L166" s="14">
        <f t="shared" si="12"/>
        <v>176900000</v>
      </c>
      <c r="M166" s="34">
        <v>83100000</v>
      </c>
      <c r="X166" s="24">
        <v>36323</v>
      </c>
      <c r="Y166" s="14">
        <f t="shared" si="13"/>
        <v>176698000</v>
      </c>
      <c r="Z166" s="14">
        <f t="shared" si="14"/>
        <v>83302000</v>
      </c>
    </row>
    <row r="167" spans="1:26" x14ac:dyDescent="0.2">
      <c r="A167" s="12">
        <v>36689</v>
      </c>
      <c r="B167" s="14">
        <f t="shared" si="10"/>
        <v>176698000</v>
      </c>
      <c r="C167" s="34">
        <v>83302000</v>
      </c>
      <c r="D167" s="14">
        <f t="shared" si="11"/>
        <v>153938000</v>
      </c>
      <c r="E167" s="35">
        <f>ANR!B107</f>
        <v>106062000</v>
      </c>
      <c r="F167" s="5"/>
      <c r="G167" s="5"/>
      <c r="H167" s="5"/>
      <c r="I167" s="5"/>
      <c r="J167" s="5"/>
      <c r="K167" s="13">
        <v>35959.583333333336</v>
      </c>
      <c r="L167" s="14">
        <f t="shared" si="12"/>
        <v>176900000</v>
      </c>
      <c r="M167" s="34">
        <v>83100000</v>
      </c>
      <c r="X167" s="24">
        <v>36324</v>
      </c>
      <c r="Y167" s="14">
        <f t="shared" si="13"/>
        <v>176698000</v>
      </c>
      <c r="Z167" s="14">
        <f t="shared" si="14"/>
        <v>83302000</v>
      </c>
    </row>
    <row r="168" spans="1:26" x14ac:dyDescent="0.2">
      <c r="A168" s="12">
        <v>36690</v>
      </c>
      <c r="B168" s="14">
        <f t="shared" si="10"/>
        <v>178000000</v>
      </c>
      <c r="C168" s="34">
        <v>82000000</v>
      </c>
      <c r="D168" s="14">
        <f t="shared" si="11"/>
        <v>154551000</v>
      </c>
      <c r="E168" s="35">
        <f>ANR!B108</f>
        <v>105449000</v>
      </c>
      <c r="F168" s="5"/>
      <c r="G168" s="5"/>
      <c r="H168" s="5"/>
      <c r="I168" s="5"/>
      <c r="J168" s="5"/>
      <c r="K168" s="13">
        <v>35960.583333333336</v>
      </c>
      <c r="L168" s="14">
        <f t="shared" si="12"/>
        <v>176900000</v>
      </c>
      <c r="M168" s="34">
        <v>83100000</v>
      </c>
      <c r="X168" s="24">
        <v>36325</v>
      </c>
      <c r="Y168" s="14">
        <f t="shared" si="13"/>
        <v>178000000</v>
      </c>
      <c r="Z168" s="14">
        <f t="shared" si="14"/>
        <v>82000000</v>
      </c>
    </row>
    <row r="169" spans="1:26" x14ac:dyDescent="0.2">
      <c r="A169" s="12">
        <v>36691</v>
      </c>
      <c r="B169" s="14">
        <f t="shared" si="10"/>
        <v>179159000</v>
      </c>
      <c r="C169" s="34">
        <v>80841000</v>
      </c>
      <c r="D169" s="14">
        <f t="shared" si="11"/>
        <v>155094000</v>
      </c>
      <c r="E169" s="35">
        <f>ANR!B109</f>
        <v>104906000</v>
      </c>
      <c r="F169" s="5"/>
      <c r="G169" s="5"/>
      <c r="H169" s="5"/>
      <c r="I169" s="5"/>
      <c r="J169" s="5"/>
      <c r="K169" s="13">
        <v>35961.583333333336</v>
      </c>
      <c r="L169" s="14">
        <f t="shared" si="12"/>
        <v>180000000</v>
      </c>
      <c r="M169" s="34">
        <v>80000000</v>
      </c>
      <c r="X169" s="24">
        <v>36326</v>
      </c>
      <c r="Y169" s="14">
        <f t="shared" si="13"/>
        <v>179159000</v>
      </c>
      <c r="Z169" s="14">
        <f t="shared" si="14"/>
        <v>80841000</v>
      </c>
    </row>
    <row r="170" spans="1:26" x14ac:dyDescent="0.2">
      <c r="A170" s="12">
        <v>36692</v>
      </c>
      <c r="B170" s="14">
        <f t="shared" si="10"/>
        <v>180080000</v>
      </c>
      <c r="C170" s="34">
        <v>79920000</v>
      </c>
      <c r="D170" s="14">
        <f t="shared" si="11"/>
        <v>155650000</v>
      </c>
      <c r="E170" s="35">
        <f>ANR!B110</f>
        <v>104350000</v>
      </c>
      <c r="F170" s="5"/>
      <c r="G170" s="5"/>
      <c r="H170" s="13">
        <v>35597.583333333336</v>
      </c>
      <c r="I170" s="14">
        <f>$A$1-J170</f>
        <v>135520000</v>
      </c>
      <c r="J170" s="34">
        <v>124480000</v>
      </c>
      <c r="K170" s="13">
        <v>35962.583333333336</v>
      </c>
      <c r="L170" s="14">
        <f t="shared" si="12"/>
        <v>180388000</v>
      </c>
      <c r="M170" s="34">
        <v>79612000</v>
      </c>
      <c r="X170" s="24">
        <v>36327</v>
      </c>
      <c r="Y170" s="14">
        <f t="shared" si="13"/>
        <v>180080000</v>
      </c>
      <c r="Z170" s="14">
        <f t="shared" si="14"/>
        <v>79920000</v>
      </c>
    </row>
    <row r="171" spans="1:26" x14ac:dyDescent="0.2">
      <c r="A171" s="12">
        <v>36693</v>
      </c>
      <c r="B171" s="14">
        <f t="shared" si="10"/>
        <v>180708000</v>
      </c>
      <c r="C171" s="34">
        <v>79292000</v>
      </c>
      <c r="D171" s="14">
        <f t="shared" si="11"/>
        <v>156212000</v>
      </c>
      <c r="E171" s="35">
        <f>ANR!B111</f>
        <v>103788000</v>
      </c>
      <c r="F171" s="5"/>
      <c r="G171" s="5"/>
      <c r="H171" s="13">
        <v>35598.583333333336</v>
      </c>
      <c r="I171" s="14">
        <f>$A$1-J171</f>
        <v>138394000</v>
      </c>
      <c r="J171" s="34">
        <v>121606000</v>
      </c>
      <c r="K171" s="13">
        <v>35963.583333333336</v>
      </c>
      <c r="L171" s="14">
        <f t="shared" si="12"/>
        <v>181238000</v>
      </c>
      <c r="M171" s="34">
        <v>78762000</v>
      </c>
      <c r="X171" s="24">
        <v>36328</v>
      </c>
      <c r="Y171" s="14">
        <f t="shared" si="13"/>
        <v>180708000</v>
      </c>
      <c r="Z171" s="14">
        <f t="shared" si="14"/>
        <v>79292000</v>
      </c>
    </row>
    <row r="172" spans="1:26" x14ac:dyDescent="0.2">
      <c r="A172" s="12">
        <v>36694</v>
      </c>
      <c r="B172" s="14">
        <f t="shared" si="10"/>
        <v>181406000</v>
      </c>
      <c r="C172" s="34">
        <v>78594000</v>
      </c>
      <c r="D172" s="14">
        <f t="shared" si="11"/>
        <v>156720000</v>
      </c>
      <c r="E172" s="35">
        <f>ANR!B112</f>
        <v>103280000</v>
      </c>
      <c r="F172" s="5"/>
      <c r="G172" s="5"/>
      <c r="H172" s="13">
        <v>35599.583333333336</v>
      </c>
      <c r="I172" s="14">
        <f>$A$1-J172</f>
        <v>138394000</v>
      </c>
      <c r="J172" s="34">
        <v>121606000</v>
      </c>
      <c r="K172" s="13">
        <v>35964.583333333336</v>
      </c>
      <c r="L172" s="14">
        <f t="shared" si="12"/>
        <v>181973000</v>
      </c>
      <c r="M172" s="34">
        <v>78027000</v>
      </c>
      <c r="X172" s="24">
        <v>36329</v>
      </c>
      <c r="Y172" s="14">
        <f t="shared" si="13"/>
        <v>181406000</v>
      </c>
      <c r="Z172" s="14">
        <f t="shared" si="14"/>
        <v>78594000</v>
      </c>
    </row>
    <row r="173" spans="1:26" x14ac:dyDescent="0.2">
      <c r="A173" s="12">
        <v>36695</v>
      </c>
      <c r="B173" s="14">
        <f t="shared" si="10"/>
        <v>181406000</v>
      </c>
      <c r="C173" s="34">
        <v>78594000</v>
      </c>
      <c r="D173" s="14">
        <f t="shared" si="11"/>
        <v>157310000</v>
      </c>
      <c r="E173" s="35">
        <f>ANR!B113</f>
        <v>102690000</v>
      </c>
      <c r="F173" s="5"/>
      <c r="G173" s="5"/>
      <c r="H173" s="13">
        <v>35600.583333333336</v>
      </c>
      <c r="I173" s="14">
        <f>$A$1-J173</f>
        <v>138394000</v>
      </c>
      <c r="J173" s="34">
        <v>121606000</v>
      </c>
      <c r="K173" s="13">
        <v>35965.583333333336</v>
      </c>
      <c r="L173" s="14">
        <f t="shared" si="12"/>
        <v>182502000</v>
      </c>
      <c r="M173" s="34">
        <v>77498000</v>
      </c>
      <c r="X173" s="24">
        <v>36330</v>
      </c>
      <c r="Y173" s="14">
        <f t="shared" si="13"/>
        <v>181406000</v>
      </c>
      <c r="Z173" s="14">
        <f t="shared" si="14"/>
        <v>78594000</v>
      </c>
    </row>
    <row r="174" spans="1:26" x14ac:dyDescent="0.2">
      <c r="A174" s="12">
        <v>36696</v>
      </c>
      <c r="B174" s="14">
        <f t="shared" si="10"/>
        <v>181406000</v>
      </c>
      <c r="C174" s="34">
        <v>78594000</v>
      </c>
      <c r="D174" s="14">
        <f t="shared" si="11"/>
        <v>158076000</v>
      </c>
      <c r="E174" s="35">
        <f>ANR!B114</f>
        <v>101924000</v>
      </c>
      <c r="F174" s="5"/>
      <c r="G174" s="5"/>
      <c r="H174" s="13">
        <v>35601.583333333336</v>
      </c>
      <c r="I174" s="14">
        <f>$A$1-J174</f>
        <v>138394000</v>
      </c>
      <c r="J174" s="34">
        <v>121606000</v>
      </c>
      <c r="K174" s="13">
        <v>35966.583333333336</v>
      </c>
      <c r="L174" s="14">
        <f t="shared" si="12"/>
        <v>182502000</v>
      </c>
      <c r="M174" s="34">
        <v>77498000</v>
      </c>
      <c r="X174" s="24">
        <v>36331</v>
      </c>
      <c r="Y174" s="14">
        <f t="shared" si="13"/>
        <v>181406000</v>
      </c>
      <c r="Z174" s="14">
        <f t="shared" si="14"/>
        <v>78594000</v>
      </c>
    </row>
    <row r="175" spans="1:26" x14ac:dyDescent="0.2">
      <c r="A175" s="12">
        <v>36697</v>
      </c>
      <c r="B175" s="14">
        <f t="shared" si="10"/>
        <v>183209000</v>
      </c>
      <c r="C175" s="34">
        <v>76791000</v>
      </c>
      <c r="D175" s="14">
        <f t="shared" si="11"/>
        <v>158834000</v>
      </c>
      <c r="E175" s="35">
        <f>ANR!B115</f>
        <v>101166000</v>
      </c>
      <c r="F175" s="14">
        <f>$A$1-G175</f>
        <v>126000000</v>
      </c>
      <c r="G175" s="34">
        <v>134000000</v>
      </c>
      <c r="H175" s="5"/>
      <c r="I175" s="5"/>
      <c r="J175" s="5"/>
      <c r="K175" s="13">
        <v>35967.583333333336</v>
      </c>
      <c r="L175" s="14">
        <f t="shared" si="12"/>
        <v>182502000</v>
      </c>
      <c r="M175" s="34">
        <v>77498000</v>
      </c>
      <c r="X175" s="24">
        <v>36332</v>
      </c>
      <c r="Y175" s="14">
        <f t="shared" si="13"/>
        <v>183209000</v>
      </c>
      <c r="Z175" s="14">
        <f t="shared" si="14"/>
        <v>76791000</v>
      </c>
    </row>
    <row r="176" spans="1:26" x14ac:dyDescent="0.2">
      <c r="A176" s="12">
        <v>36698</v>
      </c>
      <c r="B176" s="14">
        <f t="shared" si="10"/>
        <v>183855000</v>
      </c>
      <c r="C176" s="34">
        <v>76145000</v>
      </c>
      <c r="D176" s="14">
        <f t="shared" si="11"/>
        <v>159585000</v>
      </c>
      <c r="E176" s="35">
        <f>ANR!B116</f>
        <v>100415000</v>
      </c>
      <c r="F176" s="5"/>
      <c r="G176" s="5"/>
      <c r="H176" s="5"/>
      <c r="I176" s="5"/>
      <c r="J176" s="5"/>
      <c r="K176" s="13">
        <v>35968.583333333336</v>
      </c>
      <c r="L176" s="14">
        <f t="shared" si="12"/>
        <v>184400000</v>
      </c>
      <c r="M176" s="34">
        <v>75600000</v>
      </c>
      <c r="X176" s="24">
        <v>36333</v>
      </c>
      <c r="Y176" s="14">
        <f t="shared" si="13"/>
        <v>183855000</v>
      </c>
      <c r="Z176" s="14">
        <f t="shared" si="14"/>
        <v>76145000</v>
      </c>
    </row>
    <row r="177" spans="1:26" x14ac:dyDescent="0.2">
      <c r="A177" s="12">
        <v>36699</v>
      </c>
      <c r="B177" s="14">
        <f t="shared" si="10"/>
        <v>184438000</v>
      </c>
      <c r="C177" s="34">
        <v>75562000</v>
      </c>
      <c r="D177" s="14">
        <f t="shared" si="11"/>
        <v>160328000</v>
      </c>
      <c r="E177" s="35">
        <f>ANR!B117</f>
        <v>99672000</v>
      </c>
      <c r="F177" s="5"/>
      <c r="G177" s="5"/>
      <c r="H177" s="13">
        <v>35604.583333333336</v>
      </c>
      <c r="I177" s="14">
        <f>$A$1-J177</f>
        <v>138394000</v>
      </c>
      <c r="J177" s="34">
        <v>121606000</v>
      </c>
      <c r="K177" s="13">
        <v>35969.583333333336</v>
      </c>
      <c r="L177" s="14">
        <f t="shared" si="12"/>
        <v>185435000</v>
      </c>
      <c r="M177" s="34">
        <v>74565000</v>
      </c>
      <c r="X177" s="24">
        <v>36334</v>
      </c>
      <c r="Y177" s="14">
        <f t="shared" si="13"/>
        <v>184438000</v>
      </c>
      <c r="Z177" s="14">
        <f t="shared" si="14"/>
        <v>75562000</v>
      </c>
    </row>
    <row r="178" spans="1:26" x14ac:dyDescent="0.2">
      <c r="A178" s="12">
        <v>36700</v>
      </c>
      <c r="B178" s="14">
        <f t="shared" si="10"/>
        <v>184438000</v>
      </c>
      <c r="C178" s="5">
        <v>75562000</v>
      </c>
      <c r="D178" s="14">
        <f t="shared" si="11"/>
        <v>160785000</v>
      </c>
      <c r="E178" s="35">
        <f>ANR!B118</f>
        <v>99215000</v>
      </c>
      <c r="F178" s="5"/>
      <c r="G178" s="5"/>
      <c r="H178" s="13">
        <v>35605.583333333336</v>
      </c>
      <c r="I178" s="14">
        <f>$A$1-J178</f>
        <v>138394000</v>
      </c>
      <c r="J178" s="34">
        <v>121606000</v>
      </c>
      <c r="K178" s="13">
        <v>35970.583333333336</v>
      </c>
      <c r="L178" s="14">
        <f t="shared" si="12"/>
        <v>186123000</v>
      </c>
      <c r="M178" s="34">
        <v>73877000</v>
      </c>
      <c r="X178" s="24">
        <v>36335</v>
      </c>
      <c r="Y178" s="14">
        <f t="shared" si="13"/>
        <v>184438000</v>
      </c>
      <c r="Z178" s="14">
        <f t="shared" si="14"/>
        <v>75562000</v>
      </c>
    </row>
    <row r="179" spans="1:26" x14ac:dyDescent="0.2">
      <c r="A179" s="12">
        <v>36701</v>
      </c>
      <c r="B179" s="14">
        <f t="shared" si="10"/>
        <v>185084000</v>
      </c>
      <c r="C179" s="5">
        <v>74916000</v>
      </c>
      <c r="D179" s="14">
        <f t="shared" si="11"/>
        <v>161248300</v>
      </c>
      <c r="E179" s="35">
        <f>ANR!B119</f>
        <v>98751700</v>
      </c>
      <c r="F179" s="5"/>
      <c r="G179" s="5"/>
      <c r="H179" s="13">
        <v>35606.583333333336</v>
      </c>
      <c r="I179" s="14">
        <f>$A$1-J179</f>
        <v>147337000</v>
      </c>
      <c r="J179" s="34">
        <v>112663000</v>
      </c>
      <c r="K179" s="13">
        <v>35971.583333333336</v>
      </c>
      <c r="L179" s="14">
        <f t="shared" si="12"/>
        <v>186733000</v>
      </c>
      <c r="M179" s="34">
        <v>73267000</v>
      </c>
      <c r="X179" s="24">
        <v>36336</v>
      </c>
      <c r="Y179" s="14">
        <f t="shared" si="13"/>
        <v>185084000</v>
      </c>
      <c r="Z179" s="14">
        <f t="shared" si="14"/>
        <v>74916000</v>
      </c>
    </row>
    <row r="180" spans="1:26" x14ac:dyDescent="0.2">
      <c r="A180" s="12">
        <v>36702</v>
      </c>
      <c r="B180" s="14">
        <f t="shared" si="10"/>
        <v>186133000</v>
      </c>
      <c r="C180" s="5">
        <v>73867000</v>
      </c>
      <c r="D180" s="14">
        <f t="shared" si="11"/>
        <v>161846000</v>
      </c>
      <c r="E180" s="35">
        <f>ANR!B120</f>
        <v>98154000</v>
      </c>
      <c r="F180" s="5"/>
      <c r="G180" s="5"/>
      <c r="H180" s="13">
        <v>35607.583333333336</v>
      </c>
      <c r="I180" s="14">
        <f>$A$1-J180</f>
        <v>147337000</v>
      </c>
      <c r="J180" s="34">
        <v>112663000</v>
      </c>
      <c r="K180" s="13">
        <v>35972.583333333336</v>
      </c>
      <c r="L180" s="14">
        <f t="shared" si="12"/>
        <v>187264000</v>
      </c>
      <c r="M180" s="34">
        <v>72736000</v>
      </c>
      <c r="X180" s="24">
        <v>36337</v>
      </c>
      <c r="Y180" s="14">
        <f t="shared" si="13"/>
        <v>186133000</v>
      </c>
      <c r="Z180" s="14">
        <f t="shared" si="14"/>
        <v>73867000</v>
      </c>
    </row>
    <row r="181" spans="1:26" x14ac:dyDescent="0.2">
      <c r="A181" s="12">
        <v>36703</v>
      </c>
      <c r="B181" s="14">
        <f t="shared" si="10"/>
        <v>186133000</v>
      </c>
      <c r="C181" s="5">
        <v>73867000</v>
      </c>
      <c r="D181" s="14">
        <f t="shared" si="11"/>
        <v>162136000</v>
      </c>
      <c r="E181" s="35">
        <f>ANR!B121</f>
        <v>97864000</v>
      </c>
      <c r="F181" s="5"/>
      <c r="G181" s="5"/>
      <c r="H181" s="13">
        <v>35608.583333333336</v>
      </c>
      <c r="I181" s="14">
        <f>$A$1-J181</f>
        <v>147337000</v>
      </c>
      <c r="J181" s="34">
        <v>112663000</v>
      </c>
      <c r="K181" s="13">
        <v>35973.583333333336</v>
      </c>
      <c r="L181" s="14">
        <f t="shared" si="12"/>
        <v>187264000</v>
      </c>
      <c r="M181" s="34">
        <v>72736000</v>
      </c>
      <c r="X181" s="24">
        <v>36338</v>
      </c>
      <c r="Y181" s="14">
        <f t="shared" si="13"/>
        <v>186133000</v>
      </c>
      <c r="Z181" s="14">
        <f t="shared" si="14"/>
        <v>73867000</v>
      </c>
    </row>
    <row r="182" spans="1:26" x14ac:dyDescent="0.2">
      <c r="A182" s="12">
        <v>36704</v>
      </c>
      <c r="B182" s="14">
        <f t="shared" si="10"/>
        <v>188145000</v>
      </c>
      <c r="C182" s="5">
        <v>71855000</v>
      </c>
      <c r="D182" s="14">
        <f t="shared" si="11"/>
        <v>162578000</v>
      </c>
      <c r="E182" s="35">
        <f>ANR!B122</f>
        <v>97422000</v>
      </c>
      <c r="F182" s="5"/>
      <c r="G182" s="5"/>
      <c r="H182" s="5"/>
      <c r="I182" s="5"/>
      <c r="J182" s="5"/>
      <c r="K182" s="13">
        <v>35974.583333333336</v>
      </c>
      <c r="L182" s="14">
        <f t="shared" si="12"/>
        <v>187264000</v>
      </c>
      <c r="M182" s="34">
        <v>72736000</v>
      </c>
      <c r="X182" s="24">
        <v>36339</v>
      </c>
      <c r="Y182" s="14">
        <f t="shared" si="13"/>
        <v>188145000</v>
      </c>
      <c r="Z182" s="14">
        <f t="shared" si="14"/>
        <v>71855000</v>
      </c>
    </row>
    <row r="183" spans="1:26" x14ac:dyDescent="0.2">
      <c r="A183" s="12">
        <v>36705</v>
      </c>
      <c r="B183" s="14">
        <f t="shared" si="10"/>
        <v>188801000</v>
      </c>
      <c r="C183" s="5">
        <v>71199000</v>
      </c>
      <c r="D183" s="14">
        <f t="shared" si="11"/>
        <v>162985000</v>
      </c>
      <c r="E183" s="35">
        <f>ANR!B123</f>
        <v>97015000</v>
      </c>
      <c r="F183" s="5"/>
      <c r="G183" s="5"/>
      <c r="H183" s="5"/>
      <c r="I183" s="5"/>
      <c r="J183" s="5"/>
      <c r="K183" s="13">
        <v>35975.583333333336</v>
      </c>
      <c r="L183" s="14">
        <f t="shared" si="12"/>
        <v>188000000</v>
      </c>
      <c r="M183" s="34">
        <v>72000000</v>
      </c>
      <c r="X183" s="24">
        <v>36340</v>
      </c>
      <c r="Y183" s="14">
        <f t="shared" si="13"/>
        <v>188801000</v>
      </c>
      <c r="Z183" s="14">
        <f t="shared" si="14"/>
        <v>71199000</v>
      </c>
    </row>
    <row r="184" spans="1:26" x14ac:dyDescent="0.2">
      <c r="A184" s="12">
        <v>36706</v>
      </c>
      <c r="B184" s="14">
        <f t="shared" si="10"/>
        <v>189393000</v>
      </c>
      <c r="C184" s="5">
        <v>70607000</v>
      </c>
      <c r="D184" s="14">
        <f t="shared" si="11"/>
        <v>163470000</v>
      </c>
      <c r="E184" s="35">
        <f>ANR!B124</f>
        <v>96530000</v>
      </c>
      <c r="F184" s="5"/>
      <c r="G184" s="5"/>
      <c r="H184" s="5"/>
      <c r="I184" s="5"/>
      <c r="J184" s="5"/>
      <c r="K184" s="13">
        <v>35976.583333333336</v>
      </c>
      <c r="L184" s="14">
        <f t="shared" si="12"/>
        <v>190000000</v>
      </c>
      <c r="M184" s="34">
        <v>70000000</v>
      </c>
      <c r="X184" s="24">
        <v>36341</v>
      </c>
      <c r="Y184" s="14">
        <f t="shared" si="13"/>
        <v>189393000</v>
      </c>
      <c r="Z184" s="14">
        <f t="shared" si="14"/>
        <v>70607000</v>
      </c>
    </row>
    <row r="185" spans="1:26" x14ac:dyDescent="0.2">
      <c r="A185" s="12">
        <v>36707</v>
      </c>
      <c r="B185" s="14">
        <f t="shared" si="10"/>
        <v>189854000</v>
      </c>
      <c r="C185" s="5">
        <v>70146000</v>
      </c>
      <c r="D185" s="14">
        <f t="shared" si="11"/>
        <v>163990000</v>
      </c>
      <c r="E185" s="35">
        <f>ANR!B125</f>
        <v>96010000</v>
      </c>
      <c r="F185" s="5"/>
      <c r="G185" s="5"/>
      <c r="H185" s="13">
        <v>35612.583333333336</v>
      </c>
      <c r="I185" s="14">
        <f>$A$1-J185</f>
        <v>152600000</v>
      </c>
      <c r="J185" s="34">
        <v>107400000</v>
      </c>
      <c r="K185" s="13">
        <v>35977.583333333336</v>
      </c>
      <c r="L185" s="14">
        <f t="shared" si="12"/>
        <v>190000000</v>
      </c>
      <c r="M185" s="34">
        <v>70000000</v>
      </c>
      <c r="X185" s="24">
        <v>36342</v>
      </c>
      <c r="Y185" s="14">
        <f t="shared" si="13"/>
        <v>189854000</v>
      </c>
      <c r="Z185" s="14">
        <f t="shared" si="14"/>
        <v>70146000</v>
      </c>
    </row>
    <row r="186" spans="1:26" x14ac:dyDescent="0.2">
      <c r="A186" s="12">
        <v>36708</v>
      </c>
      <c r="B186" s="17">
        <f t="shared" si="10"/>
        <v>190405000</v>
      </c>
      <c r="C186" s="5">
        <v>69595000</v>
      </c>
      <c r="D186" s="14">
        <f t="shared" si="11"/>
        <v>164584800</v>
      </c>
      <c r="E186" s="35">
        <f>ANR!B126</f>
        <v>95415200</v>
      </c>
      <c r="F186" s="5"/>
      <c r="G186" s="5"/>
      <c r="H186" s="5"/>
      <c r="I186" s="5"/>
      <c r="J186" s="5"/>
      <c r="K186" s="13">
        <v>35978.583333333336</v>
      </c>
      <c r="L186" s="14">
        <f t="shared" si="12"/>
        <v>191000000</v>
      </c>
      <c r="M186" s="34">
        <v>69000000</v>
      </c>
      <c r="X186" s="24">
        <v>36343</v>
      </c>
      <c r="Y186" s="17">
        <f t="shared" si="13"/>
        <v>190405000</v>
      </c>
      <c r="Z186" s="14">
        <f t="shared" si="14"/>
        <v>69595000</v>
      </c>
    </row>
    <row r="187" spans="1:26" x14ac:dyDescent="0.2">
      <c r="A187" s="12">
        <v>36709</v>
      </c>
      <c r="B187" s="17">
        <f t="shared" si="10"/>
        <v>190976750</v>
      </c>
      <c r="C187" s="5">
        <v>69023250</v>
      </c>
      <c r="D187" s="14">
        <f t="shared" si="11"/>
        <v>164772000</v>
      </c>
      <c r="E187" s="35">
        <f>ANR!B127</f>
        <v>95228000</v>
      </c>
      <c r="F187" s="5"/>
      <c r="G187" s="5"/>
      <c r="H187" s="5"/>
      <c r="I187" s="5"/>
      <c r="J187" s="5"/>
      <c r="K187" s="13">
        <v>35979.583333333336</v>
      </c>
      <c r="L187" s="14">
        <f t="shared" si="12"/>
        <v>191000000</v>
      </c>
      <c r="M187" s="34">
        <v>69000000</v>
      </c>
      <c r="X187" s="24">
        <v>36344</v>
      </c>
      <c r="Y187" s="17">
        <f t="shared" si="13"/>
        <v>190976750</v>
      </c>
      <c r="Z187" s="14">
        <f t="shared" si="14"/>
        <v>69023250</v>
      </c>
    </row>
    <row r="188" spans="1:26" x14ac:dyDescent="0.2">
      <c r="A188" s="12">
        <v>36710</v>
      </c>
      <c r="B188" s="17">
        <f t="shared" si="10"/>
        <v>191548500</v>
      </c>
      <c r="C188" s="5">
        <v>68451500</v>
      </c>
      <c r="D188" s="14">
        <f t="shared" si="11"/>
        <v>166603000</v>
      </c>
      <c r="E188" s="35">
        <f>ANR!B128</f>
        <v>93397000</v>
      </c>
      <c r="F188" s="5"/>
      <c r="G188" s="5"/>
      <c r="H188" s="5"/>
      <c r="I188" s="5"/>
      <c r="J188" s="5"/>
      <c r="K188" s="13">
        <v>35980.583333333336</v>
      </c>
      <c r="L188" s="14">
        <f t="shared" si="12"/>
        <v>191000000</v>
      </c>
      <c r="M188" s="34">
        <v>69000000</v>
      </c>
      <c r="X188" s="24">
        <v>36345</v>
      </c>
      <c r="Y188" s="17">
        <f t="shared" si="13"/>
        <v>191548500</v>
      </c>
      <c r="Z188" s="14">
        <f t="shared" si="14"/>
        <v>68451500</v>
      </c>
    </row>
    <row r="189" spans="1:26" x14ac:dyDescent="0.2">
      <c r="A189" s="12">
        <v>36711</v>
      </c>
      <c r="B189" s="17">
        <f t="shared" si="10"/>
        <v>192120250</v>
      </c>
      <c r="C189" s="5">
        <v>67879750</v>
      </c>
      <c r="D189" s="14">
        <f t="shared" si="11"/>
        <v>167375000</v>
      </c>
      <c r="E189" s="35">
        <f>ANR!B129</f>
        <v>92625000</v>
      </c>
      <c r="F189" s="5"/>
      <c r="G189" s="5"/>
      <c r="H189" s="5"/>
      <c r="I189" s="5"/>
      <c r="J189" s="5"/>
      <c r="K189" s="13">
        <v>35981.583333333336</v>
      </c>
      <c r="L189" s="14">
        <f t="shared" si="12"/>
        <v>191000000</v>
      </c>
      <c r="M189" s="34">
        <v>69000000</v>
      </c>
      <c r="X189" s="24">
        <v>36346</v>
      </c>
      <c r="Y189" s="17">
        <f t="shared" si="13"/>
        <v>192120250</v>
      </c>
      <c r="Z189" s="14">
        <f t="shared" si="14"/>
        <v>67879750</v>
      </c>
    </row>
    <row r="190" spans="1:26" x14ac:dyDescent="0.2">
      <c r="A190" s="12">
        <v>36712</v>
      </c>
      <c r="B190" s="17">
        <f t="shared" si="10"/>
        <v>192692000</v>
      </c>
      <c r="C190" s="5">
        <v>67308000</v>
      </c>
      <c r="D190" s="14">
        <f t="shared" si="11"/>
        <v>168546000</v>
      </c>
      <c r="E190" s="35">
        <f>ANR!B130</f>
        <v>91454000</v>
      </c>
      <c r="F190" s="5"/>
      <c r="G190" s="5"/>
      <c r="H190" s="5"/>
      <c r="I190" s="5"/>
      <c r="J190" s="5"/>
      <c r="K190" s="13">
        <v>35982.583333333336</v>
      </c>
      <c r="L190" s="14">
        <f t="shared" si="12"/>
        <v>194000000</v>
      </c>
      <c r="M190" s="34">
        <v>66000000</v>
      </c>
      <c r="X190" s="24">
        <v>36347</v>
      </c>
      <c r="Y190" s="17">
        <f t="shared" si="13"/>
        <v>192692000</v>
      </c>
      <c r="Z190" s="14">
        <f t="shared" si="14"/>
        <v>67308000</v>
      </c>
    </row>
    <row r="191" spans="1:26" x14ac:dyDescent="0.2">
      <c r="A191" s="12">
        <v>36713</v>
      </c>
      <c r="B191" s="17">
        <f t="shared" si="10"/>
        <v>192944000</v>
      </c>
      <c r="C191" s="5">
        <v>67056000</v>
      </c>
      <c r="D191" s="14">
        <f t="shared" si="11"/>
        <v>260000000</v>
      </c>
      <c r="F191" s="5"/>
      <c r="G191" s="5"/>
      <c r="H191" s="13">
        <v>35618.583333333336</v>
      </c>
      <c r="I191" s="14">
        <f>$A$1-J191</f>
        <v>155078000</v>
      </c>
      <c r="J191" s="34">
        <v>104922000</v>
      </c>
      <c r="K191" s="13">
        <v>35983.583333333336</v>
      </c>
      <c r="L191" s="14">
        <f t="shared" si="12"/>
        <v>195624000</v>
      </c>
      <c r="M191" s="34">
        <v>64376000</v>
      </c>
      <c r="X191" s="24">
        <v>36348</v>
      </c>
      <c r="Y191" s="17">
        <f t="shared" si="13"/>
        <v>192944000</v>
      </c>
      <c r="Z191" s="14">
        <f t="shared" si="14"/>
        <v>67056000</v>
      </c>
    </row>
    <row r="192" spans="1:26" x14ac:dyDescent="0.2">
      <c r="A192" s="12">
        <v>36714</v>
      </c>
      <c r="B192" s="17">
        <f t="shared" si="10"/>
        <v>193397000</v>
      </c>
      <c r="C192" s="5">
        <v>66603000</v>
      </c>
      <c r="D192" s="14">
        <f t="shared" si="11"/>
        <v>260000000</v>
      </c>
      <c r="F192" s="14">
        <f>$A$1-G192</f>
        <v>137000000</v>
      </c>
      <c r="G192" s="34">
        <v>123000000</v>
      </c>
      <c r="H192" s="5"/>
      <c r="I192" s="5"/>
      <c r="J192" s="5"/>
      <c r="K192" s="13">
        <v>35984.583333333336</v>
      </c>
      <c r="L192" s="14">
        <f t="shared" si="12"/>
        <v>196000000</v>
      </c>
      <c r="M192" s="34">
        <v>64000000</v>
      </c>
      <c r="X192" s="24">
        <v>36349</v>
      </c>
      <c r="Y192" s="17">
        <f t="shared" si="13"/>
        <v>193397000</v>
      </c>
      <c r="Z192" s="14">
        <f t="shared" si="14"/>
        <v>66603000</v>
      </c>
    </row>
    <row r="193" spans="1:26" x14ac:dyDescent="0.2">
      <c r="A193" s="12">
        <v>36715</v>
      </c>
      <c r="B193" s="17">
        <f t="shared" si="10"/>
        <v>193872000</v>
      </c>
      <c r="C193" s="5">
        <v>66128000</v>
      </c>
      <c r="D193" s="14">
        <f t="shared" si="11"/>
        <v>260000000</v>
      </c>
      <c r="F193" s="5">
        <v>137000000</v>
      </c>
      <c r="G193" s="5"/>
      <c r="H193" s="13">
        <v>35620.583333333336</v>
      </c>
      <c r="I193" s="14">
        <f>$A$1-J193</f>
        <v>159445000</v>
      </c>
      <c r="J193" s="34">
        <v>100555000</v>
      </c>
      <c r="K193" s="13">
        <v>35985.583333333336</v>
      </c>
      <c r="L193" s="14">
        <f t="shared" si="12"/>
        <v>197000000</v>
      </c>
      <c r="M193" s="34">
        <v>63000000</v>
      </c>
      <c r="X193" s="24">
        <v>36350</v>
      </c>
      <c r="Y193" s="17">
        <f t="shared" si="13"/>
        <v>193872000</v>
      </c>
      <c r="Z193" s="14">
        <f t="shared" si="14"/>
        <v>66128000</v>
      </c>
    </row>
    <row r="194" spans="1:26" x14ac:dyDescent="0.2">
      <c r="A194" s="12">
        <v>36716</v>
      </c>
      <c r="B194" s="17">
        <f t="shared" si="10"/>
        <v>194671333</v>
      </c>
      <c r="C194" s="5">
        <v>65328667</v>
      </c>
      <c r="D194" s="14">
        <f t="shared" si="11"/>
        <v>260000000</v>
      </c>
      <c r="F194" s="5">
        <v>137000000</v>
      </c>
      <c r="G194" s="5"/>
      <c r="H194" s="13">
        <v>35621.583333333336</v>
      </c>
      <c r="I194" s="14">
        <f>$A$1-J194</f>
        <v>159445000</v>
      </c>
      <c r="J194" s="34">
        <v>100555000</v>
      </c>
      <c r="K194" s="13">
        <v>35986.583333333336</v>
      </c>
      <c r="L194" s="14">
        <f t="shared" si="12"/>
        <v>198000000</v>
      </c>
      <c r="M194" s="34">
        <v>62000000</v>
      </c>
      <c r="X194" s="24">
        <v>36351</v>
      </c>
      <c r="Y194" s="17">
        <f t="shared" si="13"/>
        <v>194671333</v>
      </c>
      <c r="Z194" s="14">
        <f t="shared" si="14"/>
        <v>65328667</v>
      </c>
    </row>
    <row r="195" spans="1:26" x14ac:dyDescent="0.2">
      <c r="A195" s="12">
        <v>36717</v>
      </c>
      <c r="B195" s="17">
        <f t="shared" si="10"/>
        <v>195470666</v>
      </c>
      <c r="C195" s="5">
        <v>64529334</v>
      </c>
      <c r="D195" s="14">
        <f t="shared" si="11"/>
        <v>260000000</v>
      </c>
      <c r="F195" s="5">
        <v>137000000</v>
      </c>
      <c r="G195" s="5"/>
      <c r="H195" s="13">
        <v>35622.583333333336</v>
      </c>
      <c r="I195" s="14">
        <f>$A$1-J195</f>
        <v>159445000</v>
      </c>
      <c r="J195" s="34">
        <v>100555000</v>
      </c>
      <c r="K195" s="13">
        <v>35987.583333333336</v>
      </c>
      <c r="L195" s="14">
        <f t="shared" si="12"/>
        <v>198000000</v>
      </c>
      <c r="M195" s="34">
        <v>62000000</v>
      </c>
      <c r="X195" s="24">
        <v>36352</v>
      </c>
      <c r="Y195" s="17">
        <f t="shared" si="13"/>
        <v>195470666</v>
      </c>
      <c r="Z195" s="14">
        <f t="shared" si="14"/>
        <v>64529334</v>
      </c>
    </row>
    <row r="196" spans="1:26" x14ac:dyDescent="0.2">
      <c r="A196" s="12">
        <v>36718</v>
      </c>
      <c r="B196" s="17">
        <f t="shared" ref="B196:B259" si="15">$A$1-C196</f>
        <v>196270000</v>
      </c>
      <c r="C196" s="5">
        <v>63730000</v>
      </c>
      <c r="D196" s="14">
        <f t="shared" ref="D196:D259" si="16">$A$1-E196</f>
        <v>260000000</v>
      </c>
      <c r="F196" s="5">
        <v>137000000</v>
      </c>
      <c r="G196" s="5"/>
      <c r="H196" s="5"/>
      <c r="I196" s="5"/>
      <c r="J196" s="5"/>
      <c r="K196" s="13">
        <v>35988.583333333336</v>
      </c>
      <c r="L196" s="14">
        <f t="shared" ref="L196:L259" si="17">$A$1-M196</f>
        <v>198000000</v>
      </c>
      <c r="M196" s="34">
        <v>62000000</v>
      </c>
      <c r="X196" s="24">
        <v>36353</v>
      </c>
      <c r="Y196" s="17">
        <f t="shared" ref="Y196:Y259" si="18">$A$1-Z196</f>
        <v>196270000</v>
      </c>
      <c r="Z196" s="14">
        <f t="shared" ref="Z196:Z259" si="19">C196</f>
        <v>63730000</v>
      </c>
    </row>
    <row r="197" spans="1:26" x14ac:dyDescent="0.2">
      <c r="A197" s="12">
        <v>36719</v>
      </c>
      <c r="B197" s="17">
        <f t="shared" si="15"/>
        <v>196958000</v>
      </c>
      <c r="C197" s="5">
        <v>63042000</v>
      </c>
      <c r="D197" s="14">
        <f t="shared" si="16"/>
        <v>260000000</v>
      </c>
      <c r="F197" s="5">
        <v>137000000</v>
      </c>
      <c r="G197" s="5"/>
      <c r="H197" s="5"/>
      <c r="I197" s="5"/>
      <c r="J197" s="5"/>
      <c r="K197" s="13">
        <v>35989.583333333336</v>
      </c>
      <c r="L197" s="14">
        <f t="shared" si="17"/>
        <v>199000000</v>
      </c>
      <c r="M197" s="34">
        <v>61000000</v>
      </c>
      <c r="X197" s="24">
        <v>36354</v>
      </c>
      <c r="Y197" s="17">
        <f t="shared" si="18"/>
        <v>196958000</v>
      </c>
      <c r="Z197" s="14">
        <f t="shared" si="19"/>
        <v>63042000</v>
      </c>
    </row>
    <row r="198" spans="1:26" x14ac:dyDescent="0.2">
      <c r="A198" s="12">
        <v>36720</v>
      </c>
      <c r="B198" s="17">
        <f t="shared" si="15"/>
        <v>197668000</v>
      </c>
      <c r="C198" s="5">
        <v>62332000</v>
      </c>
      <c r="D198" s="14">
        <f t="shared" si="16"/>
        <v>260000000</v>
      </c>
      <c r="F198" s="5">
        <v>137000000</v>
      </c>
      <c r="G198" s="5"/>
      <c r="H198" s="13">
        <v>35625.583333333336</v>
      </c>
      <c r="I198" s="14">
        <f>$A$1-J198</f>
        <v>159445000</v>
      </c>
      <c r="J198" s="34">
        <v>100555000</v>
      </c>
      <c r="K198" s="13">
        <v>35990.583333333336</v>
      </c>
      <c r="L198" s="14">
        <f t="shared" si="17"/>
        <v>201879000</v>
      </c>
      <c r="M198" s="34">
        <v>58121000</v>
      </c>
      <c r="X198" s="24">
        <v>36355</v>
      </c>
      <c r="Y198" s="17">
        <f t="shared" si="18"/>
        <v>197668000</v>
      </c>
      <c r="Z198" s="14">
        <f t="shared" si="19"/>
        <v>62332000</v>
      </c>
    </row>
    <row r="199" spans="1:26" x14ac:dyDescent="0.2">
      <c r="A199" s="12">
        <v>36721</v>
      </c>
      <c r="B199" s="17">
        <f t="shared" si="15"/>
        <v>198192000</v>
      </c>
      <c r="C199" s="5">
        <v>61808000</v>
      </c>
      <c r="D199" s="14">
        <f t="shared" si="16"/>
        <v>260000000</v>
      </c>
      <c r="F199" s="5">
        <v>137000000</v>
      </c>
      <c r="G199" s="5"/>
      <c r="H199" s="13">
        <v>35626.583333333336</v>
      </c>
      <c r="I199" s="14">
        <f>$A$1-J199</f>
        <v>159445000</v>
      </c>
      <c r="J199" s="34">
        <v>100555000</v>
      </c>
      <c r="K199" s="13">
        <v>35991.583333333336</v>
      </c>
      <c r="L199" s="14">
        <f t="shared" si="17"/>
        <v>202593000</v>
      </c>
      <c r="M199" s="34">
        <v>57407000</v>
      </c>
      <c r="X199" s="24">
        <v>36356</v>
      </c>
      <c r="Y199" s="17">
        <f t="shared" si="18"/>
        <v>198192000</v>
      </c>
      <c r="Z199" s="14">
        <f t="shared" si="19"/>
        <v>61808000</v>
      </c>
    </row>
    <row r="200" spans="1:26" x14ac:dyDescent="0.2">
      <c r="A200" s="12">
        <v>36722</v>
      </c>
      <c r="B200" s="17">
        <f t="shared" si="15"/>
        <v>198677000</v>
      </c>
      <c r="C200" s="5">
        <v>61323000</v>
      </c>
      <c r="D200" s="14">
        <f t="shared" si="16"/>
        <v>260000000</v>
      </c>
      <c r="F200" s="5">
        <v>137000000</v>
      </c>
      <c r="G200" s="5"/>
      <c r="H200" s="13">
        <v>35627.583333333336</v>
      </c>
      <c r="I200" s="14">
        <f>$A$1-J200</f>
        <v>159445000</v>
      </c>
      <c r="J200" s="34">
        <v>100555000</v>
      </c>
      <c r="K200" s="13">
        <v>35992.583333333336</v>
      </c>
      <c r="L200" s="14">
        <f t="shared" si="17"/>
        <v>203291000</v>
      </c>
      <c r="M200" s="34">
        <v>56709000</v>
      </c>
      <c r="X200" s="24">
        <v>36357</v>
      </c>
      <c r="Y200" s="17">
        <f t="shared" si="18"/>
        <v>198677000</v>
      </c>
      <c r="Z200" s="14">
        <f t="shared" si="19"/>
        <v>61323000</v>
      </c>
    </row>
    <row r="201" spans="1:26" x14ac:dyDescent="0.2">
      <c r="A201" s="12">
        <v>36723</v>
      </c>
      <c r="B201" s="17">
        <f t="shared" si="15"/>
        <v>199283000</v>
      </c>
      <c r="C201" s="5">
        <v>60717000</v>
      </c>
      <c r="D201" s="14">
        <f t="shared" si="16"/>
        <v>260000000</v>
      </c>
      <c r="F201" s="5">
        <v>137000000</v>
      </c>
      <c r="G201" s="5"/>
      <c r="H201" s="13">
        <v>35628.583333333336</v>
      </c>
      <c r="I201" s="14">
        <f>$A$1-J201</f>
        <v>166434000</v>
      </c>
      <c r="J201" s="34">
        <v>93566000</v>
      </c>
      <c r="K201" s="13">
        <v>35993.583333333336</v>
      </c>
      <c r="L201" s="14">
        <f t="shared" si="17"/>
        <v>203856000</v>
      </c>
      <c r="M201" s="34">
        <v>56144000</v>
      </c>
      <c r="X201" s="24">
        <v>36358</v>
      </c>
      <c r="Y201" s="17">
        <f t="shared" si="18"/>
        <v>199283000</v>
      </c>
      <c r="Z201" s="14">
        <f t="shared" si="19"/>
        <v>60717000</v>
      </c>
    </row>
    <row r="202" spans="1:26" x14ac:dyDescent="0.2">
      <c r="A202" s="12">
        <v>36724</v>
      </c>
      <c r="B202" s="17">
        <f t="shared" si="15"/>
        <v>199889000</v>
      </c>
      <c r="C202" s="5">
        <v>60111000</v>
      </c>
      <c r="D202" s="14">
        <f t="shared" si="16"/>
        <v>260000000</v>
      </c>
      <c r="F202" s="5">
        <v>137000000</v>
      </c>
      <c r="G202" s="5"/>
      <c r="H202" s="13">
        <v>35629.583333333336</v>
      </c>
      <c r="I202" s="14">
        <f>$A$1-J202</f>
        <v>166434000</v>
      </c>
      <c r="J202" s="34">
        <v>93566000</v>
      </c>
      <c r="K202" s="13">
        <v>35994.583333333336</v>
      </c>
      <c r="L202" s="14">
        <f t="shared" si="17"/>
        <v>203856000</v>
      </c>
      <c r="M202" s="34">
        <v>56144000</v>
      </c>
      <c r="X202" s="24">
        <v>36359</v>
      </c>
      <c r="Y202" s="17">
        <f t="shared" si="18"/>
        <v>199889000</v>
      </c>
      <c r="Z202" s="14">
        <f t="shared" si="19"/>
        <v>60111000</v>
      </c>
    </row>
    <row r="203" spans="1:26" x14ac:dyDescent="0.2">
      <c r="A203" s="12">
        <v>36725</v>
      </c>
      <c r="B203" s="17">
        <f t="shared" si="15"/>
        <v>200495000</v>
      </c>
      <c r="C203" s="5">
        <v>59505000</v>
      </c>
      <c r="D203" s="14">
        <f t="shared" si="16"/>
        <v>260000000</v>
      </c>
      <c r="F203" s="5">
        <v>137000000</v>
      </c>
      <c r="G203" s="5"/>
      <c r="H203" s="5"/>
      <c r="I203" s="5"/>
      <c r="J203" s="5"/>
      <c r="K203" s="13">
        <v>35995.583333333336</v>
      </c>
      <c r="L203" s="14">
        <f t="shared" si="17"/>
        <v>203856000</v>
      </c>
      <c r="M203" s="34">
        <v>56144000</v>
      </c>
      <c r="X203" s="24">
        <v>36360</v>
      </c>
      <c r="Y203" s="17">
        <f t="shared" si="18"/>
        <v>200495000</v>
      </c>
      <c r="Z203" s="14">
        <f t="shared" si="19"/>
        <v>59505000</v>
      </c>
    </row>
    <row r="204" spans="1:26" x14ac:dyDescent="0.2">
      <c r="A204" s="12">
        <v>36726</v>
      </c>
      <c r="B204" s="17">
        <f t="shared" si="15"/>
        <v>201101000</v>
      </c>
      <c r="C204" s="5">
        <v>58899000</v>
      </c>
      <c r="D204" s="14">
        <f t="shared" si="16"/>
        <v>260000000</v>
      </c>
      <c r="F204" s="5">
        <v>137000000</v>
      </c>
      <c r="G204" s="5"/>
      <c r="H204" s="5"/>
      <c r="I204" s="5"/>
      <c r="J204" s="5"/>
      <c r="K204" s="13">
        <v>35996.583333333336</v>
      </c>
      <c r="L204" s="14">
        <f t="shared" si="17"/>
        <v>206000000</v>
      </c>
      <c r="M204" s="34">
        <v>54000000</v>
      </c>
      <c r="X204" s="24">
        <v>36361</v>
      </c>
      <c r="Y204" s="17">
        <f t="shared" si="18"/>
        <v>201101000</v>
      </c>
      <c r="Z204" s="14">
        <f t="shared" si="19"/>
        <v>58899000</v>
      </c>
    </row>
    <row r="205" spans="1:26" x14ac:dyDescent="0.2">
      <c r="A205" s="12">
        <v>36727</v>
      </c>
      <c r="B205" s="17">
        <f t="shared" si="15"/>
        <v>201671000</v>
      </c>
      <c r="C205" s="5">
        <v>58329000</v>
      </c>
      <c r="D205" s="14">
        <f t="shared" si="16"/>
        <v>260000000</v>
      </c>
      <c r="F205" s="5">
        <v>137000000</v>
      </c>
      <c r="G205" s="5"/>
      <c r="H205" s="13">
        <v>35632.583333333336</v>
      </c>
      <c r="I205" s="14">
        <f>$A$1-J205</f>
        <v>166434000</v>
      </c>
      <c r="J205" s="34">
        <v>93566000</v>
      </c>
      <c r="K205" s="13">
        <v>35997.583333333336</v>
      </c>
      <c r="L205" s="14">
        <f t="shared" si="17"/>
        <v>206965000</v>
      </c>
      <c r="M205" s="34">
        <v>53035000</v>
      </c>
      <c r="X205" s="24">
        <v>36362</v>
      </c>
      <c r="Y205" s="17">
        <f t="shared" si="18"/>
        <v>201671000</v>
      </c>
      <c r="Z205" s="14">
        <f t="shared" si="19"/>
        <v>58329000</v>
      </c>
    </row>
    <row r="206" spans="1:26" x14ac:dyDescent="0.2">
      <c r="A206" s="12">
        <v>36728</v>
      </c>
      <c r="B206" s="17">
        <f t="shared" si="15"/>
        <v>202008000</v>
      </c>
      <c r="C206" s="5">
        <v>57992000</v>
      </c>
      <c r="D206" s="14">
        <f t="shared" si="16"/>
        <v>260000000</v>
      </c>
      <c r="F206" s="14">
        <f>$A$1-G206</f>
        <v>150000000</v>
      </c>
      <c r="G206" s="34">
        <v>110000000</v>
      </c>
      <c r="H206" s="13">
        <v>35633.583333333336</v>
      </c>
      <c r="I206" s="14">
        <f>$A$1-J206</f>
        <v>166434000</v>
      </c>
      <c r="J206" s="34">
        <v>93566000</v>
      </c>
      <c r="K206" s="13">
        <v>35998.583333333336</v>
      </c>
      <c r="L206" s="14">
        <f t="shared" si="17"/>
        <v>207381000</v>
      </c>
      <c r="M206" s="34">
        <v>52619000</v>
      </c>
      <c r="X206" s="24">
        <v>36363</v>
      </c>
      <c r="Y206" s="17">
        <f t="shared" si="18"/>
        <v>202008000</v>
      </c>
      <c r="Z206" s="14">
        <f t="shared" si="19"/>
        <v>57992000</v>
      </c>
    </row>
    <row r="207" spans="1:26" x14ac:dyDescent="0.2">
      <c r="A207" s="12">
        <v>36729</v>
      </c>
      <c r="B207" s="17">
        <f t="shared" si="15"/>
        <v>202310000</v>
      </c>
      <c r="C207" s="5">
        <v>57690000</v>
      </c>
      <c r="D207" s="14">
        <f t="shared" si="16"/>
        <v>260000000</v>
      </c>
      <c r="F207" s="5">
        <v>150000000</v>
      </c>
      <c r="G207" s="5"/>
      <c r="H207" s="13">
        <v>35634.583333333336</v>
      </c>
      <c r="I207" s="14">
        <f>$A$1-J207</f>
        <v>166434000</v>
      </c>
      <c r="J207" s="34">
        <v>93566000</v>
      </c>
      <c r="K207" s="13">
        <v>35999.583333333336</v>
      </c>
      <c r="L207" s="14">
        <f t="shared" si="17"/>
        <v>207720000</v>
      </c>
      <c r="M207" s="34">
        <v>52280000</v>
      </c>
      <c r="X207" s="24">
        <v>36364</v>
      </c>
      <c r="Y207" s="17">
        <f t="shared" si="18"/>
        <v>202310000</v>
      </c>
      <c r="Z207" s="14">
        <f t="shared" si="19"/>
        <v>57690000</v>
      </c>
    </row>
    <row r="208" spans="1:26" x14ac:dyDescent="0.2">
      <c r="A208" s="12">
        <v>36730</v>
      </c>
      <c r="B208" s="17">
        <f t="shared" si="15"/>
        <v>202545000</v>
      </c>
      <c r="C208" s="5">
        <v>57455000</v>
      </c>
      <c r="D208" s="14">
        <f t="shared" si="16"/>
        <v>260000000</v>
      </c>
      <c r="F208" s="5">
        <v>150000000</v>
      </c>
      <c r="G208" s="5"/>
      <c r="H208" s="13">
        <v>35635.583333333336</v>
      </c>
      <c r="I208" s="14">
        <f>$A$1-J208</f>
        <v>166434000</v>
      </c>
      <c r="J208" s="34">
        <v>93566000</v>
      </c>
      <c r="K208" s="13">
        <v>36000.583333333336</v>
      </c>
      <c r="L208" s="14">
        <f t="shared" si="17"/>
        <v>208285000</v>
      </c>
      <c r="M208" s="34">
        <v>51715000</v>
      </c>
      <c r="X208" s="24">
        <v>36365</v>
      </c>
      <c r="Y208" s="17">
        <f t="shared" si="18"/>
        <v>202545000</v>
      </c>
      <c r="Z208" s="14">
        <f t="shared" si="19"/>
        <v>57455000</v>
      </c>
    </row>
    <row r="209" spans="1:26" x14ac:dyDescent="0.2">
      <c r="A209" s="12">
        <v>36731</v>
      </c>
      <c r="B209" s="17">
        <f t="shared" si="15"/>
        <v>202780000</v>
      </c>
      <c r="C209" s="5">
        <v>57220000</v>
      </c>
      <c r="D209" s="14">
        <f t="shared" si="16"/>
        <v>260000000</v>
      </c>
      <c r="F209" s="5">
        <v>150000000</v>
      </c>
      <c r="G209" s="5"/>
      <c r="H209" s="13">
        <v>35636.583333333336</v>
      </c>
      <c r="I209" s="14">
        <f>$A$1-J209</f>
        <v>166434000</v>
      </c>
      <c r="J209" s="34">
        <v>93566000</v>
      </c>
      <c r="K209" s="13">
        <v>36001.583333333336</v>
      </c>
      <c r="L209" s="14">
        <f t="shared" si="17"/>
        <v>208285000</v>
      </c>
      <c r="M209" s="34">
        <v>51715000</v>
      </c>
      <c r="X209" s="24">
        <v>36366</v>
      </c>
      <c r="Y209" s="17">
        <f t="shared" si="18"/>
        <v>202780000</v>
      </c>
      <c r="Z209" s="14">
        <f t="shared" si="19"/>
        <v>57220000</v>
      </c>
    </row>
    <row r="210" spans="1:26" x14ac:dyDescent="0.2">
      <c r="A210" s="12">
        <v>36732</v>
      </c>
      <c r="B210" s="17">
        <f t="shared" si="15"/>
        <v>203015000</v>
      </c>
      <c r="C210" s="5">
        <v>56985000</v>
      </c>
      <c r="D210" s="14">
        <f t="shared" si="16"/>
        <v>260000000</v>
      </c>
      <c r="F210" s="5">
        <v>150000000</v>
      </c>
      <c r="G210" s="5"/>
      <c r="H210" s="5"/>
      <c r="I210" s="5"/>
      <c r="J210" s="5"/>
      <c r="K210" s="13">
        <v>36002.583333333336</v>
      </c>
      <c r="L210" s="14">
        <f t="shared" si="17"/>
        <v>208285000</v>
      </c>
      <c r="M210" s="34">
        <v>51715000</v>
      </c>
      <c r="X210" s="24">
        <v>36367</v>
      </c>
      <c r="Y210" s="17">
        <f t="shared" si="18"/>
        <v>203015000</v>
      </c>
      <c r="Z210" s="14">
        <f t="shared" si="19"/>
        <v>56985000</v>
      </c>
    </row>
    <row r="211" spans="1:26" x14ac:dyDescent="0.2">
      <c r="A211" s="12">
        <v>36733</v>
      </c>
      <c r="B211" s="17">
        <f t="shared" si="15"/>
        <v>203426000</v>
      </c>
      <c r="C211" s="5">
        <v>56574000</v>
      </c>
      <c r="D211" s="14">
        <f t="shared" si="16"/>
        <v>260000000</v>
      </c>
      <c r="F211" s="5">
        <v>150000000</v>
      </c>
      <c r="G211" s="5"/>
      <c r="H211" s="5"/>
      <c r="I211" s="5"/>
      <c r="J211" s="5"/>
      <c r="K211" s="13">
        <v>36003.583333333336</v>
      </c>
      <c r="L211" s="14">
        <f t="shared" si="17"/>
        <v>208285000</v>
      </c>
      <c r="M211" s="34">
        <v>51715000</v>
      </c>
      <c r="X211" s="24">
        <v>36368</v>
      </c>
      <c r="Y211" s="17">
        <f t="shared" si="18"/>
        <v>203426000</v>
      </c>
      <c r="Z211" s="14">
        <f t="shared" si="19"/>
        <v>56574000</v>
      </c>
    </row>
    <row r="212" spans="1:26" x14ac:dyDescent="0.2">
      <c r="A212" s="12">
        <v>36734</v>
      </c>
      <c r="B212" s="17">
        <f t="shared" si="15"/>
        <v>203613000</v>
      </c>
      <c r="C212" s="5">
        <v>56387000</v>
      </c>
      <c r="D212" s="14">
        <f t="shared" si="16"/>
        <v>260000000</v>
      </c>
      <c r="F212" s="5">
        <v>150000000</v>
      </c>
      <c r="G212" s="5"/>
      <c r="H212" s="13">
        <v>35639.583333333336</v>
      </c>
      <c r="I212" s="14">
        <f t="shared" ref="I212:I223" si="20">$A$1-J212</f>
        <v>166434000</v>
      </c>
      <c r="J212" s="34">
        <v>93566000</v>
      </c>
      <c r="K212" s="13">
        <v>36004.583333333336</v>
      </c>
      <c r="L212" s="14">
        <f t="shared" si="17"/>
        <v>212032000</v>
      </c>
      <c r="M212" s="34">
        <v>47968000</v>
      </c>
      <c r="X212" s="24">
        <v>36369</v>
      </c>
      <c r="Y212" s="17">
        <f t="shared" si="18"/>
        <v>203613000</v>
      </c>
      <c r="Z212" s="14">
        <f t="shared" si="19"/>
        <v>56387000</v>
      </c>
    </row>
    <row r="213" spans="1:26" x14ac:dyDescent="0.2">
      <c r="A213" s="12">
        <v>36735</v>
      </c>
      <c r="B213" s="17">
        <f t="shared" si="15"/>
        <v>203542000</v>
      </c>
      <c r="C213" s="5">
        <v>56458000</v>
      </c>
      <c r="D213" s="14">
        <f t="shared" si="16"/>
        <v>260000000</v>
      </c>
      <c r="F213" s="5">
        <v>150000000</v>
      </c>
      <c r="G213" s="5"/>
      <c r="H213" s="13">
        <v>35640.583333333336</v>
      </c>
      <c r="I213" s="14">
        <f t="shared" si="20"/>
        <v>166434000</v>
      </c>
      <c r="J213" s="34">
        <v>93566000</v>
      </c>
      <c r="K213" s="13">
        <v>36005.583333333336</v>
      </c>
      <c r="L213" s="14">
        <f t="shared" si="17"/>
        <v>213007000</v>
      </c>
      <c r="M213" s="34">
        <v>46993000</v>
      </c>
      <c r="X213" s="24">
        <v>36370</v>
      </c>
      <c r="Y213" s="17">
        <f t="shared" si="18"/>
        <v>203542000</v>
      </c>
      <c r="Z213" s="14">
        <f t="shared" si="19"/>
        <v>56458000</v>
      </c>
    </row>
    <row r="214" spans="1:26" x14ac:dyDescent="0.2">
      <c r="A214" s="12">
        <v>36736</v>
      </c>
      <c r="B214" s="17">
        <f t="shared" si="15"/>
        <v>203609000</v>
      </c>
      <c r="C214" s="5">
        <v>56391000</v>
      </c>
      <c r="D214" s="14">
        <f t="shared" si="16"/>
        <v>260000000</v>
      </c>
      <c r="F214" s="14">
        <f>$A$1-G214</f>
        <v>155000000</v>
      </c>
      <c r="G214" s="34">
        <v>105000000</v>
      </c>
      <c r="H214" s="13">
        <v>35641.583333333336</v>
      </c>
      <c r="I214" s="14">
        <f t="shared" si="20"/>
        <v>166434000</v>
      </c>
      <c r="J214" s="34">
        <v>93566000</v>
      </c>
      <c r="K214" s="13">
        <v>36006.583333333336</v>
      </c>
      <c r="L214" s="14">
        <f t="shared" si="17"/>
        <v>213727000</v>
      </c>
      <c r="M214" s="34">
        <v>46273000</v>
      </c>
      <c r="X214" s="24">
        <v>36371</v>
      </c>
      <c r="Y214" s="17">
        <f t="shared" si="18"/>
        <v>203609000</v>
      </c>
      <c r="Z214" s="14">
        <f t="shared" si="19"/>
        <v>56391000</v>
      </c>
    </row>
    <row r="215" spans="1:26" x14ac:dyDescent="0.2">
      <c r="A215" s="12">
        <v>36737</v>
      </c>
      <c r="B215" s="17">
        <f t="shared" si="15"/>
        <v>203834000</v>
      </c>
      <c r="C215" s="5">
        <v>56166000</v>
      </c>
      <c r="D215" s="14">
        <f t="shared" si="16"/>
        <v>260000000</v>
      </c>
      <c r="F215" s="5">
        <v>155000000</v>
      </c>
      <c r="G215" s="5"/>
      <c r="H215" s="13">
        <v>35642.583333333336</v>
      </c>
      <c r="I215" s="14">
        <f t="shared" si="20"/>
        <v>178534000</v>
      </c>
      <c r="J215" s="34">
        <v>81466000</v>
      </c>
      <c r="K215" s="13">
        <v>36007.583333333336</v>
      </c>
      <c r="L215" s="14">
        <f t="shared" si="17"/>
        <v>214381000</v>
      </c>
      <c r="M215" s="34">
        <v>45619000</v>
      </c>
      <c r="X215" s="24">
        <v>36372</v>
      </c>
      <c r="Y215" s="17">
        <f t="shared" si="18"/>
        <v>203834000</v>
      </c>
      <c r="Z215" s="14">
        <f t="shared" si="19"/>
        <v>56166000</v>
      </c>
    </row>
    <row r="216" spans="1:26" x14ac:dyDescent="0.2">
      <c r="A216" s="12">
        <v>36738</v>
      </c>
      <c r="B216" s="17">
        <f t="shared" si="15"/>
        <v>204059000</v>
      </c>
      <c r="C216" s="5">
        <v>55941000</v>
      </c>
      <c r="D216" s="14">
        <f t="shared" si="16"/>
        <v>260000000</v>
      </c>
      <c r="F216" s="5">
        <v>155000000</v>
      </c>
      <c r="G216" s="5"/>
      <c r="H216" s="13">
        <v>35643.583333333336</v>
      </c>
      <c r="I216" s="14">
        <f t="shared" si="20"/>
        <v>178534000</v>
      </c>
      <c r="J216" s="34">
        <v>81466000</v>
      </c>
      <c r="K216" s="13">
        <v>36008.583333333336</v>
      </c>
      <c r="L216" s="14">
        <f t="shared" si="17"/>
        <v>214381000</v>
      </c>
      <c r="M216" s="34">
        <v>45619000</v>
      </c>
      <c r="X216" s="24">
        <v>36373</v>
      </c>
      <c r="Y216" s="17">
        <f t="shared" si="18"/>
        <v>204059000</v>
      </c>
      <c r="Z216" s="14">
        <f t="shared" si="19"/>
        <v>55941000</v>
      </c>
    </row>
    <row r="217" spans="1:26" x14ac:dyDescent="0.2">
      <c r="A217" s="12">
        <v>36739</v>
      </c>
      <c r="B217" s="17">
        <f t="shared" si="15"/>
        <v>204284000</v>
      </c>
      <c r="C217" s="5">
        <v>55716000</v>
      </c>
      <c r="D217" s="14">
        <f t="shared" si="16"/>
        <v>260000000</v>
      </c>
      <c r="F217" s="5">
        <v>155000000</v>
      </c>
      <c r="G217" s="5"/>
      <c r="H217" s="13">
        <v>35644.583333333336</v>
      </c>
      <c r="I217" s="14">
        <f t="shared" si="20"/>
        <v>178534000</v>
      </c>
      <c r="J217" s="34">
        <v>81466000</v>
      </c>
      <c r="K217" s="13">
        <v>36009.583333333336</v>
      </c>
      <c r="L217" s="14">
        <f t="shared" si="17"/>
        <v>214381000</v>
      </c>
      <c r="M217" s="34">
        <v>45619000</v>
      </c>
      <c r="X217" s="24">
        <v>36374</v>
      </c>
      <c r="Y217" s="17">
        <f t="shared" si="18"/>
        <v>204284000</v>
      </c>
      <c r="Z217" s="14">
        <f t="shared" si="19"/>
        <v>55716000</v>
      </c>
    </row>
    <row r="218" spans="1:26" x14ac:dyDescent="0.2">
      <c r="A218" s="12">
        <v>36740</v>
      </c>
      <c r="B218" s="17">
        <f t="shared" si="15"/>
        <v>204910000</v>
      </c>
      <c r="C218" s="5">
        <v>55090000</v>
      </c>
      <c r="D218" s="14">
        <f t="shared" si="16"/>
        <v>260000000</v>
      </c>
      <c r="F218" s="5">
        <v>155000000</v>
      </c>
      <c r="G218" s="5"/>
      <c r="H218" s="13">
        <v>35645.583333333336</v>
      </c>
      <c r="I218" s="14">
        <f t="shared" si="20"/>
        <v>180269000</v>
      </c>
      <c r="J218" s="34">
        <v>79731000</v>
      </c>
      <c r="K218" s="13">
        <v>36010.583333333336</v>
      </c>
      <c r="L218" s="14">
        <f t="shared" si="17"/>
        <v>216500000</v>
      </c>
      <c r="M218" s="34">
        <v>43500000</v>
      </c>
      <c r="X218" s="24">
        <v>36375</v>
      </c>
      <c r="Y218" s="17">
        <f t="shared" si="18"/>
        <v>204910000</v>
      </c>
      <c r="Z218" s="14">
        <f t="shared" si="19"/>
        <v>55090000</v>
      </c>
    </row>
    <row r="219" spans="1:26" x14ac:dyDescent="0.2">
      <c r="A219" s="12">
        <v>36741</v>
      </c>
      <c r="B219" s="17">
        <f t="shared" si="15"/>
        <v>205842000</v>
      </c>
      <c r="C219" s="5">
        <v>54158000</v>
      </c>
      <c r="D219" s="14">
        <f t="shared" si="16"/>
        <v>260000000</v>
      </c>
      <c r="F219" s="5">
        <v>155000000</v>
      </c>
      <c r="G219" s="5"/>
      <c r="H219" s="13">
        <v>35646.583333333336</v>
      </c>
      <c r="I219" s="14">
        <f t="shared" si="20"/>
        <v>178534000</v>
      </c>
      <c r="J219" s="34">
        <v>81466000</v>
      </c>
      <c r="K219" s="13">
        <v>36011.583333333336</v>
      </c>
      <c r="L219" s="14">
        <f t="shared" si="17"/>
        <v>216282000</v>
      </c>
      <c r="M219" s="34">
        <v>43718000</v>
      </c>
      <c r="X219" s="24">
        <v>36376</v>
      </c>
      <c r="Y219" s="17">
        <f t="shared" si="18"/>
        <v>205842000</v>
      </c>
      <c r="Z219" s="14">
        <f t="shared" si="19"/>
        <v>54158000</v>
      </c>
    </row>
    <row r="220" spans="1:26" x14ac:dyDescent="0.2">
      <c r="A220" s="12">
        <v>36742</v>
      </c>
      <c r="B220" s="17">
        <f t="shared" si="15"/>
        <v>206255000</v>
      </c>
      <c r="C220" s="5">
        <v>53745000</v>
      </c>
      <c r="D220" s="14">
        <f t="shared" si="16"/>
        <v>260000000</v>
      </c>
      <c r="F220" s="5">
        <v>155000000</v>
      </c>
      <c r="G220" s="5"/>
      <c r="H220" s="13">
        <v>35647.583333333336</v>
      </c>
      <c r="I220" s="14">
        <f t="shared" si="20"/>
        <v>180269000</v>
      </c>
      <c r="J220" s="34">
        <v>79731000</v>
      </c>
      <c r="K220" s="13">
        <v>36012.583333333336</v>
      </c>
      <c r="L220" s="14">
        <f t="shared" si="17"/>
        <v>219082000</v>
      </c>
      <c r="M220" s="34">
        <v>40918000</v>
      </c>
      <c r="X220" s="24">
        <v>36377</v>
      </c>
      <c r="Y220" s="17">
        <f t="shared" si="18"/>
        <v>206255000</v>
      </c>
      <c r="Z220" s="14">
        <f t="shared" si="19"/>
        <v>53745000</v>
      </c>
    </row>
    <row r="221" spans="1:26" x14ac:dyDescent="0.2">
      <c r="A221" s="12">
        <v>36743</v>
      </c>
      <c r="B221" s="17">
        <f t="shared" si="15"/>
        <v>206661000</v>
      </c>
      <c r="C221" s="5">
        <v>53339000</v>
      </c>
      <c r="D221" s="14">
        <f t="shared" si="16"/>
        <v>260000000</v>
      </c>
      <c r="F221" s="5">
        <v>155000000</v>
      </c>
      <c r="G221" s="5"/>
      <c r="H221" s="13">
        <v>35648.583333333336</v>
      </c>
      <c r="I221" s="14">
        <f t="shared" si="20"/>
        <v>184691000</v>
      </c>
      <c r="J221" s="34">
        <v>75309000</v>
      </c>
      <c r="K221" s="13">
        <v>36013.583333333336</v>
      </c>
      <c r="L221" s="14">
        <f t="shared" si="17"/>
        <v>219787000</v>
      </c>
      <c r="M221" s="34">
        <v>40213000</v>
      </c>
      <c r="X221" s="24">
        <v>36378</v>
      </c>
      <c r="Y221" s="17">
        <f t="shared" si="18"/>
        <v>206661000</v>
      </c>
      <c r="Z221" s="14">
        <f t="shared" si="19"/>
        <v>53339000</v>
      </c>
    </row>
    <row r="222" spans="1:26" x14ac:dyDescent="0.2">
      <c r="A222" s="12">
        <v>36744</v>
      </c>
      <c r="B222" s="17">
        <f t="shared" si="15"/>
        <v>206902333</v>
      </c>
      <c r="C222" s="5">
        <v>53097667</v>
      </c>
      <c r="D222" s="14">
        <f t="shared" si="16"/>
        <v>260000000</v>
      </c>
      <c r="F222" s="5">
        <v>155000000</v>
      </c>
      <c r="G222" s="5"/>
      <c r="H222" s="13">
        <v>35649.583333333336</v>
      </c>
      <c r="I222" s="14">
        <f t="shared" si="20"/>
        <v>184691000</v>
      </c>
      <c r="J222" s="34">
        <v>75309000</v>
      </c>
      <c r="K222" s="13">
        <v>36014.583333333336</v>
      </c>
      <c r="L222" s="14">
        <f t="shared" si="17"/>
        <v>220498000</v>
      </c>
      <c r="M222" s="34">
        <v>39502000</v>
      </c>
      <c r="X222" s="24">
        <v>36379</v>
      </c>
      <c r="Y222" s="17">
        <f t="shared" si="18"/>
        <v>206902333</v>
      </c>
      <c r="Z222" s="14">
        <f t="shared" si="19"/>
        <v>53097667</v>
      </c>
    </row>
    <row r="223" spans="1:26" x14ac:dyDescent="0.2">
      <c r="A223" s="12">
        <v>36745</v>
      </c>
      <c r="B223" s="17">
        <f t="shared" si="15"/>
        <v>207143666</v>
      </c>
      <c r="C223" s="5">
        <v>52856334</v>
      </c>
      <c r="D223" s="14">
        <f t="shared" si="16"/>
        <v>260000000</v>
      </c>
      <c r="F223" s="5">
        <v>155000000</v>
      </c>
      <c r="G223" s="5"/>
      <c r="H223" s="13">
        <v>35650.583333333336</v>
      </c>
      <c r="I223" s="14">
        <f t="shared" si="20"/>
        <v>184691000</v>
      </c>
      <c r="J223" s="34">
        <v>75309000</v>
      </c>
      <c r="K223" s="13">
        <v>36015.583333333336</v>
      </c>
      <c r="L223" s="14">
        <f t="shared" si="17"/>
        <v>220498000</v>
      </c>
      <c r="M223" s="34">
        <v>39502000</v>
      </c>
      <c r="X223" s="24">
        <v>36380</v>
      </c>
      <c r="Y223" s="17">
        <f t="shared" si="18"/>
        <v>207143666</v>
      </c>
      <c r="Z223" s="14">
        <f t="shared" si="19"/>
        <v>52856334</v>
      </c>
    </row>
    <row r="224" spans="1:26" x14ac:dyDescent="0.2">
      <c r="A224" s="12">
        <v>36746</v>
      </c>
      <c r="B224" s="17">
        <f t="shared" si="15"/>
        <v>207385000</v>
      </c>
      <c r="C224" s="5">
        <v>52615000</v>
      </c>
      <c r="D224" s="14">
        <f t="shared" si="16"/>
        <v>260000000</v>
      </c>
      <c r="F224" s="5">
        <v>155000000</v>
      </c>
      <c r="G224" s="5"/>
      <c r="H224" s="5"/>
      <c r="I224" s="5"/>
      <c r="J224" s="5"/>
      <c r="K224" s="13">
        <v>36016.583333333336</v>
      </c>
      <c r="L224" s="14">
        <f t="shared" si="17"/>
        <v>220498000</v>
      </c>
      <c r="M224" s="34">
        <v>39502000</v>
      </c>
      <c r="X224" s="24">
        <v>36381</v>
      </c>
      <c r="Y224" s="17">
        <f t="shared" si="18"/>
        <v>207385000</v>
      </c>
      <c r="Z224" s="14">
        <f t="shared" si="19"/>
        <v>52615000</v>
      </c>
    </row>
    <row r="225" spans="1:26" x14ac:dyDescent="0.2">
      <c r="A225" s="12">
        <v>36747</v>
      </c>
      <c r="B225" s="17">
        <f t="shared" si="15"/>
        <v>209036000</v>
      </c>
      <c r="C225" s="5">
        <v>50964000</v>
      </c>
      <c r="D225" s="14">
        <f t="shared" si="16"/>
        <v>260000000</v>
      </c>
      <c r="F225" s="5">
        <v>155000000</v>
      </c>
      <c r="G225" s="5"/>
      <c r="H225" s="13">
        <v>35652.583333333336</v>
      </c>
      <c r="I225" s="14">
        <f t="shared" ref="I225:I230" si="21">$A$1-J225</f>
        <v>184691000</v>
      </c>
      <c r="J225" s="34">
        <v>75309000</v>
      </c>
      <c r="K225" s="13">
        <v>36017.583333333336</v>
      </c>
      <c r="L225" s="14">
        <f t="shared" si="17"/>
        <v>222000000</v>
      </c>
      <c r="M225" s="34">
        <v>38000000</v>
      </c>
      <c r="X225" s="24">
        <v>36382</v>
      </c>
      <c r="Y225" s="17">
        <f t="shared" si="18"/>
        <v>209036000</v>
      </c>
      <c r="Z225" s="14">
        <f t="shared" si="19"/>
        <v>50964000</v>
      </c>
    </row>
    <row r="226" spans="1:26" x14ac:dyDescent="0.2">
      <c r="A226" s="12">
        <v>36748</v>
      </c>
      <c r="B226" s="17">
        <f t="shared" si="15"/>
        <v>209656000</v>
      </c>
      <c r="C226" s="5">
        <v>50344000</v>
      </c>
      <c r="D226" s="14">
        <f t="shared" si="16"/>
        <v>260000000</v>
      </c>
      <c r="F226" s="5">
        <v>155000000</v>
      </c>
      <c r="G226" s="5"/>
      <c r="H226" s="13">
        <v>35653.583333333336</v>
      </c>
      <c r="I226" s="14">
        <f t="shared" si="21"/>
        <v>184691000</v>
      </c>
      <c r="J226" s="34">
        <v>75309000</v>
      </c>
      <c r="K226" s="13">
        <v>36018.583333333336</v>
      </c>
      <c r="L226" s="14">
        <f t="shared" si="17"/>
        <v>223112000</v>
      </c>
      <c r="M226" s="34">
        <v>36888000</v>
      </c>
      <c r="X226" s="24">
        <v>36383</v>
      </c>
      <c r="Y226" s="17">
        <f t="shared" si="18"/>
        <v>209656000</v>
      </c>
      <c r="Z226" s="14">
        <f t="shared" si="19"/>
        <v>50344000</v>
      </c>
    </row>
    <row r="227" spans="1:26" x14ac:dyDescent="0.2">
      <c r="A227" s="12">
        <v>36749</v>
      </c>
      <c r="B227" s="17">
        <f t="shared" si="15"/>
        <v>210257000</v>
      </c>
      <c r="C227" s="5">
        <v>49743000</v>
      </c>
      <c r="D227" s="14">
        <f t="shared" si="16"/>
        <v>260000000</v>
      </c>
      <c r="F227" s="5">
        <v>155000000</v>
      </c>
      <c r="G227" s="5"/>
      <c r="H227" s="13">
        <v>35654.583333333336</v>
      </c>
      <c r="I227" s="14">
        <f t="shared" si="21"/>
        <v>190599000</v>
      </c>
      <c r="J227" s="34">
        <v>69401000</v>
      </c>
      <c r="K227" s="13">
        <v>36019.583333333336</v>
      </c>
      <c r="L227" s="14">
        <f t="shared" si="17"/>
        <v>223661000</v>
      </c>
      <c r="M227" s="34">
        <v>36339000</v>
      </c>
      <c r="X227" s="24">
        <v>36384</v>
      </c>
      <c r="Y227" s="17">
        <f t="shared" si="18"/>
        <v>210257000</v>
      </c>
      <c r="Z227" s="14">
        <f t="shared" si="19"/>
        <v>49743000</v>
      </c>
    </row>
    <row r="228" spans="1:26" x14ac:dyDescent="0.2">
      <c r="A228" s="12">
        <v>36750</v>
      </c>
      <c r="B228" s="17">
        <f t="shared" si="15"/>
        <v>210586000</v>
      </c>
      <c r="C228" s="5">
        <v>49414000</v>
      </c>
      <c r="D228" s="14">
        <f t="shared" si="16"/>
        <v>260000000</v>
      </c>
      <c r="F228" s="14">
        <f>$A$1-G228</f>
        <v>171000000</v>
      </c>
      <c r="G228" s="34">
        <v>89000000</v>
      </c>
      <c r="H228" s="13">
        <v>35655.583333333336</v>
      </c>
      <c r="I228" s="14">
        <f t="shared" si="21"/>
        <v>190599000</v>
      </c>
      <c r="J228" s="34">
        <v>69401000</v>
      </c>
      <c r="K228" s="13">
        <v>36020.583333333336</v>
      </c>
      <c r="L228" s="14">
        <f t="shared" si="17"/>
        <v>224312000</v>
      </c>
      <c r="M228" s="34">
        <v>35688000</v>
      </c>
      <c r="X228" s="24">
        <v>36385</v>
      </c>
      <c r="Y228" s="17">
        <f t="shared" si="18"/>
        <v>210586000</v>
      </c>
      <c r="Z228" s="14">
        <f t="shared" si="19"/>
        <v>49414000</v>
      </c>
    </row>
    <row r="229" spans="1:26" x14ac:dyDescent="0.2">
      <c r="A229" s="12">
        <v>36751</v>
      </c>
      <c r="B229" s="17">
        <f t="shared" si="15"/>
        <v>211264500</v>
      </c>
      <c r="C229" s="5">
        <v>48735500</v>
      </c>
      <c r="D229" s="14">
        <f t="shared" si="16"/>
        <v>260000000</v>
      </c>
      <c r="F229" s="5">
        <v>171000000</v>
      </c>
      <c r="G229" s="5"/>
      <c r="H229" s="13">
        <v>35656.583333333336</v>
      </c>
      <c r="I229" s="14">
        <f t="shared" si="21"/>
        <v>190599000</v>
      </c>
      <c r="J229" s="34">
        <v>69401000</v>
      </c>
      <c r="K229" s="13">
        <v>36021.583333333336</v>
      </c>
      <c r="L229" s="14">
        <f t="shared" si="17"/>
        <v>224919000</v>
      </c>
      <c r="M229" s="34">
        <v>35081000</v>
      </c>
      <c r="X229" s="24">
        <v>36386</v>
      </c>
      <c r="Y229" s="17">
        <f t="shared" si="18"/>
        <v>211264500</v>
      </c>
      <c r="Z229" s="14">
        <f t="shared" si="19"/>
        <v>48735500</v>
      </c>
    </row>
    <row r="230" spans="1:26" x14ac:dyDescent="0.2">
      <c r="A230" s="12">
        <v>36752</v>
      </c>
      <c r="B230" s="17">
        <f t="shared" si="15"/>
        <v>211943000</v>
      </c>
      <c r="C230" s="5">
        <v>48057000</v>
      </c>
      <c r="D230" s="14">
        <f t="shared" si="16"/>
        <v>260000000</v>
      </c>
      <c r="F230" s="5">
        <v>171000000</v>
      </c>
      <c r="G230" s="5"/>
      <c r="H230" s="13">
        <v>35657.583333333336</v>
      </c>
      <c r="I230" s="14">
        <f t="shared" si="21"/>
        <v>190599000</v>
      </c>
      <c r="J230" s="34">
        <v>69401000</v>
      </c>
      <c r="K230" s="13">
        <v>36022.583333333336</v>
      </c>
      <c r="L230" s="14">
        <f t="shared" si="17"/>
        <v>224919000</v>
      </c>
      <c r="M230" s="34">
        <v>35081000</v>
      </c>
      <c r="X230" s="24">
        <v>36387</v>
      </c>
      <c r="Y230" s="17">
        <f t="shared" si="18"/>
        <v>211943000</v>
      </c>
      <c r="Z230" s="14">
        <f t="shared" si="19"/>
        <v>48057000</v>
      </c>
    </row>
    <row r="231" spans="1:26" x14ac:dyDescent="0.2">
      <c r="A231" s="12">
        <v>36753</v>
      </c>
      <c r="B231" s="17">
        <f t="shared" si="15"/>
        <v>212621500</v>
      </c>
      <c r="C231" s="5">
        <v>47378500</v>
      </c>
      <c r="D231" s="14">
        <f t="shared" si="16"/>
        <v>260000000</v>
      </c>
      <c r="F231" s="5">
        <v>171000000</v>
      </c>
      <c r="G231" s="5"/>
      <c r="H231" s="5"/>
      <c r="I231" s="5"/>
      <c r="J231" s="5"/>
      <c r="K231" s="13">
        <v>36023.583333333336</v>
      </c>
      <c r="L231" s="14">
        <f t="shared" si="17"/>
        <v>224919000</v>
      </c>
      <c r="M231" s="34">
        <v>35081000</v>
      </c>
      <c r="X231" s="24">
        <v>36388</v>
      </c>
      <c r="Y231" s="17">
        <f t="shared" si="18"/>
        <v>212621500</v>
      </c>
      <c r="Z231" s="14">
        <f t="shared" si="19"/>
        <v>47378500</v>
      </c>
    </row>
    <row r="232" spans="1:26" x14ac:dyDescent="0.2">
      <c r="A232" s="12">
        <v>36754</v>
      </c>
      <c r="B232" s="17">
        <f t="shared" si="15"/>
        <v>213300000</v>
      </c>
      <c r="C232" s="5">
        <v>46700000</v>
      </c>
      <c r="D232" s="14">
        <f t="shared" si="16"/>
        <v>260000000</v>
      </c>
      <c r="F232" s="5">
        <v>171000000</v>
      </c>
      <c r="G232" s="5"/>
      <c r="H232" s="13">
        <v>35659.583333333336</v>
      </c>
      <c r="I232" s="14">
        <f>$A$1-J232</f>
        <v>190599000</v>
      </c>
      <c r="J232" s="34">
        <v>69401000</v>
      </c>
      <c r="K232" s="13">
        <v>36024.583333333336</v>
      </c>
      <c r="L232" s="14">
        <f t="shared" si="17"/>
        <v>224919000</v>
      </c>
      <c r="M232" s="34">
        <v>35081000</v>
      </c>
      <c r="X232" s="24">
        <v>36389</v>
      </c>
      <c r="Y232" s="17">
        <f t="shared" si="18"/>
        <v>213300000</v>
      </c>
      <c r="Z232" s="14">
        <f t="shared" si="19"/>
        <v>46700000</v>
      </c>
    </row>
    <row r="233" spans="1:26" x14ac:dyDescent="0.2">
      <c r="A233" s="12">
        <v>36755</v>
      </c>
      <c r="B233" s="17">
        <f t="shared" si="15"/>
        <v>213750000</v>
      </c>
      <c r="C233" s="5">
        <v>46250000</v>
      </c>
      <c r="D233" s="14">
        <f t="shared" si="16"/>
        <v>260000000</v>
      </c>
      <c r="F233" s="5">
        <v>171000000</v>
      </c>
      <c r="G233" s="5"/>
      <c r="H233" s="13">
        <v>35660.583333333336</v>
      </c>
      <c r="I233" s="14">
        <f>$A$1-J233</f>
        <v>190599000</v>
      </c>
      <c r="J233" s="34">
        <v>69401000</v>
      </c>
      <c r="K233" s="13">
        <v>36025.583333333336</v>
      </c>
      <c r="L233" s="14">
        <f t="shared" si="17"/>
        <v>227470000</v>
      </c>
      <c r="M233" s="34">
        <v>32530000</v>
      </c>
      <c r="X233" s="24">
        <v>36390</v>
      </c>
      <c r="Y233" s="17">
        <f t="shared" si="18"/>
        <v>213750000</v>
      </c>
      <c r="Z233" s="14">
        <f t="shared" si="19"/>
        <v>46250000</v>
      </c>
    </row>
    <row r="234" spans="1:26" x14ac:dyDescent="0.2">
      <c r="A234" s="12">
        <v>36756</v>
      </c>
      <c r="B234" s="17">
        <f t="shared" si="15"/>
        <v>214100000</v>
      </c>
      <c r="C234" s="5">
        <v>45900000</v>
      </c>
      <c r="D234" s="14">
        <f t="shared" si="16"/>
        <v>260000000</v>
      </c>
      <c r="F234" s="5">
        <v>171000000</v>
      </c>
      <c r="G234" s="5"/>
      <c r="H234" s="13">
        <v>35661.583333333336</v>
      </c>
      <c r="I234" s="14">
        <f>$A$1-J234</f>
        <v>196880000</v>
      </c>
      <c r="J234" s="34">
        <v>63120000</v>
      </c>
      <c r="K234" s="13">
        <v>36026.583333333336</v>
      </c>
      <c r="L234" s="14">
        <f t="shared" si="17"/>
        <v>228165000</v>
      </c>
      <c r="M234" s="34">
        <v>31835000</v>
      </c>
      <c r="X234" s="24">
        <v>36391</v>
      </c>
      <c r="Y234" s="17">
        <f t="shared" si="18"/>
        <v>214100000</v>
      </c>
      <c r="Z234" s="14">
        <f t="shared" si="19"/>
        <v>45900000</v>
      </c>
    </row>
    <row r="235" spans="1:26" x14ac:dyDescent="0.2">
      <c r="A235" s="12">
        <v>36757</v>
      </c>
      <c r="B235" s="17">
        <f t="shared" si="15"/>
        <v>214500000</v>
      </c>
      <c r="C235" s="5">
        <v>45500000</v>
      </c>
      <c r="D235" s="14">
        <f t="shared" si="16"/>
        <v>260000000</v>
      </c>
      <c r="F235" s="5">
        <v>171000000</v>
      </c>
      <c r="G235" s="5"/>
      <c r="H235" s="13">
        <v>35662.583333333336</v>
      </c>
      <c r="I235" s="14">
        <f>$A$1-J235</f>
        <v>196880000</v>
      </c>
      <c r="J235" s="34">
        <v>63120000</v>
      </c>
      <c r="K235" s="13">
        <v>36027.583333333336</v>
      </c>
      <c r="L235" s="14">
        <f t="shared" si="17"/>
        <v>228783000</v>
      </c>
      <c r="M235" s="34">
        <v>31217000</v>
      </c>
      <c r="X235" s="24">
        <v>36392</v>
      </c>
      <c r="Y235" s="17">
        <f t="shared" si="18"/>
        <v>214500000</v>
      </c>
      <c r="Z235" s="14">
        <f t="shared" si="19"/>
        <v>45500000</v>
      </c>
    </row>
    <row r="236" spans="1:26" x14ac:dyDescent="0.2">
      <c r="A236" s="12">
        <v>36758</v>
      </c>
      <c r="B236" s="17">
        <f t="shared" si="15"/>
        <v>215093333</v>
      </c>
      <c r="C236" s="5">
        <v>44906667</v>
      </c>
      <c r="D236" s="14">
        <f t="shared" si="16"/>
        <v>260000000</v>
      </c>
      <c r="F236" s="14">
        <f>$A$1-G236</f>
        <v>179000000</v>
      </c>
      <c r="G236" s="34">
        <v>81000000</v>
      </c>
      <c r="H236" s="13">
        <v>35663.583333333336</v>
      </c>
      <c r="I236" s="14">
        <f>$A$1-J236</f>
        <v>196880000</v>
      </c>
      <c r="J236" s="34">
        <v>63120000</v>
      </c>
      <c r="K236" s="13">
        <v>36028.583333333336</v>
      </c>
      <c r="L236" s="14">
        <f t="shared" si="17"/>
        <v>229537000</v>
      </c>
      <c r="M236" s="34">
        <v>30463000</v>
      </c>
      <c r="X236" s="24">
        <v>36393</v>
      </c>
      <c r="Y236" s="17">
        <f t="shared" si="18"/>
        <v>215093333</v>
      </c>
      <c r="Z236" s="14">
        <f t="shared" si="19"/>
        <v>44906667</v>
      </c>
    </row>
    <row r="237" spans="1:26" x14ac:dyDescent="0.2">
      <c r="A237" s="12">
        <v>36759</v>
      </c>
      <c r="B237" s="17">
        <f t="shared" si="15"/>
        <v>215686666</v>
      </c>
      <c r="C237" s="5">
        <v>44313334</v>
      </c>
      <c r="D237" s="14">
        <f t="shared" si="16"/>
        <v>260000000</v>
      </c>
      <c r="F237" s="5">
        <v>179000000</v>
      </c>
      <c r="G237" s="5"/>
      <c r="H237" s="5"/>
      <c r="I237" s="5"/>
      <c r="J237" s="5"/>
      <c r="K237" s="13">
        <v>36029.583333333336</v>
      </c>
      <c r="L237" s="14">
        <f t="shared" si="17"/>
        <v>229537000</v>
      </c>
      <c r="M237" s="34">
        <v>30463000</v>
      </c>
      <c r="X237" s="24">
        <v>36394</v>
      </c>
      <c r="Y237" s="17">
        <f t="shared" si="18"/>
        <v>215686666</v>
      </c>
      <c r="Z237" s="14">
        <f t="shared" si="19"/>
        <v>44313334</v>
      </c>
    </row>
    <row r="238" spans="1:26" x14ac:dyDescent="0.2">
      <c r="A238" s="12">
        <v>36760</v>
      </c>
      <c r="B238" s="17">
        <f t="shared" si="15"/>
        <v>216280000</v>
      </c>
      <c r="C238" s="5">
        <v>43720000</v>
      </c>
      <c r="D238" s="14">
        <f t="shared" si="16"/>
        <v>260000000</v>
      </c>
      <c r="F238" s="5">
        <v>179000000</v>
      </c>
      <c r="G238" s="5"/>
      <c r="H238" s="5"/>
      <c r="I238" s="5"/>
      <c r="J238" s="5"/>
      <c r="K238" s="13">
        <v>36030.583333333336</v>
      </c>
      <c r="L238" s="14">
        <f t="shared" si="17"/>
        <v>229537000</v>
      </c>
      <c r="M238" s="34">
        <v>30463000</v>
      </c>
      <c r="X238" s="24">
        <v>36395</v>
      </c>
      <c r="Y238" s="17">
        <f t="shared" si="18"/>
        <v>216280000</v>
      </c>
      <c r="Z238" s="14">
        <f t="shared" si="19"/>
        <v>43720000</v>
      </c>
    </row>
    <row r="239" spans="1:26" x14ac:dyDescent="0.2">
      <c r="A239" s="12">
        <v>36761</v>
      </c>
      <c r="B239" s="17">
        <f t="shared" si="15"/>
        <v>217227000</v>
      </c>
      <c r="C239" s="5">
        <v>42773000</v>
      </c>
      <c r="D239" s="14">
        <f t="shared" si="16"/>
        <v>260000000</v>
      </c>
      <c r="F239" s="5">
        <v>179000000</v>
      </c>
      <c r="G239" s="5"/>
      <c r="H239" s="5"/>
      <c r="I239" s="5"/>
      <c r="J239" s="5"/>
      <c r="K239" s="13">
        <v>36031.583333333336</v>
      </c>
      <c r="L239" s="14">
        <f t="shared" si="17"/>
        <v>232200000</v>
      </c>
      <c r="M239" s="34">
        <v>27800000</v>
      </c>
      <c r="X239" s="24">
        <v>36396</v>
      </c>
      <c r="Y239" s="17">
        <f t="shared" si="18"/>
        <v>217227000</v>
      </c>
      <c r="Z239" s="14">
        <f t="shared" si="19"/>
        <v>42773000</v>
      </c>
    </row>
    <row r="240" spans="1:26" x14ac:dyDescent="0.2">
      <c r="A240" s="12">
        <v>36762</v>
      </c>
      <c r="B240" s="17">
        <f t="shared" si="15"/>
        <v>218000000</v>
      </c>
      <c r="C240" s="5">
        <v>42000000</v>
      </c>
      <c r="D240" s="14">
        <f t="shared" si="16"/>
        <v>260000000</v>
      </c>
      <c r="F240" s="5">
        <v>179000000</v>
      </c>
      <c r="G240" s="5"/>
      <c r="H240" s="13">
        <v>35667.583333333336</v>
      </c>
      <c r="I240" s="14">
        <f>$A$1-J240</f>
        <v>196880000</v>
      </c>
      <c r="J240" s="34">
        <v>63120000</v>
      </c>
      <c r="K240" s="13">
        <v>36032.583333333336</v>
      </c>
      <c r="L240" s="14">
        <f t="shared" si="17"/>
        <v>231463000</v>
      </c>
      <c r="M240" s="34">
        <v>28537000</v>
      </c>
      <c r="X240" s="24">
        <v>36397</v>
      </c>
      <c r="Y240" s="17">
        <f t="shared" si="18"/>
        <v>218000000</v>
      </c>
      <c r="Z240" s="14">
        <f t="shared" si="19"/>
        <v>42000000</v>
      </c>
    </row>
    <row r="241" spans="1:26" x14ac:dyDescent="0.2">
      <c r="A241" s="12">
        <v>36763</v>
      </c>
      <c r="B241" s="17">
        <f t="shared" si="15"/>
        <v>218747000</v>
      </c>
      <c r="C241" s="5">
        <v>41253000</v>
      </c>
      <c r="D241" s="14">
        <f t="shared" si="16"/>
        <v>260000000</v>
      </c>
      <c r="F241" s="5">
        <v>179000000</v>
      </c>
      <c r="G241" s="5"/>
      <c r="H241" s="5"/>
      <c r="I241" s="5"/>
      <c r="J241" s="5"/>
      <c r="K241" s="13">
        <v>36033.583333333336</v>
      </c>
      <c r="L241" s="14">
        <f t="shared" si="17"/>
        <v>231434000</v>
      </c>
      <c r="M241" s="34">
        <v>28566000</v>
      </c>
      <c r="X241" s="24">
        <v>36398</v>
      </c>
      <c r="Y241" s="17">
        <f t="shared" si="18"/>
        <v>218747000</v>
      </c>
      <c r="Z241" s="14">
        <f t="shared" si="19"/>
        <v>41253000</v>
      </c>
    </row>
    <row r="242" spans="1:26" x14ac:dyDescent="0.2">
      <c r="A242" s="12">
        <v>36764</v>
      </c>
      <c r="B242" s="17">
        <f t="shared" si="15"/>
        <v>219090000</v>
      </c>
      <c r="C242" s="5">
        <v>40910000</v>
      </c>
      <c r="D242" s="14">
        <f t="shared" si="16"/>
        <v>260000000</v>
      </c>
      <c r="F242" s="5">
        <v>179000000</v>
      </c>
      <c r="G242" s="5"/>
      <c r="H242" s="13">
        <v>35669.583333333336</v>
      </c>
      <c r="I242" s="14">
        <f>$A$1-J242</f>
        <v>203724000</v>
      </c>
      <c r="J242" s="34">
        <v>56276000</v>
      </c>
      <c r="K242" s="13">
        <v>36034.583333333336</v>
      </c>
      <c r="L242" s="14">
        <f t="shared" si="17"/>
        <v>232878000</v>
      </c>
      <c r="M242" s="34">
        <v>27122000</v>
      </c>
      <c r="X242" s="24">
        <v>36399</v>
      </c>
      <c r="Y242" s="17">
        <f t="shared" si="18"/>
        <v>219090000</v>
      </c>
      <c r="Z242" s="14">
        <f t="shared" si="19"/>
        <v>40910000</v>
      </c>
    </row>
    <row r="243" spans="1:26" x14ac:dyDescent="0.2">
      <c r="A243" s="12">
        <v>36765</v>
      </c>
      <c r="B243" s="17">
        <f t="shared" si="15"/>
        <v>219578500</v>
      </c>
      <c r="C243" s="5">
        <v>40421500</v>
      </c>
      <c r="D243" s="14">
        <f t="shared" si="16"/>
        <v>260000000</v>
      </c>
      <c r="F243" s="14">
        <f>$A$1-G243</f>
        <v>184000000</v>
      </c>
      <c r="G243" s="34">
        <v>76000000</v>
      </c>
      <c r="H243" s="13">
        <v>35670.583333333336</v>
      </c>
      <c r="I243" s="14">
        <f>$A$1-J243</f>
        <v>203724000</v>
      </c>
      <c r="J243" s="34">
        <v>56276000</v>
      </c>
      <c r="K243" s="13">
        <v>36035.583333333336</v>
      </c>
      <c r="L243" s="14">
        <f t="shared" si="17"/>
        <v>233100000</v>
      </c>
      <c r="M243" s="34">
        <v>26900000</v>
      </c>
      <c r="X243" s="24">
        <v>36400</v>
      </c>
      <c r="Y243" s="17">
        <f t="shared" si="18"/>
        <v>219578500</v>
      </c>
      <c r="Z243" s="14">
        <f t="shared" si="19"/>
        <v>40421500</v>
      </c>
    </row>
    <row r="244" spans="1:26" x14ac:dyDescent="0.2">
      <c r="A244" s="12">
        <v>36766</v>
      </c>
      <c r="B244" s="17">
        <f t="shared" si="15"/>
        <v>220067000</v>
      </c>
      <c r="C244" s="5">
        <v>39933000</v>
      </c>
      <c r="D244" s="14">
        <f t="shared" si="16"/>
        <v>260000000</v>
      </c>
      <c r="F244" s="5">
        <v>184000000</v>
      </c>
      <c r="G244" s="5"/>
      <c r="H244" s="13">
        <v>35671.583333333336</v>
      </c>
      <c r="I244" s="14">
        <f>$A$1-J244</f>
        <v>203724000</v>
      </c>
      <c r="J244" s="34">
        <v>56276000</v>
      </c>
      <c r="K244" s="13">
        <v>36036.583333333336</v>
      </c>
      <c r="L244" s="14">
        <f t="shared" si="17"/>
        <v>233148000</v>
      </c>
      <c r="M244" s="34">
        <v>26852000</v>
      </c>
      <c r="X244" s="24">
        <v>36401</v>
      </c>
      <c r="Y244" s="17">
        <f t="shared" si="18"/>
        <v>220067000</v>
      </c>
      <c r="Z244" s="14">
        <f t="shared" si="19"/>
        <v>39933000</v>
      </c>
    </row>
    <row r="245" spans="1:26" x14ac:dyDescent="0.2">
      <c r="A245" s="12">
        <v>36767</v>
      </c>
      <c r="B245" s="17">
        <f t="shared" si="15"/>
        <v>220555500</v>
      </c>
      <c r="C245" s="5">
        <v>39444500</v>
      </c>
      <c r="D245" s="14">
        <f t="shared" si="16"/>
        <v>260000000</v>
      </c>
      <c r="F245" s="5">
        <v>184000000</v>
      </c>
      <c r="G245" s="5"/>
      <c r="H245" s="5"/>
      <c r="I245" s="5"/>
      <c r="J245" s="5"/>
      <c r="K245" s="13">
        <v>36037.583333333336</v>
      </c>
      <c r="L245" s="14">
        <f t="shared" si="17"/>
        <v>233148000</v>
      </c>
      <c r="M245" s="34">
        <v>26852000</v>
      </c>
      <c r="X245" s="24">
        <v>36402</v>
      </c>
      <c r="Y245" s="17">
        <f t="shared" si="18"/>
        <v>220555500</v>
      </c>
      <c r="Z245" s="14">
        <f t="shared" si="19"/>
        <v>39444500</v>
      </c>
    </row>
    <row r="246" spans="1:26" x14ac:dyDescent="0.2">
      <c r="A246" s="12">
        <v>36768</v>
      </c>
      <c r="B246" s="17">
        <f t="shared" si="15"/>
        <v>221044000</v>
      </c>
      <c r="C246" s="5">
        <v>38956000</v>
      </c>
      <c r="D246" s="14">
        <f t="shared" si="16"/>
        <v>260000000</v>
      </c>
      <c r="F246" s="5">
        <v>184000000</v>
      </c>
      <c r="G246" s="5"/>
      <c r="H246" s="5"/>
      <c r="I246" s="5"/>
      <c r="J246" s="5"/>
      <c r="K246" s="13">
        <v>36038.583333333336</v>
      </c>
      <c r="L246" s="14">
        <f t="shared" si="17"/>
        <v>233754000</v>
      </c>
      <c r="M246" s="34">
        <v>26246000</v>
      </c>
      <c r="X246" s="24">
        <v>36403</v>
      </c>
      <c r="Y246" s="17">
        <f t="shared" si="18"/>
        <v>221044000</v>
      </c>
      <c r="Z246" s="14">
        <f t="shared" si="19"/>
        <v>38956000</v>
      </c>
    </row>
    <row r="247" spans="1:26" x14ac:dyDescent="0.2">
      <c r="A247" s="12">
        <v>36769</v>
      </c>
      <c r="B247" s="17">
        <f t="shared" si="15"/>
        <v>221466000</v>
      </c>
      <c r="C247" s="5">
        <v>38534000</v>
      </c>
      <c r="D247" s="14">
        <f t="shared" si="16"/>
        <v>260000000</v>
      </c>
      <c r="F247" s="5">
        <v>184000000</v>
      </c>
      <c r="G247" s="5"/>
      <c r="H247" s="13">
        <v>35674.375</v>
      </c>
      <c r="I247" s="14">
        <f t="shared" ref="I247:I263" si="22">$A$1-J247</f>
        <v>203724000</v>
      </c>
      <c r="J247" s="34">
        <v>56276000</v>
      </c>
      <c r="K247" s="13">
        <v>36039.583333333336</v>
      </c>
      <c r="L247" s="14">
        <f t="shared" si="17"/>
        <v>236416000</v>
      </c>
      <c r="M247" s="34">
        <v>23584000</v>
      </c>
      <c r="X247" s="24">
        <v>36404</v>
      </c>
      <c r="Y247" s="17">
        <f t="shared" si="18"/>
        <v>221466000</v>
      </c>
      <c r="Z247" s="14">
        <f t="shared" si="19"/>
        <v>38534000</v>
      </c>
    </row>
    <row r="248" spans="1:26" x14ac:dyDescent="0.2">
      <c r="A248" s="12">
        <v>36770</v>
      </c>
      <c r="B248" s="17">
        <f t="shared" si="15"/>
        <v>221252000</v>
      </c>
      <c r="C248" s="5">
        <v>38748000</v>
      </c>
      <c r="D248" s="14">
        <f t="shared" si="16"/>
        <v>260000000</v>
      </c>
      <c r="F248" s="5">
        <v>184000000</v>
      </c>
      <c r="G248" s="5"/>
      <c r="H248" s="13">
        <v>35674.583333333336</v>
      </c>
      <c r="I248" s="14">
        <f t="shared" si="22"/>
        <v>203724000</v>
      </c>
      <c r="J248" s="34">
        <v>56276000</v>
      </c>
      <c r="K248" s="13">
        <v>36040.583333333336</v>
      </c>
      <c r="L248" s="14">
        <f t="shared" si="17"/>
        <v>237268000</v>
      </c>
      <c r="M248" s="34">
        <v>22732000</v>
      </c>
      <c r="X248" s="24">
        <v>36405</v>
      </c>
      <c r="Y248" s="17">
        <f t="shared" si="18"/>
        <v>221252000</v>
      </c>
      <c r="Z248" s="14">
        <f t="shared" si="19"/>
        <v>38748000</v>
      </c>
    </row>
    <row r="249" spans="1:26" x14ac:dyDescent="0.2">
      <c r="A249" s="12">
        <v>36771</v>
      </c>
      <c r="B249" s="17">
        <f t="shared" si="15"/>
        <v>221519000</v>
      </c>
      <c r="C249" s="5">
        <v>38481000</v>
      </c>
      <c r="D249" s="14">
        <f t="shared" si="16"/>
        <v>260000000</v>
      </c>
      <c r="F249" s="14">
        <f>$A$1-G249</f>
        <v>187000000</v>
      </c>
      <c r="G249" s="34">
        <v>73000000</v>
      </c>
      <c r="H249" s="13">
        <v>35675.583333333336</v>
      </c>
      <c r="I249" s="14">
        <f t="shared" si="22"/>
        <v>206475000</v>
      </c>
      <c r="J249" s="34">
        <v>53525000</v>
      </c>
      <c r="K249" s="13">
        <v>36041.583333333336</v>
      </c>
      <c r="L249" s="14">
        <f t="shared" si="17"/>
        <v>238000000</v>
      </c>
      <c r="M249" s="34">
        <v>22000000</v>
      </c>
      <c r="X249" s="24">
        <v>36406</v>
      </c>
      <c r="Y249" s="17">
        <f t="shared" si="18"/>
        <v>221519000</v>
      </c>
      <c r="Z249" s="14">
        <f t="shared" si="19"/>
        <v>38481000</v>
      </c>
    </row>
    <row r="250" spans="1:26" x14ac:dyDescent="0.2">
      <c r="A250" s="12">
        <v>36772</v>
      </c>
      <c r="B250" s="17">
        <f t="shared" si="15"/>
        <v>222093600</v>
      </c>
      <c r="C250" s="5">
        <v>37906400</v>
      </c>
      <c r="D250" s="14">
        <f t="shared" si="16"/>
        <v>260000000</v>
      </c>
      <c r="F250" s="5">
        <v>187000000</v>
      </c>
      <c r="G250" s="5"/>
      <c r="H250" s="13">
        <v>35677.583333333336</v>
      </c>
      <c r="I250" s="14">
        <f t="shared" si="22"/>
        <v>206475000</v>
      </c>
      <c r="J250" s="34">
        <v>53525000</v>
      </c>
      <c r="K250" s="13">
        <v>36042.583333333336</v>
      </c>
      <c r="L250" s="14">
        <f t="shared" si="17"/>
        <v>237957000</v>
      </c>
      <c r="M250" s="34">
        <v>22043000</v>
      </c>
      <c r="X250" s="24">
        <v>36407</v>
      </c>
      <c r="Y250" s="17">
        <f t="shared" si="18"/>
        <v>222093600</v>
      </c>
      <c r="Z250" s="14">
        <f t="shared" si="19"/>
        <v>37906400</v>
      </c>
    </row>
    <row r="251" spans="1:26" x14ac:dyDescent="0.2">
      <c r="A251" s="12">
        <v>36773</v>
      </c>
      <c r="B251" s="17">
        <f t="shared" si="15"/>
        <v>222668200</v>
      </c>
      <c r="C251" s="5">
        <v>37331800</v>
      </c>
      <c r="D251" s="14">
        <f t="shared" si="16"/>
        <v>260000000</v>
      </c>
      <c r="F251" s="5">
        <v>187000000</v>
      </c>
      <c r="G251" s="5"/>
      <c r="H251" s="13">
        <v>35678.583333333336</v>
      </c>
      <c r="I251" s="14">
        <f t="shared" si="22"/>
        <v>206475000</v>
      </c>
      <c r="J251" s="34">
        <v>53525000</v>
      </c>
      <c r="K251" s="13">
        <v>36043.583333333336</v>
      </c>
      <c r="L251" s="14">
        <f t="shared" si="17"/>
        <v>237957000</v>
      </c>
      <c r="M251" s="34">
        <v>22043000</v>
      </c>
      <c r="X251" s="24">
        <v>36408</v>
      </c>
      <c r="Y251" s="17">
        <f t="shared" si="18"/>
        <v>222668200</v>
      </c>
      <c r="Z251" s="14">
        <f t="shared" si="19"/>
        <v>37331800</v>
      </c>
    </row>
    <row r="252" spans="1:26" x14ac:dyDescent="0.2">
      <c r="A252" s="12">
        <v>36774</v>
      </c>
      <c r="B252" s="17">
        <f t="shared" si="15"/>
        <v>223242800</v>
      </c>
      <c r="C252" s="5">
        <v>36757200</v>
      </c>
      <c r="D252" s="14">
        <f t="shared" si="16"/>
        <v>260000000</v>
      </c>
      <c r="F252" s="5">
        <v>187000000</v>
      </c>
      <c r="G252" s="5"/>
      <c r="H252" s="13">
        <v>35681.583333333336</v>
      </c>
      <c r="I252" s="14">
        <f t="shared" si="22"/>
        <v>210000000</v>
      </c>
      <c r="J252" s="34">
        <v>50000000</v>
      </c>
      <c r="K252" s="13">
        <v>36044.583333333336</v>
      </c>
      <c r="L252" s="14">
        <f t="shared" si="17"/>
        <v>237957000</v>
      </c>
      <c r="M252" s="34">
        <v>22043000</v>
      </c>
      <c r="X252" s="24">
        <v>36409</v>
      </c>
      <c r="Y252" s="17">
        <f t="shared" si="18"/>
        <v>223242800</v>
      </c>
      <c r="Z252" s="14">
        <f t="shared" si="19"/>
        <v>36757200</v>
      </c>
    </row>
    <row r="253" spans="1:26" x14ac:dyDescent="0.2">
      <c r="A253" s="12">
        <v>36775</v>
      </c>
      <c r="B253" s="17">
        <f t="shared" si="15"/>
        <v>223817400</v>
      </c>
      <c r="C253" s="5">
        <v>36182600</v>
      </c>
      <c r="D253" s="14">
        <f t="shared" si="16"/>
        <v>260000000</v>
      </c>
      <c r="F253" s="14">
        <f>$A$1-G253</f>
        <v>190000000</v>
      </c>
      <c r="G253" s="34">
        <v>70000000</v>
      </c>
      <c r="H253" s="13">
        <v>35681.583333333336</v>
      </c>
      <c r="I253" s="14">
        <f t="shared" si="22"/>
        <v>206475000</v>
      </c>
      <c r="J253" s="34">
        <v>53525000</v>
      </c>
      <c r="K253" s="13">
        <v>36045.583333333336</v>
      </c>
      <c r="L253" s="14">
        <f t="shared" si="17"/>
        <v>237957000</v>
      </c>
      <c r="M253" s="34">
        <v>22043000</v>
      </c>
      <c r="X253" s="24">
        <v>36410</v>
      </c>
      <c r="Y253" s="17">
        <f t="shared" si="18"/>
        <v>223817400</v>
      </c>
      <c r="Z253" s="14">
        <f t="shared" si="19"/>
        <v>36182600</v>
      </c>
    </row>
    <row r="254" spans="1:26" x14ac:dyDescent="0.2">
      <c r="A254" s="12">
        <v>36776</v>
      </c>
      <c r="B254" s="17">
        <f t="shared" si="15"/>
        <v>224392000</v>
      </c>
      <c r="C254" s="5">
        <v>35608000</v>
      </c>
      <c r="D254" s="14">
        <f t="shared" si="16"/>
        <v>260000000</v>
      </c>
      <c r="F254" s="5">
        <v>190000000</v>
      </c>
      <c r="G254" s="5"/>
      <c r="H254" s="13">
        <v>35682.583333333336</v>
      </c>
      <c r="I254" s="14">
        <f t="shared" si="22"/>
        <v>212000000</v>
      </c>
      <c r="J254" s="34">
        <v>48000000</v>
      </c>
      <c r="K254" s="13">
        <v>36046.583333333336</v>
      </c>
      <c r="L254" s="14">
        <f t="shared" si="17"/>
        <v>237957000</v>
      </c>
      <c r="M254" s="34">
        <v>22043000</v>
      </c>
      <c r="X254" s="24">
        <v>36411</v>
      </c>
      <c r="Y254" s="17">
        <f t="shared" si="18"/>
        <v>224392000</v>
      </c>
      <c r="Z254" s="14">
        <f t="shared" si="19"/>
        <v>35608000</v>
      </c>
    </row>
    <row r="255" spans="1:26" x14ac:dyDescent="0.2">
      <c r="A255" s="12">
        <v>36777</v>
      </c>
      <c r="B255" s="17">
        <f t="shared" si="15"/>
        <v>224881000</v>
      </c>
      <c r="C255" s="5">
        <v>35119000</v>
      </c>
      <c r="D255" s="14">
        <f t="shared" si="16"/>
        <v>260000000</v>
      </c>
      <c r="F255" s="5">
        <v>190000000</v>
      </c>
      <c r="G255" s="5"/>
      <c r="H255" s="13">
        <v>35682.583333333336</v>
      </c>
      <c r="I255" s="14">
        <f t="shared" si="22"/>
        <v>210000000</v>
      </c>
      <c r="J255" s="34">
        <v>50000000</v>
      </c>
      <c r="K255" s="13">
        <v>36047.583333333336</v>
      </c>
      <c r="L255" s="14">
        <f t="shared" si="17"/>
        <v>240628000</v>
      </c>
      <c r="M255" s="34">
        <v>19372000</v>
      </c>
      <c r="X255" s="24">
        <v>36412</v>
      </c>
      <c r="Y255" s="17">
        <f t="shared" si="18"/>
        <v>224881000</v>
      </c>
      <c r="Z255" s="14">
        <f t="shared" si="19"/>
        <v>35119000</v>
      </c>
    </row>
    <row r="256" spans="1:26" x14ac:dyDescent="0.2">
      <c r="A256" s="12">
        <v>36778</v>
      </c>
      <c r="B256" s="17">
        <f t="shared" si="15"/>
        <v>225027000</v>
      </c>
      <c r="C256" s="5">
        <v>34973000</v>
      </c>
      <c r="D256" s="14">
        <f t="shared" si="16"/>
        <v>260000000</v>
      </c>
      <c r="F256" s="5">
        <v>190000000</v>
      </c>
      <c r="G256" s="5"/>
      <c r="H256" s="13">
        <v>35683.583333333336</v>
      </c>
      <c r="I256" s="14">
        <f t="shared" si="22"/>
        <v>213000000</v>
      </c>
      <c r="J256" s="34">
        <v>47000000</v>
      </c>
      <c r="K256" s="13">
        <v>36048.583333333336</v>
      </c>
      <c r="L256" s="14">
        <f t="shared" si="17"/>
        <v>241234000</v>
      </c>
      <c r="M256" s="34">
        <v>18766000</v>
      </c>
      <c r="X256" s="24">
        <v>36413</v>
      </c>
      <c r="Y256" s="17">
        <f t="shared" si="18"/>
        <v>225027000</v>
      </c>
      <c r="Z256" s="14">
        <f t="shared" si="19"/>
        <v>34973000</v>
      </c>
    </row>
    <row r="257" spans="1:26" x14ac:dyDescent="0.2">
      <c r="A257" s="12">
        <v>36779</v>
      </c>
      <c r="B257" s="17">
        <f t="shared" si="15"/>
        <v>225422333</v>
      </c>
      <c r="C257" s="5">
        <v>34577667</v>
      </c>
      <c r="D257" s="14">
        <f t="shared" si="16"/>
        <v>260000000</v>
      </c>
      <c r="F257" s="5">
        <v>190000000</v>
      </c>
      <c r="G257" s="5"/>
      <c r="H257" s="13">
        <v>35684.583333333336</v>
      </c>
      <c r="I257" s="14">
        <f t="shared" si="22"/>
        <v>214000000</v>
      </c>
      <c r="J257" s="34">
        <v>46000000</v>
      </c>
      <c r="K257" s="13">
        <v>36049.583333333336</v>
      </c>
      <c r="L257" s="14">
        <f t="shared" si="17"/>
        <v>241703000</v>
      </c>
      <c r="M257" s="34">
        <v>18297000</v>
      </c>
      <c r="X257" s="24">
        <v>36414</v>
      </c>
      <c r="Y257" s="17">
        <f t="shared" si="18"/>
        <v>225422333</v>
      </c>
      <c r="Z257" s="14">
        <f t="shared" si="19"/>
        <v>34577667</v>
      </c>
    </row>
    <row r="258" spans="1:26" x14ac:dyDescent="0.2">
      <c r="A258" s="12">
        <v>36780</v>
      </c>
      <c r="B258" s="17">
        <f t="shared" si="15"/>
        <v>225817667</v>
      </c>
      <c r="C258" s="5">
        <v>34182333</v>
      </c>
      <c r="D258" s="14">
        <f t="shared" si="16"/>
        <v>260000000</v>
      </c>
      <c r="F258" s="5">
        <v>190000000</v>
      </c>
      <c r="G258" s="5"/>
      <c r="H258" s="13">
        <v>35685.583333333336</v>
      </c>
      <c r="I258" s="14">
        <f t="shared" si="22"/>
        <v>214000000</v>
      </c>
      <c r="J258" s="34">
        <v>46000000</v>
      </c>
      <c r="K258" s="13">
        <v>36050.583333333336</v>
      </c>
      <c r="L258" s="14">
        <f t="shared" si="17"/>
        <v>241703000</v>
      </c>
      <c r="M258" s="34">
        <v>18297000</v>
      </c>
      <c r="X258" s="24">
        <v>36415</v>
      </c>
      <c r="Y258" s="17">
        <f t="shared" si="18"/>
        <v>225817667</v>
      </c>
      <c r="Z258" s="14">
        <f t="shared" si="19"/>
        <v>34182333</v>
      </c>
    </row>
    <row r="259" spans="1:26" x14ac:dyDescent="0.2">
      <c r="A259" s="12">
        <v>36781</v>
      </c>
      <c r="B259" s="17">
        <f t="shared" si="15"/>
        <v>226213000</v>
      </c>
      <c r="C259" s="5">
        <v>33787000</v>
      </c>
      <c r="D259" s="14">
        <f t="shared" si="16"/>
        <v>260000000</v>
      </c>
      <c r="F259" s="14">
        <f>$A$1-G259</f>
        <v>196000000</v>
      </c>
      <c r="G259" s="34">
        <v>64000000</v>
      </c>
      <c r="H259" s="13">
        <v>35688.583333333336</v>
      </c>
      <c r="I259" s="14">
        <f t="shared" si="22"/>
        <v>214000000</v>
      </c>
      <c r="J259" s="34">
        <v>46000000</v>
      </c>
      <c r="K259" s="13">
        <v>36051.583333333336</v>
      </c>
      <c r="L259" s="14">
        <f t="shared" si="17"/>
        <v>241703000</v>
      </c>
      <c r="M259" s="34">
        <v>18297000</v>
      </c>
      <c r="X259" s="24">
        <v>36416</v>
      </c>
      <c r="Y259" s="17">
        <f t="shared" si="18"/>
        <v>226213000</v>
      </c>
      <c r="Z259" s="14">
        <f t="shared" si="19"/>
        <v>33787000</v>
      </c>
    </row>
    <row r="260" spans="1:26" x14ac:dyDescent="0.2">
      <c r="A260" s="12">
        <v>36782</v>
      </c>
      <c r="B260" s="17">
        <f t="shared" ref="B260:B323" si="23">$A$1-C260</f>
        <v>226736000</v>
      </c>
      <c r="C260" s="5">
        <v>33264000</v>
      </c>
      <c r="D260" s="14">
        <f t="shared" ref="D260:D323" si="24">$A$1-E260</f>
        <v>260000000</v>
      </c>
      <c r="F260" s="14"/>
      <c r="G260" s="34"/>
      <c r="H260" s="13">
        <v>35688.611111111109</v>
      </c>
      <c r="I260" s="14">
        <f t="shared" si="22"/>
        <v>218000000</v>
      </c>
      <c r="J260" s="34">
        <v>42000000</v>
      </c>
      <c r="K260" s="13">
        <v>36052.583333333336</v>
      </c>
      <c r="L260" s="14">
        <f t="shared" ref="L260:L323" si="25">$A$1-M260</f>
        <v>241779000</v>
      </c>
      <c r="M260" s="34">
        <v>18221000</v>
      </c>
      <c r="X260" s="24">
        <v>36417</v>
      </c>
      <c r="Y260" s="17">
        <f t="shared" ref="Y260:Y323" si="26">$A$1-Z260</f>
        <v>226736000</v>
      </c>
      <c r="Z260" s="14">
        <f t="shared" ref="Z260:Z323" si="27">C260</f>
        <v>33264000</v>
      </c>
    </row>
    <row r="261" spans="1:26" x14ac:dyDescent="0.2">
      <c r="A261" s="12">
        <v>36783</v>
      </c>
      <c r="B261" s="17">
        <f t="shared" si="23"/>
        <v>227137000</v>
      </c>
      <c r="C261" s="5">
        <v>32863000</v>
      </c>
      <c r="D261" s="14">
        <f t="shared" si="24"/>
        <v>260000000</v>
      </c>
      <c r="F261" s="14"/>
      <c r="G261" s="34"/>
      <c r="H261" s="13">
        <v>35689.611111111109</v>
      </c>
      <c r="I261" s="14">
        <f t="shared" si="22"/>
        <v>218000000</v>
      </c>
      <c r="J261" s="34">
        <v>42000000</v>
      </c>
      <c r="K261" s="13">
        <v>36053.583333333336</v>
      </c>
      <c r="L261" s="14">
        <f t="shared" si="25"/>
        <v>242267000</v>
      </c>
      <c r="M261" s="34">
        <v>17733000</v>
      </c>
      <c r="X261" s="24">
        <v>36418</v>
      </c>
      <c r="Y261" s="17">
        <f t="shared" si="26"/>
        <v>227137000</v>
      </c>
      <c r="Z261" s="14">
        <f t="shared" si="27"/>
        <v>32863000</v>
      </c>
    </row>
    <row r="262" spans="1:26" x14ac:dyDescent="0.2">
      <c r="A262" s="12">
        <v>36784</v>
      </c>
      <c r="B262" s="17">
        <f t="shared" si="23"/>
        <v>227621000</v>
      </c>
      <c r="C262" s="5">
        <v>32379000</v>
      </c>
      <c r="D262" s="14">
        <f t="shared" si="24"/>
        <v>260000000</v>
      </c>
      <c r="F262" s="14"/>
      <c r="G262" s="34"/>
      <c r="H262" s="13">
        <v>35690.583333333336</v>
      </c>
      <c r="I262" s="14">
        <f t="shared" si="22"/>
        <v>219000000</v>
      </c>
      <c r="J262" s="34">
        <v>41000000</v>
      </c>
      <c r="K262" s="13">
        <v>36054.583333333336</v>
      </c>
      <c r="L262" s="14">
        <f t="shared" si="25"/>
        <v>242947000</v>
      </c>
      <c r="M262" s="34">
        <v>17053000</v>
      </c>
      <c r="X262" s="24">
        <v>36419</v>
      </c>
      <c r="Y262" s="17">
        <f t="shared" si="26"/>
        <v>227621000</v>
      </c>
      <c r="Z262" s="14">
        <f t="shared" si="27"/>
        <v>32379000</v>
      </c>
    </row>
    <row r="263" spans="1:26" x14ac:dyDescent="0.2">
      <c r="A263" s="12">
        <v>36785</v>
      </c>
      <c r="B263" s="17">
        <f t="shared" si="23"/>
        <v>227807000</v>
      </c>
      <c r="C263" s="5">
        <v>32193000</v>
      </c>
      <c r="D263" s="14">
        <f t="shared" si="24"/>
        <v>260000000</v>
      </c>
      <c r="F263" s="14"/>
      <c r="G263" s="34"/>
      <c r="H263" s="13">
        <v>35691.583333333336</v>
      </c>
      <c r="I263" s="14">
        <f t="shared" si="22"/>
        <v>219000000</v>
      </c>
      <c r="J263" s="34">
        <v>41000000</v>
      </c>
      <c r="K263" s="13">
        <v>36055.583333333336</v>
      </c>
      <c r="L263" s="14">
        <f t="shared" si="25"/>
        <v>243236000</v>
      </c>
      <c r="M263" s="34">
        <v>16764000</v>
      </c>
      <c r="X263" s="24">
        <v>36420</v>
      </c>
      <c r="Y263" s="17">
        <f t="shared" si="26"/>
        <v>227807000</v>
      </c>
      <c r="Z263" s="14">
        <f t="shared" si="27"/>
        <v>32193000</v>
      </c>
    </row>
    <row r="264" spans="1:26" x14ac:dyDescent="0.2">
      <c r="A264" s="12">
        <v>36786</v>
      </c>
      <c r="B264" s="17">
        <f t="shared" si="23"/>
        <v>228152667</v>
      </c>
      <c r="C264" s="5">
        <v>31847333</v>
      </c>
      <c r="D264" s="14">
        <f t="shared" si="24"/>
        <v>260000000</v>
      </c>
      <c r="F264" s="14"/>
      <c r="G264" s="34"/>
      <c r="H264" s="5"/>
      <c r="I264" s="5"/>
      <c r="J264" s="5"/>
      <c r="K264" s="13">
        <v>36056.583333333336</v>
      </c>
      <c r="L264" s="14">
        <f t="shared" si="25"/>
        <v>243625000</v>
      </c>
      <c r="M264" s="34">
        <v>16375000</v>
      </c>
      <c r="X264" s="24">
        <v>36421</v>
      </c>
      <c r="Y264" s="17">
        <f t="shared" si="26"/>
        <v>228152667</v>
      </c>
      <c r="Z264" s="14">
        <f t="shared" si="27"/>
        <v>31847333</v>
      </c>
    </row>
    <row r="265" spans="1:26" x14ac:dyDescent="0.2">
      <c r="A265" s="12">
        <v>36787</v>
      </c>
      <c r="B265" s="17">
        <f t="shared" si="23"/>
        <v>228498334</v>
      </c>
      <c r="C265" s="5">
        <v>31501666</v>
      </c>
      <c r="D265" s="14">
        <f t="shared" si="24"/>
        <v>260000000</v>
      </c>
      <c r="F265" s="14"/>
      <c r="G265" s="34"/>
      <c r="H265" s="13">
        <v>35692.583333333336</v>
      </c>
      <c r="I265" s="14">
        <f>$A$1-J265</f>
        <v>223261000</v>
      </c>
      <c r="J265" s="34">
        <v>36739000</v>
      </c>
      <c r="K265" s="13">
        <v>36057.583333333336</v>
      </c>
      <c r="L265" s="14">
        <f t="shared" si="25"/>
        <v>243625000</v>
      </c>
      <c r="M265" s="34">
        <v>16375000</v>
      </c>
      <c r="X265" s="24">
        <v>36422</v>
      </c>
      <c r="Y265" s="17">
        <f t="shared" si="26"/>
        <v>228498334</v>
      </c>
      <c r="Z265" s="14">
        <f t="shared" si="27"/>
        <v>31501666</v>
      </c>
    </row>
    <row r="266" spans="1:26" x14ac:dyDescent="0.2">
      <c r="A266" s="12">
        <v>36788</v>
      </c>
      <c r="B266" s="17">
        <f t="shared" si="23"/>
        <v>228844000</v>
      </c>
      <c r="C266" s="5">
        <v>31156000</v>
      </c>
      <c r="D266" s="14">
        <f t="shared" si="24"/>
        <v>260000000</v>
      </c>
      <c r="F266" s="14"/>
      <c r="G266" s="34"/>
      <c r="H266" s="13">
        <v>35693.583333333336</v>
      </c>
      <c r="I266" s="14">
        <f>$A$1-J266</f>
        <v>223261000</v>
      </c>
      <c r="J266" s="34">
        <v>36739000</v>
      </c>
      <c r="K266" s="13">
        <v>36058.583333333336</v>
      </c>
      <c r="L266" s="14">
        <f t="shared" si="25"/>
        <v>243625000</v>
      </c>
      <c r="M266" s="34">
        <v>16375000</v>
      </c>
      <c r="X266" s="24">
        <v>36423</v>
      </c>
      <c r="Y266" s="17">
        <f t="shared" si="26"/>
        <v>228844000</v>
      </c>
      <c r="Z266" s="14">
        <f t="shared" si="27"/>
        <v>31156000</v>
      </c>
    </row>
    <row r="267" spans="1:26" x14ac:dyDescent="0.2">
      <c r="A267" s="12">
        <v>36789</v>
      </c>
      <c r="B267" s="17">
        <f t="shared" si="23"/>
        <v>229433000</v>
      </c>
      <c r="C267" s="5">
        <v>30567000</v>
      </c>
      <c r="D267" s="14">
        <f t="shared" si="24"/>
        <v>260000000</v>
      </c>
      <c r="F267" s="14"/>
      <c r="G267" s="34"/>
      <c r="H267" s="5"/>
      <c r="I267" s="5"/>
      <c r="J267" s="5"/>
      <c r="K267" s="13">
        <v>36059.583333333336</v>
      </c>
      <c r="L267" s="14">
        <f t="shared" si="25"/>
        <v>243966000</v>
      </c>
      <c r="M267" s="34">
        <v>16034000</v>
      </c>
      <c r="X267" s="24">
        <v>36424</v>
      </c>
      <c r="Y267" s="17">
        <f t="shared" si="26"/>
        <v>229433000</v>
      </c>
      <c r="Z267" s="14">
        <f t="shared" si="27"/>
        <v>30567000</v>
      </c>
    </row>
    <row r="268" spans="1:26" x14ac:dyDescent="0.2">
      <c r="A268" s="12">
        <v>36790</v>
      </c>
      <c r="B268" s="17">
        <f t="shared" si="23"/>
        <v>229980000</v>
      </c>
      <c r="C268" s="5">
        <v>30020000</v>
      </c>
      <c r="D268" s="14">
        <f t="shared" si="24"/>
        <v>260000000</v>
      </c>
      <c r="F268" s="14">
        <f>$A$1-G268</f>
        <v>206000000</v>
      </c>
      <c r="G268" s="34">
        <v>54000000</v>
      </c>
      <c r="H268" s="13">
        <v>35695.583333333336</v>
      </c>
      <c r="I268" s="14">
        <f>$A$1-J268</f>
        <v>223000000</v>
      </c>
      <c r="J268" s="34">
        <v>37000000</v>
      </c>
      <c r="K268" s="13">
        <v>36060.583333333336</v>
      </c>
      <c r="L268" s="14">
        <f t="shared" si="25"/>
        <v>244925000</v>
      </c>
      <c r="M268" s="34">
        <v>15075000</v>
      </c>
      <c r="X268" s="24">
        <v>36425</v>
      </c>
      <c r="Y268" s="17">
        <f t="shared" si="26"/>
        <v>229980000</v>
      </c>
      <c r="Z268" s="14">
        <f t="shared" si="27"/>
        <v>30020000</v>
      </c>
    </row>
    <row r="269" spans="1:26" x14ac:dyDescent="0.2">
      <c r="A269" s="12">
        <v>36791</v>
      </c>
      <c r="B269" s="17">
        <f t="shared" si="23"/>
        <v>229953000</v>
      </c>
      <c r="C269" s="5">
        <v>30047000</v>
      </c>
      <c r="D269" s="14">
        <f t="shared" si="24"/>
        <v>260000000</v>
      </c>
      <c r="F269" s="14"/>
      <c r="G269" s="34"/>
      <c r="H269" s="13">
        <v>35696.583333333336</v>
      </c>
      <c r="I269" s="14">
        <f>$A$1-J269</f>
        <v>223000000</v>
      </c>
      <c r="J269" s="34">
        <v>37000000</v>
      </c>
      <c r="K269" s="13">
        <v>36061.583333333336</v>
      </c>
      <c r="L269" s="14">
        <f t="shared" si="25"/>
        <v>245548000</v>
      </c>
      <c r="M269" s="34">
        <v>14452000</v>
      </c>
      <c r="X269" s="24">
        <v>36426</v>
      </c>
      <c r="Y269" s="17">
        <f t="shared" si="26"/>
        <v>229953000</v>
      </c>
      <c r="Z269" s="14">
        <f t="shared" si="27"/>
        <v>30047000</v>
      </c>
    </row>
    <row r="270" spans="1:26" x14ac:dyDescent="0.2">
      <c r="A270" s="12">
        <v>36792</v>
      </c>
      <c r="B270" s="17">
        <f t="shared" si="23"/>
        <v>230217000</v>
      </c>
      <c r="C270" s="5">
        <v>29783000</v>
      </c>
      <c r="D270" s="14">
        <f t="shared" si="24"/>
        <v>260000000</v>
      </c>
      <c r="F270" s="14"/>
      <c r="G270" s="34"/>
      <c r="H270" s="13">
        <v>35697.583333333336</v>
      </c>
      <c r="I270" s="14">
        <f>$A$1-J270</f>
        <v>224000000</v>
      </c>
      <c r="J270" s="34">
        <v>36000000</v>
      </c>
      <c r="K270" s="13">
        <v>36062.583333333336</v>
      </c>
      <c r="L270" s="14">
        <f t="shared" si="25"/>
        <v>246194000</v>
      </c>
      <c r="M270" s="34">
        <v>13806000</v>
      </c>
      <c r="X270" s="24">
        <v>36427</v>
      </c>
      <c r="Y270" s="17">
        <f t="shared" si="26"/>
        <v>230217000</v>
      </c>
      <c r="Z270" s="14">
        <f t="shared" si="27"/>
        <v>29783000</v>
      </c>
    </row>
    <row r="271" spans="1:26" x14ac:dyDescent="0.2">
      <c r="A271" s="12">
        <v>36793</v>
      </c>
      <c r="B271" s="17">
        <f t="shared" si="23"/>
        <v>230217000</v>
      </c>
      <c r="C271" s="5">
        <v>29783000</v>
      </c>
      <c r="D271" s="14">
        <f t="shared" si="24"/>
        <v>260000000</v>
      </c>
      <c r="F271" s="14"/>
      <c r="G271" s="34"/>
      <c r="H271" s="13">
        <v>35698.583333333336</v>
      </c>
      <c r="I271" s="14">
        <f>$A$1-J271</f>
        <v>225000000</v>
      </c>
      <c r="J271" s="34">
        <v>35000000</v>
      </c>
      <c r="K271" s="13">
        <v>36063.583333333336</v>
      </c>
      <c r="L271" s="14">
        <f t="shared" si="25"/>
        <v>246793000</v>
      </c>
      <c r="M271" s="34">
        <v>13207000</v>
      </c>
      <c r="X271" s="24">
        <v>36428</v>
      </c>
      <c r="Y271" s="17">
        <f t="shared" si="26"/>
        <v>230217000</v>
      </c>
      <c r="Z271" s="14">
        <f t="shared" si="27"/>
        <v>29783000</v>
      </c>
    </row>
    <row r="272" spans="1:26" x14ac:dyDescent="0.2">
      <c r="A272" s="12">
        <v>36794</v>
      </c>
      <c r="B272" s="17">
        <f t="shared" si="23"/>
        <v>230217000</v>
      </c>
      <c r="C272" s="5">
        <v>29783000</v>
      </c>
      <c r="D272" s="14">
        <f t="shared" si="24"/>
        <v>260000000</v>
      </c>
      <c r="F272" s="14"/>
      <c r="G272" s="34"/>
      <c r="H272" s="13">
        <v>35699.583333333336</v>
      </c>
      <c r="I272" s="14">
        <f>$A$1-J272</f>
        <v>226000000</v>
      </c>
      <c r="J272" s="34">
        <v>34000000</v>
      </c>
      <c r="K272" s="13">
        <v>36064.583333333336</v>
      </c>
      <c r="L272" s="14">
        <f t="shared" si="25"/>
        <v>246793000</v>
      </c>
      <c r="M272" s="34">
        <v>13207000</v>
      </c>
      <c r="X272" s="24">
        <v>36429</v>
      </c>
      <c r="Y272" s="17">
        <f t="shared" si="26"/>
        <v>230217000</v>
      </c>
      <c r="Z272" s="14">
        <f t="shared" si="27"/>
        <v>29783000</v>
      </c>
    </row>
    <row r="273" spans="1:26" x14ac:dyDescent="0.2">
      <c r="A273" s="12">
        <v>36795</v>
      </c>
      <c r="B273" s="17">
        <f t="shared" si="23"/>
        <v>231125000</v>
      </c>
      <c r="C273" s="5">
        <v>28875000</v>
      </c>
      <c r="D273" s="14">
        <f t="shared" si="24"/>
        <v>260000000</v>
      </c>
      <c r="F273" s="14">
        <f>$A$1-G273</f>
        <v>212000000</v>
      </c>
      <c r="G273" s="34">
        <v>48000000</v>
      </c>
      <c r="H273" s="5"/>
      <c r="I273" s="5"/>
      <c r="J273" s="5"/>
      <c r="K273" s="13">
        <v>36065.583333333336</v>
      </c>
      <c r="L273" s="14">
        <f t="shared" si="25"/>
        <v>246793000</v>
      </c>
      <c r="M273" s="34">
        <v>13207000</v>
      </c>
      <c r="X273" s="24">
        <v>36430</v>
      </c>
      <c r="Y273" s="17">
        <f t="shared" si="26"/>
        <v>231125000</v>
      </c>
      <c r="Z273" s="14">
        <f t="shared" si="27"/>
        <v>28875000</v>
      </c>
    </row>
    <row r="274" spans="1:26" x14ac:dyDescent="0.2">
      <c r="A274" s="12">
        <v>36796</v>
      </c>
      <c r="B274" s="17">
        <f t="shared" si="23"/>
        <v>231576000</v>
      </c>
      <c r="C274" s="17">
        <v>28424000</v>
      </c>
      <c r="D274" s="14">
        <f t="shared" si="24"/>
        <v>260000000</v>
      </c>
      <c r="F274" s="14"/>
      <c r="G274" s="34"/>
      <c r="H274" s="5"/>
      <c r="I274" s="5"/>
      <c r="J274" s="5"/>
      <c r="K274" s="13">
        <v>36066.583333333336</v>
      </c>
      <c r="L274" s="14">
        <f t="shared" si="25"/>
        <v>247183000</v>
      </c>
      <c r="M274" s="34">
        <v>12817000</v>
      </c>
      <c r="X274" s="24">
        <v>36431</v>
      </c>
      <c r="Y274" s="17">
        <f t="shared" si="26"/>
        <v>231576000</v>
      </c>
      <c r="Z274" s="14">
        <f t="shared" si="27"/>
        <v>28424000</v>
      </c>
    </row>
    <row r="275" spans="1:26" x14ac:dyDescent="0.2">
      <c r="A275" s="12">
        <v>36797</v>
      </c>
      <c r="B275" s="17">
        <f t="shared" si="23"/>
        <v>232071000</v>
      </c>
      <c r="C275" s="34">
        <v>27929000</v>
      </c>
      <c r="D275" s="14">
        <f t="shared" si="24"/>
        <v>260000000</v>
      </c>
      <c r="F275" s="14">
        <f>$A$1-G275</f>
        <v>213000000</v>
      </c>
      <c r="G275" s="34">
        <v>47000000</v>
      </c>
      <c r="H275" s="13">
        <v>35702.583333333336</v>
      </c>
      <c r="I275" s="14">
        <f>$A$1-J275</f>
        <v>230000000</v>
      </c>
      <c r="J275" s="34">
        <v>30000000</v>
      </c>
      <c r="K275" s="13">
        <v>36067.583333333336</v>
      </c>
      <c r="L275" s="14">
        <f t="shared" si="25"/>
        <v>248130000</v>
      </c>
      <c r="M275" s="34">
        <v>11870000</v>
      </c>
      <c r="X275" s="24">
        <v>36432</v>
      </c>
      <c r="Y275" s="17">
        <f t="shared" si="26"/>
        <v>232071000</v>
      </c>
      <c r="Z275" s="14">
        <f t="shared" si="27"/>
        <v>27929000</v>
      </c>
    </row>
    <row r="276" spans="1:26" x14ac:dyDescent="0.2">
      <c r="A276" s="12">
        <v>36798</v>
      </c>
      <c r="B276" s="17">
        <f t="shared" si="23"/>
        <v>232351000</v>
      </c>
      <c r="C276" s="34">
        <v>27649000</v>
      </c>
      <c r="D276" s="14">
        <f t="shared" si="24"/>
        <v>260000000</v>
      </c>
      <c r="F276" s="14"/>
      <c r="G276" s="34"/>
      <c r="H276" s="13">
        <v>35703.583333333336</v>
      </c>
      <c r="I276" s="14">
        <f>$A$1-J276</f>
        <v>230000000</v>
      </c>
      <c r="J276" s="34">
        <v>30000000</v>
      </c>
      <c r="K276" s="13">
        <v>36068.583333333336</v>
      </c>
      <c r="L276" s="14">
        <f t="shared" si="25"/>
        <v>248833000</v>
      </c>
      <c r="M276" s="34">
        <v>11167000</v>
      </c>
      <c r="X276" s="24">
        <v>36433</v>
      </c>
      <c r="Y276" s="17">
        <f t="shared" si="26"/>
        <v>232351000</v>
      </c>
      <c r="Z276" s="14">
        <f t="shared" si="27"/>
        <v>27649000</v>
      </c>
    </row>
    <row r="277" spans="1:26" x14ac:dyDescent="0.2">
      <c r="A277" s="12">
        <v>36799</v>
      </c>
      <c r="B277" s="17">
        <f t="shared" si="23"/>
        <v>232609000</v>
      </c>
      <c r="C277" s="34">
        <v>27391000</v>
      </c>
      <c r="D277" s="14">
        <f t="shared" si="24"/>
        <v>260000000</v>
      </c>
      <c r="F277" s="14"/>
      <c r="G277" s="34"/>
      <c r="H277" s="13">
        <v>35704.583333333336</v>
      </c>
      <c r="I277" s="14">
        <f>$A$1-J277</f>
        <v>232576000</v>
      </c>
      <c r="J277" s="34">
        <v>27424000</v>
      </c>
      <c r="K277" s="13">
        <v>36069.583333333336</v>
      </c>
      <c r="L277" s="14">
        <f t="shared" si="25"/>
        <v>249159000</v>
      </c>
      <c r="M277" s="34">
        <v>10841000</v>
      </c>
      <c r="X277" s="24">
        <v>36434</v>
      </c>
      <c r="Y277" s="17">
        <f t="shared" si="26"/>
        <v>232609000</v>
      </c>
      <c r="Z277" s="14">
        <f t="shared" si="27"/>
        <v>27391000</v>
      </c>
    </row>
    <row r="278" spans="1:26" x14ac:dyDescent="0.2">
      <c r="A278" s="12">
        <v>36800</v>
      </c>
      <c r="B278" s="17">
        <f t="shared" si="23"/>
        <v>233039333</v>
      </c>
      <c r="C278" s="34">
        <v>26960667</v>
      </c>
      <c r="D278" s="14">
        <f t="shared" si="24"/>
        <v>260000000</v>
      </c>
      <c r="F278" s="14"/>
      <c r="G278" s="34"/>
      <c r="H278" s="13">
        <v>35705.583333333336</v>
      </c>
      <c r="I278" s="14">
        <f>$A$1-J278</f>
        <v>232576000</v>
      </c>
      <c r="J278" s="34">
        <v>27424000</v>
      </c>
      <c r="K278" s="13">
        <v>36070.583333333336</v>
      </c>
      <c r="L278" s="14">
        <f t="shared" si="25"/>
        <v>249518000</v>
      </c>
      <c r="M278" s="34">
        <v>10482000</v>
      </c>
      <c r="X278" s="24">
        <v>36435</v>
      </c>
      <c r="Y278" s="17">
        <f t="shared" si="26"/>
        <v>233039333</v>
      </c>
      <c r="Z278" s="14">
        <f t="shared" si="27"/>
        <v>26960667</v>
      </c>
    </row>
    <row r="279" spans="1:26" x14ac:dyDescent="0.2">
      <c r="A279" s="12">
        <v>36801</v>
      </c>
      <c r="B279" s="17">
        <f t="shared" si="23"/>
        <v>233469666</v>
      </c>
      <c r="C279" s="34">
        <v>26530334</v>
      </c>
      <c r="D279" s="14">
        <f t="shared" si="24"/>
        <v>260000000</v>
      </c>
      <c r="F279" s="14"/>
      <c r="G279" s="34"/>
      <c r="H279" s="13">
        <v>35706.583333333336</v>
      </c>
      <c r="I279" s="14">
        <f>$A$1-J279</f>
        <v>232576000</v>
      </c>
      <c r="J279" s="34">
        <v>27424000</v>
      </c>
      <c r="K279" s="13">
        <v>36071.583333333336</v>
      </c>
      <c r="L279" s="14">
        <f t="shared" si="25"/>
        <v>249518000</v>
      </c>
      <c r="M279" s="34">
        <v>10482000</v>
      </c>
      <c r="X279" s="24">
        <v>36436</v>
      </c>
      <c r="Y279" s="17">
        <f t="shared" si="26"/>
        <v>233469666</v>
      </c>
      <c r="Z279" s="14">
        <f t="shared" si="27"/>
        <v>26530334</v>
      </c>
    </row>
    <row r="280" spans="1:26" x14ac:dyDescent="0.2">
      <c r="A280" s="12">
        <v>36802</v>
      </c>
      <c r="B280" s="17">
        <f t="shared" si="23"/>
        <v>233900000</v>
      </c>
      <c r="C280" s="34">
        <v>26100000</v>
      </c>
      <c r="D280" s="14">
        <f t="shared" si="24"/>
        <v>260000000</v>
      </c>
      <c r="F280" s="14"/>
      <c r="G280" s="34"/>
      <c r="H280" s="5"/>
      <c r="I280" s="5"/>
      <c r="J280" s="5"/>
      <c r="K280" s="13">
        <v>36072.583333333336</v>
      </c>
      <c r="L280" s="14">
        <f t="shared" si="25"/>
        <v>249159000</v>
      </c>
      <c r="M280" s="34">
        <v>10841000</v>
      </c>
      <c r="X280" s="24">
        <v>36437</v>
      </c>
      <c r="Y280" s="17">
        <f t="shared" si="26"/>
        <v>233900000</v>
      </c>
      <c r="Z280" s="14">
        <f t="shared" si="27"/>
        <v>26100000</v>
      </c>
    </row>
    <row r="281" spans="1:26" x14ac:dyDescent="0.2">
      <c r="A281" s="12">
        <v>36803</v>
      </c>
      <c r="B281" s="17">
        <f t="shared" si="23"/>
        <v>234600000</v>
      </c>
      <c r="C281" s="34">
        <v>25400000</v>
      </c>
      <c r="D281" s="14">
        <f t="shared" si="24"/>
        <v>260000000</v>
      </c>
      <c r="F281" s="14"/>
      <c r="G281" s="34"/>
      <c r="H281" s="5"/>
      <c r="I281" s="5"/>
      <c r="J281" s="5"/>
      <c r="K281" s="13">
        <v>36073.583333333336</v>
      </c>
      <c r="L281" s="14">
        <f t="shared" si="25"/>
        <v>249518000</v>
      </c>
      <c r="M281" s="34">
        <v>10482000</v>
      </c>
      <c r="X281" s="24">
        <v>36438</v>
      </c>
      <c r="Y281" s="17">
        <f t="shared" si="26"/>
        <v>234600000</v>
      </c>
      <c r="Z281" s="14">
        <f t="shared" si="27"/>
        <v>25400000</v>
      </c>
    </row>
    <row r="282" spans="1:26" x14ac:dyDescent="0.2">
      <c r="A282" s="12">
        <v>36804</v>
      </c>
      <c r="B282" s="17">
        <f t="shared" si="23"/>
        <v>234568000</v>
      </c>
      <c r="C282" s="34">
        <v>25432000</v>
      </c>
      <c r="D282" s="14">
        <f t="shared" si="24"/>
        <v>260000000</v>
      </c>
      <c r="F282" s="14"/>
      <c r="G282" s="34"/>
      <c r="H282" s="13">
        <v>35709.583333333336</v>
      </c>
      <c r="I282" s="14">
        <f>$A$1-J282</f>
        <v>236599000</v>
      </c>
      <c r="J282" s="34">
        <v>23401000</v>
      </c>
      <c r="K282" s="13">
        <v>36074.583333333336</v>
      </c>
      <c r="L282" s="14">
        <f t="shared" si="25"/>
        <v>251580000</v>
      </c>
      <c r="M282" s="34">
        <v>8420000</v>
      </c>
      <c r="X282" s="24">
        <v>36439</v>
      </c>
      <c r="Y282" s="17">
        <f t="shared" si="26"/>
        <v>234568000</v>
      </c>
      <c r="Z282" s="14">
        <f t="shared" si="27"/>
        <v>25432000</v>
      </c>
    </row>
    <row r="283" spans="1:26" x14ac:dyDescent="0.2">
      <c r="A283" s="12">
        <v>36805</v>
      </c>
      <c r="B283" s="17">
        <f t="shared" si="23"/>
        <v>234643000</v>
      </c>
      <c r="C283" s="34">
        <v>25357000</v>
      </c>
      <c r="D283" s="14">
        <f t="shared" si="24"/>
        <v>260000000</v>
      </c>
      <c r="F283" s="14"/>
      <c r="G283" s="34"/>
      <c r="H283" s="13">
        <v>35710.583333333336</v>
      </c>
      <c r="I283" s="14">
        <f>$A$1-J283</f>
        <v>236599000</v>
      </c>
      <c r="J283" s="34">
        <v>23401000</v>
      </c>
      <c r="K283" s="13">
        <v>36075.583333333336</v>
      </c>
      <c r="L283" s="14">
        <f t="shared" si="25"/>
        <v>252035000</v>
      </c>
      <c r="M283" s="34">
        <v>7965000</v>
      </c>
      <c r="X283" s="24">
        <v>36440</v>
      </c>
      <c r="Y283" s="17">
        <f t="shared" si="26"/>
        <v>234643000</v>
      </c>
      <c r="Z283" s="14">
        <f t="shared" si="27"/>
        <v>25357000</v>
      </c>
    </row>
    <row r="284" spans="1:26" x14ac:dyDescent="0.2">
      <c r="A284" s="12">
        <v>36806</v>
      </c>
      <c r="B284" s="17">
        <f t="shared" si="23"/>
        <v>234941000</v>
      </c>
      <c r="C284" s="34">
        <v>25059000</v>
      </c>
      <c r="D284" s="14">
        <f t="shared" si="24"/>
        <v>260000000</v>
      </c>
      <c r="F284" s="14"/>
      <c r="G284" s="34"/>
      <c r="H284" s="13">
        <v>35711.583333333336</v>
      </c>
      <c r="I284" s="14">
        <f>$A$1-J284</f>
        <v>241000000</v>
      </c>
      <c r="J284" s="34">
        <v>19000000</v>
      </c>
      <c r="K284" s="13">
        <v>36076.583333333336</v>
      </c>
      <c r="L284" s="14">
        <f t="shared" si="25"/>
        <v>252061000</v>
      </c>
      <c r="M284" s="34">
        <v>7939000</v>
      </c>
      <c r="X284" s="24">
        <v>36441</v>
      </c>
      <c r="Y284" s="17">
        <f t="shared" si="26"/>
        <v>234941000</v>
      </c>
      <c r="Z284" s="14">
        <f t="shared" si="27"/>
        <v>25059000</v>
      </c>
    </row>
    <row r="285" spans="1:26" x14ac:dyDescent="0.2">
      <c r="A285" s="12">
        <v>36807</v>
      </c>
      <c r="B285" s="17">
        <f t="shared" si="23"/>
        <v>234941000</v>
      </c>
      <c r="C285" s="34">
        <v>25059000</v>
      </c>
      <c r="D285" s="14">
        <f t="shared" si="24"/>
        <v>260000000</v>
      </c>
      <c r="F285" s="14"/>
      <c r="G285" s="34"/>
      <c r="H285" s="13">
        <v>35712.583333333336</v>
      </c>
      <c r="I285" s="14">
        <f>$A$1-J285</f>
        <v>241562000</v>
      </c>
      <c r="J285" s="34">
        <v>18438000</v>
      </c>
      <c r="K285" s="13">
        <v>36077.583333333336</v>
      </c>
      <c r="L285" s="14">
        <f t="shared" si="25"/>
        <v>252259000</v>
      </c>
      <c r="M285" s="34">
        <v>7741000</v>
      </c>
      <c r="X285" s="24">
        <v>36442</v>
      </c>
      <c r="Y285" s="17">
        <f t="shared" si="26"/>
        <v>234941000</v>
      </c>
      <c r="Z285" s="14">
        <f t="shared" si="27"/>
        <v>25059000</v>
      </c>
    </row>
    <row r="286" spans="1:26" x14ac:dyDescent="0.2">
      <c r="A286" s="12">
        <v>36808</v>
      </c>
      <c r="B286" s="17">
        <f t="shared" si="23"/>
        <v>234941000</v>
      </c>
      <c r="C286" s="34">
        <v>25059000</v>
      </c>
      <c r="D286" s="14">
        <f t="shared" si="24"/>
        <v>260000000</v>
      </c>
      <c r="F286" s="14"/>
      <c r="G286" s="34"/>
      <c r="H286" s="13">
        <v>35713.583333333336</v>
      </c>
      <c r="I286" s="14">
        <f>$A$1-J286</f>
        <v>242491000</v>
      </c>
      <c r="J286" s="34">
        <v>17509000</v>
      </c>
      <c r="K286" s="13">
        <v>36078.583333333336</v>
      </c>
      <c r="L286" s="14">
        <f t="shared" si="25"/>
        <v>252259000</v>
      </c>
      <c r="M286" s="34">
        <v>7741000</v>
      </c>
      <c r="X286" s="24">
        <v>36443</v>
      </c>
      <c r="Y286" s="17">
        <f t="shared" si="26"/>
        <v>234941000</v>
      </c>
      <c r="Z286" s="14">
        <f t="shared" si="27"/>
        <v>25059000</v>
      </c>
    </row>
    <row r="287" spans="1:26" x14ac:dyDescent="0.2">
      <c r="A287" s="12">
        <v>36809</v>
      </c>
      <c r="B287" s="17">
        <f t="shared" si="23"/>
        <v>236555000</v>
      </c>
      <c r="C287" s="34">
        <v>23445000</v>
      </c>
      <c r="D287" s="14">
        <f t="shared" si="24"/>
        <v>260000000</v>
      </c>
      <c r="F287" s="14">
        <f>$A$1-G287</f>
        <v>226000000</v>
      </c>
      <c r="G287" s="34">
        <v>34000000</v>
      </c>
      <c r="H287" s="5"/>
      <c r="I287" s="5"/>
      <c r="J287" s="5"/>
      <c r="K287" s="13">
        <v>36079.583333333336</v>
      </c>
      <c r="L287" s="14">
        <f t="shared" si="25"/>
        <v>252259000</v>
      </c>
      <c r="M287" s="34">
        <v>7741000</v>
      </c>
      <c r="X287" s="24">
        <v>36444</v>
      </c>
      <c r="Y287" s="17">
        <f t="shared" si="26"/>
        <v>236555000</v>
      </c>
      <c r="Z287" s="14">
        <f t="shared" si="27"/>
        <v>23445000</v>
      </c>
    </row>
    <row r="288" spans="1:26" x14ac:dyDescent="0.2">
      <c r="A288" s="12">
        <v>36810</v>
      </c>
      <c r="B288" s="17">
        <f t="shared" si="23"/>
        <v>237789000</v>
      </c>
      <c r="C288" s="34">
        <v>22211000</v>
      </c>
      <c r="D288" s="14">
        <f t="shared" si="24"/>
        <v>260000000</v>
      </c>
      <c r="F288" s="14"/>
      <c r="G288" s="34"/>
      <c r="H288" s="5"/>
      <c r="I288" s="5"/>
      <c r="J288" s="5"/>
      <c r="K288" s="13">
        <v>36080.583333333336</v>
      </c>
      <c r="L288" s="14">
        <f t="shared" si="25"/>
        <v>252387000</v>
      </c>
      <c r="M288" s="34">
        <v>7613000</v>
      </c>
      <c r="X288" s="24">
        <v>36445</v>
      </c>
      <c r="Y288" s="17">
        <f t="shared" si="26"/>
        <v>237789000</v>
      </c>
      <c r="Z288" s="14">
        <f t="shared" si="27"/>
        <v>22211000</v>
      </c>
    </row>
    <row r="289" spans="1:26" x14ac:dyDescent="0.2">
      <c r="A289" s="12">
        <v>36811</v>
      </c>
      <c r="B289" s="17">
        <f t="shared" si="23"/>
        <v>238549000</v>
      </c>
      <c r="C289" s="34">
        <v>21451000</v>
      </c>
      <c r="D289" s="14">
        <f t="shared" si="24"/>
        <v>260000000</v>
      </c>
      <c r="F289" s="14"/>
      <c r="G289" s="34"/>
      <c r="H289" s="13">
        <v>35716.583333333336</v>
      </c>
      <c r="I289" s="14">
        <f t="shared" ref="I289:I319" si="28">$A$1-J289</f>
        <v>242491000</v>
      </c>
      <c r="J289" s="34">
        <v>17509000</v>
      </c>
      <c r="K289" s="13">
        <v>36081.583333333336</v>
      </c>
      <c r="L289" s="14">
        <f t="shared" si="25"/>
        <v>253490000</v>
      </c>
      <c r="M289" s="34">
        <v>6510000</v>
      </c>
      <c r="X289" s="24">
        <v>36446</v>
      </c>
      <c r="Y289" s="17">
        <f t="shared" si="26"/>
        <v>238549000</v>
      </c>
      <c r="Z289" s="14">
        <f t="shared" si="27"/>
        <v>21451000</v>
      </c>
    </row>
    <row r="290" spans="1:26" x14ac:dyDescent="0.2">
      <c r="A290" s="12">
        <v>36812</v>
      </c>
      <c r="B290" s="17">
        <f t="shared" si="23"/>
        <v>239431000</v>
      </c>
      <c r="C290" s="34">
        <v>20569000</v>
      </c>
      <c r="D290" s="14">
        <f t="shared" si="24"/>
        <v>260000000</v>
      </c>
      <c r="F290" s="14"/>
      <c r="G290" s="34"/>
      <c r="H290" s="13">
        <v>35717.583333333336</v>
      </c>
      <c r="I290" s="14">
        <f t="shared" si="28"/>
        <v>246952000</v>
      </c>
      <c r="J290" s="34">
        <v>13048000</v>
      </c>
      <c r="K290" s="13">
        <v>36082.583333333336</v>
      </c>
      <c r="L290" s="14">
        <f t="shared" si="25"/>
        <v>253964000</v>
      </c>
      <c r="M290" s="34">
        <v>6036000</v>
      </c>
      <c r="X290" s="24">
        <v>36447</v>
      </c>
      <c r="Y290" s="17">
        <f t="shared" si="26"/>
        <v>239431000</v>
      </c>
      <c r="Z290" s="14">
        <f t="shared" si="27"/>
        <v>20569000</v>
      </c>
    </row>
    <row r="291" spans="1:26" x14ac:dyDescent="0.2">
      <c r="A291" s="12">
        <v>36813</v>
      </c>
      <c r="B291" s="17">
        <f t="shared" si="23"/>
        <v>240168000</v>
      </c>
      <c r="C291" s="34">
        <v>19832000</v>
      </c>
      <c r="D291" s="14">
        <f t="shared" si="24"/>
        <v>260000000</v>
      </c>
      <c r="F291" s="14"/>
      <c r="G291" s="34"/>
      <c r="H291" s="13">
        <v>35718.583333333336</v>
      </c>
      <c r="I291" s="14">
        <f t="shared" si="28"/>
        <v>246952000</v>
      </c>
      <c r="J291" s="34">
        <v>13048000</v>
      </c>
      <c r="K291" s="13">
        <v>36083.583333333336</v>
      </c>
      <c r="L291" s="14">
        <f t="shared" si="25"/>
        <v>254126000</v>
      </c>
      <c r="M291" s="34">
        <v>5874000</v>
      </c>
      <c r="X291" s="24">
        <v>36448</v>
      </c>
      <c r="Y291" s="17">
        <f t="shared" si="26"/>
        <v>240168000</v>
      </c>
      <c r="Z291" s="14">
        <f t="shared" si="27"/>
        <v>19832000</v>
      </c>
    </row>
    <row r="292" spans="1:26" x14ac:dyDescent="0.2">
      <c r="A292" s="12">
        <v>36814</v>
      </c>
      <c r="B292" s="17">
        <f t="shared" si="23"/>
        <v>240651250</v>
      </c>
      <c r="C292" s="34">
        <v>19348750</v>
      </c>
      <c r="D292" s="14">
        <f t="shared" si="24"/>
        <v>260000000</v>
      </c>
      <c r="F292" s="14"/>
      <c r="G292" s="34"/>
      <c r="H292" s="13">
        <v>35719.583333333336</v>
      </c>
      <c r="I292" s="14">
        <f t="shared" si="28"/>
        <v>246952000</v>
      </c>
      <c r="J292" s="34">
        <v>13048000</v>
      </c>
      <c r="K292" s="13">
        <v>36084.583333333336</v>
      </c>
      <c r="L292" s="14">
        <f t="shared" si="25"/>
        <v>253891000</v>
      </c>
      <c r="M292" s="34">
        <v>6109000</v>
      </c>
      <c r="X292" s="24">
        <v>36449</v>
      </c>
      <c r="Y292" s="17">
        <f t="shared" si="26"/>
        <v>240651250</v>
      </c>
      <c r="Z292" s="14">
        <f t="shared" si="27"/>
        <v>19348750</v>
      </c>
    </row>
    <row r="293" spans="1:26" x14ac:dyDescent="0.2">
      <c r="A293" s="12">
        <v>36815</v>
      </c>
      <c r="B293" s="17">
        <f t="shared" si="23"/>
        <v>241134500</v>
      </c>
      <c r="C293" s="34">
        <v>18865500</v>
      </c>
      <c r="D293" s="14">
        <f t="shared" si="24"/>
        <v>260000000</v>
      </c>
      <c r="F293" s="14"/>
      <c r="G293" s="34"/>
      <c r="H293" s="13">
        <v>35720.583333333336</v>
      </c>
      <c r="I293" s="14">
        <f t="shared" si="28"/>
        <v>248192000</v>
      </c>
      <c r="J293" s="34">
        <v>11808000</v>
      </c>
      <c r="K293" s="13">
        <v>36085.583333333336</v>
      </c>
      <c r="L293" s="14">
        <f t="shared" si="25"/>
        <v>253891000</v>
      </c>
      <c r="M293" s="34">
        <v>6109000</v>
      </c>
      <c r="X293" s="24">
        <v>36450</v>
      </c>
      <c r="Y293" s="17">
        <f t="shared" si="26"/>
        <v>241134500</v>
      </c>
      <c r="Z293" s="14">
        <f t="shared" si="27"/>
        <v>18865500</v>
      </c>
    </row>
    <row r="294" spans="1:26" x14ac:dyDescent="0.2">
      <c r="A294" s="12">
        <v>36816</v>
      </c>
      <c r="B294" s="17">
        <f t="shared" si="23"/>
        <v>241617750</v>
      </c>
      <c r="C294" s="34">
        <v>18382250</v>
      </c>
      <c r="D294" s="14">
        <f t="shared" si="24"/>
        <v>260000000</v>
      </c>
      <c r="F294" s="14"/>
      <c r="G294" s="34"/>
      <c r="H294" s="13">
        <v>35721.583333333336</v>
      </c>
      <c r="I294" s="14">
        <f t="shared" si="28"/>
        <v>248192000</v>
      </c>
      <c r="J294" s="34">
        <v>11808000</v>
      </c>
      <c r="K294" s="13">
        <v>36086.583333333336</v>
      </c>
      <c r="L294" s="14">
        <f t="shared" si="25"/>
        <v>253891000</v>
      </c>
      <c r="M294" s="34">
        <v>6109000</v>
      </c>
      <c r="X294" s="24">
        <v>36451</v>
      </c>
      <c r="Y294" s="17">
        <f t="shared" si="26"/>
        <v>241617750</v>
      </c>
      <c r="Z294" s="14">
        <f t="shared" si="27"/>
        <v>18382250</v>
      </c>
    </row>
    <row r="295" spans="1:26" x14ac:dyDescent="0.2">
      <c r="A295" s="12">
        <v>36817</v>
      </c>
      <c r="B295" s="17">
        <f t="shared" si="23"/>
        <v>242101000</v>
      </c>
      <c r="C295" s="34">
        <v>17899000</v>
      </c>
      <c r="D295" s="14">
        <f t="shared" si="24"/>
        <v>260000000</v>
      </c>
      <c r="F295" s="14"/>
      <c r="G295" s="34"/>
      <c r="H295" s="13">
        <v>35722.583333333336</v>
      </c>
      <c r="I295" s="14">
        <f t="shared" si="28"/>
        <v>248192000</v>
      </c>
      <c r="J295" s="34">
        <v>11808000</v>
      </c>
      <c r="K295" s="13">
        <v>36087.583333333336</v>
      </c>
      <c r="L295" s="14">
        <f t="shared" si="25"/>
        <v>254094000</v>
      </c>
      <c r="M295" s="34">
        <v>5906000</v>
      </c>
      <c r="X295" s="24">
        <v>36452</v>
      </c>
      <c r="Y295" s="17">
        <f t="shared" si="26"/>
        <v>242101000</v>
      </c>
      <c r="Z295" s="14">
        <f t="shared" si="27"/>
        <v>17899000</v>
      </c>
    </row>
    <row r="296" spans="1:26" x14ac:dyDescent="0.2">
      <c r="A296" s="12">
        <v>36818</v>
      </c>
      <c r="B296" s="17">
        <f t="shared" si="23"/>
        <v>242264000</v>
      </c>
      <c r="C296" s="34">
        <v>17736000</v>
      </c>
      <c r="D296" s="14">
        <f t="shared" si="24"/>
        <v>260000000</v>
      </c>
      <c r="F296" s="14"/>
      <c r="G296" s="34"/>
      <c r="H296" s="13">
        <v>35723.583333333336</v>
      </c>
      <c r="I296" s="14">
        <f t="shared" si="28"/>
        <v>250000000</v>
      </c>
      <c r="J296" s="34">
        <v>10000000</v>
      </c>
      <c r="K296" s="13">
        <v>36088.583333333336</v>
      </c>
      <c r="L296" s="14">
        <f t="shared" si="25"/>
        <v>255811000</v>
      </c>
      <c r="M296" s="34">
        <v>4189000</v>
      </c>
      <c r="X296" s="24">
        <v>36453</v>
      </c>
      <c r="Y296" s="17">
        <f t="shared" si="26"/>
        <v>242264000</v>
      </c>
      <c r="Z296" s="14">
        <f t="shared" si="27"/>
        <v>17736000</v>
      </c>
    </row>
    <row r="297" spans="1:26" x14ac:dyDescent="0.2">
      <c r="A297" s="12">
        <v>36819</v>
      </c>
      <c r="B297" s="17">
        <f t="shared" si="23"/>
        <v>242507000</v>
      </c>
      <c r="C297" s="34">
        <v>17493000</v>
      </c>
      <c r="D297" s="14">
        <f t="shared" si="24"/>
        <v>260000000</v>
      </c>
      <c r="F297" s="14">
        <f>$A$1-G297</f>
        <v>229000000</v>
      </c>
      <c r="G297" s="34">
        <v>31000000</v>
      </c>
      <c r="H297" s="13">
        <v>35724.583333333336</v>
      </c>
      <c r="I297" s="14">
        <f t="shared" si="28"/>
        <v>250926000</v>
      </c>
      <c r="J297" s="34">
        <v>9074000</v>
      </c>
      <c r="K297" s="13">
        <v>36089.583333333336</v>
      </c>
      <c r="L297" s="14">
        <f t="shared" si="25"/>
        <v>255728000</v>
      </c>
      <c r="M297" s="34">
        <v>4272000</v>
      </c>
      <c r="X297" s="24">
        <v>36454</v>
      </c>
      <c r="Y297" s="17">
        <f t="shared" si="26"/>
        <v>242507000</v>
      </c>
      <c r="Z297" s="14">
        <f t="shared" si="27"/>
        <v>17493000</v>
      </c>
    </row>
    <row r="298" spans="1:26" x14ac:dyDescent="0.2">
      <c r="A298" s="12">
        <v>36820</v>
      </c>
      <c r="B298" s="17">
        <f t="shared" si="23"/>
        <v>242593000</v>
      </c>
      <c r="C298" s="34">
        <v>17407000</v>
      </c>
      <c r="D298" s="14">
        <f t="shared" si="24"/>
        <v>260000000</v>
      </c>
      <c r="F298" s="14"/>
      <c r="G298" s="34"/>
      <c r="H298" s="13">
        <v>35725.583333333336</v>
      </c>
      <c r="I298" s="14">
        <f t="shared" si="28"/>
        <v>251207000</v>
      </c>
      <c r="J298" s="34">
        <v>8793000</v>
      </c>
      <c r="K298" s="13">
        <v>36090.583333333336</v>
      </c>
      <c r="L298" s="14">
        <f t="shared" si="25"/>
        <v>255829000</v>
      </c>
      <c r="M298" s="34">
        <v>4171000</v>
      </c>
      <c r="X298" s="24">
        <v>36455</v>
      </c>
      <c r="Y298" s="17">
        <f t="shared" si="26"/>
        <v>242593000</v>
      </c>
      <c r="Z298" s="14">
        <f t="shared" si="27"/>
        <v>17407000</v>
      </c>
    </row>
    <row r="299" spans="1:26" x14ac:dyDescent="0.2">
      <c r="A299" s="12">
        <v>36821</v>
      </c>
      <c r="B299" s="17">
        <f t="shared" si="23"/>
        <v>242663666</v>
      </c>
      <c r="C299" s="34">
        <v>17336334</v>
      </c>
      <c r="D299" s="14">
        <f t="shared" si="24"/>
        <v>260000000</v>
      </c>
      <c r="F299" s="14"/>
      <c r="G299" s="34"/>
      <c r="H299" s="13">
        <v>35726.583333333336</v>
      </c>
      <c r="I299" s="14">
        <f t="shared" si="28"/>
        <v>251287000</v>
      </c>
      <c r="J299" s="34">
        <v>8713000</v>
      </c>
      <c r="K299" s="13">
        <v>36091.583333333336</v>
      </c>
      <c r="L299" s="14">
        <f t="shared" si="25"/>
        <v>256042000</v>
      </c>
      <c r="M299" s="34">
        <v>3958000</v>
      </c>
      <c r="X299" s="24">
        <v>36456</v>
      </c>
      <c r="Y299" s="17">
        <f t="shared" si="26"/>
        <v>242663666</v>
      </c>
      <c r="Z299" s="14">
        <f t="shared" si="27"/>
        <v>17336334</v>
      </c>
    </row>
    <row r="300" spans="1:26" x14ac:dyDescent="0.2">
      <c r="A300" s="12">
        <v>36822</v>
      </c>
      <c r="B300" s="17">
        <f t="shared" si="23"/>
        <v>242734332</v>
      </c>
      <c r="C300" s="34">
        <v>17265668</v>
      </c>
      <c r="D300" s="14">
        <f t="shared" si="24"/>
        <v>260000000</v>
      </c>
      <c r="F300" s="14"/>
      <c r="G300" s="34"/>
      <c r="H300" s="13">
        <v>35727.583333333336</v>
      </c>
      <c r="I300" s="14">
        <f t="shared" si="28"/>
        <v>251287000</v>
      </c>
      <c r="J300" s="34">
        <v>8713000</v>
      </c>
      <c r="K300" s="13">
        <v>36092.583333333336</v>
      </c>
      <c r="L300" s="14">
        <f t="shared" si="25"/>
        <v>256042000</v>
      </c>
      <c r="M300" s="34">
        <v>3958000</v>
      </c>
      <c r="X300" s="24">
        <v>36457</v>
      </c>
      <c r="Y300" s="17">
        <f t="shared" si="26"/>
        <v>242734332</v>
      </c>
      <c r="Z300" s="14">
        <f t="shared" si="27"/>
        <v>17265668</v>
      </c>
    </row>
    <row r="301" spans="1:26" x14ac:dyDescent="0.2">
      <c r="A301" s="12">
        <v>36823</v>
      </c>
      <c r="B301" s="17">
        <f t="shared" si="23"/>
        <v>242805000</v>
      </c>
      <c r="C301" s="34">
        <v>17195000</v>
      </c>
      <c r="D301" s="14">
        <f t="shared" si="24"/>
        <v>260000000</v>
      </c>
      <c r="F301" s="14"/>
      <c r="G301" s="34"/>
      <c r="H301" s="13">
        <v>35728.583333333336</v>
      </c>
      <c r="I301" s="14">
        <f t="shared" si="28"/>
        <v>251287000</v>
      </c>
      <c r="J301" s="34">
        <v>8713000</v>
      </c>
      <c r="K301" s="13">
        <v>36093.583333333336</v>
      </c>
      <c r="L301" s="14">
        <f t="shared" si="25"/>
        <v>256042000</v>
      </c>
      <c r="M301" s="34">
        <v>3958000</v>
      </c>
      <c r="X301" s="24">
        <v>36458</v>
      </c>
      <c r="Y301" s="17">
        <f t="shared" si="26"/>
        <v>242805000</v>
      </c>
      <c r="Z301" s="14">
        <f t="shared" si="27"/>
        <v>17195000</v>
      </c>
    </row>
    <row r="302" spans="1:26" x14ac:dyDescent="0.2">
      <c r="A302" s="12">
        <v>36824</v>
      </c>
      <c r="B302" s="17">
        <f t="shared" si="23"/>
        <v>242805000</v>
      </c>
      <c r="C302" s="34">
        <v>17195000</v>
      </c>
      <c r="D302" s="14">
        <f t="shared" si="24"/>
        <v>260000000</v>
      </c>
      <c r="F302" s="14">
        <f>$A$1-G302</f>
        <v>238200000</v>
      </c>
      <c r="G302" s="34">
        <v>21800000</v>
      </c>
      <c r="H302" s="13">
        <v>35729.583333333336</v>
      </c>
      <c r="I302" s="14">
        <f t="shared" si="28"/>
        <v>251287000</v>
      </c>
      <c r="J302" s="34">
        <v>8713000</v>
      </c>
      <c r="K302" s="13">
        <v>36094.583333333336</v>
      </c>
      <c r="L302" s="14">
        <f t="shared" si="25"/>
        <v>256042000</v>
      </c>
      <c r="M302" s="34">
        <v>3958000</v>
      </c>
      <c r="X302" s="24">
        <v>36459</v>
      </c>
      <c r="Y302" s="17">
        <f t="shared" si="26"/>
        <v>242805000</v>
      </c>
      <c r="Z302" s="14">
        <f t="shared" si="27"/>
        <v>17195000</v>
      </c>
    </row>
    <row r="303" spans="1:26" x14ac:dyDescent="0.2">
      <c r="A303" s="12">
        <v>36825</v>
      </c>
      <c r="B303" s="17">
        <f t="shared" si="23"/>
        <v>242903000</v>
      </c>
      <c r="C303" s="34">
        <v>17097000</v>
      </c>
      <c r="D303" s="14">
        <f t="shared" si="24"/>
        <v>260000000</v>
      </c>
      <c r="F303" s="5"/>
      <c r="G303" s="5"/>
      <c r="H303" s="13">
        <v>35730.583333333336</v>
      </c>
      <c r="I303" s="14">
        <f t="shared" si="28"/>
        <v>251287000</v>
      </c>
      <c r="J303" s="34">
        <v>8713000</v>
      </c>
      <c r="K303" s="13">
        <v>36095.583333333336</v>
      </c>
      <c r="L303" s="14">
        <f t="shared" si="25"/>
        <v>256728000</v>
      </c>
      <c r="M303" s="34">
        <v>3272000</v>
      </c>
      <c r="X303" s="24">
        <v>36460</v>
      </c>
      <c r="Y303" s="17">
        <f t="shared" si="26"/>
        <v>242903000</v>
      </c>
      <c r="Z303" s="14">
        <f t="shared" si="27"/>
        <v>17097000</v>
      </c>
    </row>
    <row r="304" spans="1:26" x14ac:dyDescent="0.2">
      <c r="A304" s="12">
        <v>36826</v>
      </c>
      <c r="B304" s="17">
        <f t="shared" si="23"/>
        <v>243235000</v>
      </c>
      <c r="C304" s="34">
        <v>16765000</v>
      </c>
      <c r="D304" s="14">
        <f t="shared" si="24"/>
        <v>260000000</v>
      </c>
      <c r="F304" s="5"/>
      <c r="G304" s="5"/>
      <c r="H304" s="13">
        <v>35731.583333333336</v>
      </c>
      <c r="I304" s="14">
        <f t="shared" si="28"/>
        <v>251287000</v>
      </c>
      <c r="J304" s="34">
        <v>8713000</v>
      </c>
      <c r="K304" s="13">
        <v>36096.583333333336</v>
      </c>
      <c r="L304" s="14">
        <f t="shared" si="25"/>
        <v>257145000</v>
      </c>
      <c r="M304" s="34">
        <v>2855000</v>
      </c>
      <c r="X304" s="24">
        <v>36461</v>
      </c>
      <c r="Y304" s="17">
        <f t="shared" si="26"/>
        <v>243235000</v>
      </c>
      <c r="Z304" s="14">
        <f t="shared" si="27"/>
        <v>16765000</v>
      </c>
    </row>
    <row r="305" spans="1:26" x14ac:dyDescent="0.2">
      <c r="A305" s="12">
        <v>36827</v>
      </c>
      <c r="B305" s="17">
        <f t="shared" si="23"/>
        <v>243235000</v>
      </c>
      <c r="C305" s="34">
        <v>16765000</v>
      </c>
      <c r="D305" s="14">
        <f t="shared" si="24"/>
        <v>260000000</v>
      </c>
      <c r="F305" s="5"/>
      <c r="G305" s="5"/>
      <c r="H305" s="13">
        <v>35732.583333333336</v>
      </c>
      <c r="I305" s="14">
        <f t="shared" si="28"/>
        <v>252108000</v>
      </c>
      <c r="J305" s="34">
        <v>7892000</v>
      </c>
      <c r="K305" s="13">
        <v>36097.583333333336</v>
      </c>
      <c r="L305" s="14">
        <f t="shared" si="25"/>
        <v>257623000</v>
      </c>
      <c r="M305" s="34">
        <v>2377000</v>
      </c>
      <c r="X305" s="24">
        <v>36462</v>
      </c>
      <c r="Y305" s="17">
        <f t="shared" si="26"/>
        <v>243235000</v>
      </c>
      <c r="Z305" s="14">
        <f t="shared" si="27"/>
        <v>16765000</v>
      </c>
    </row>
    <row r="306" spans="1:26" x14ac:dyDescent="0.2">
      <c r="A306" s="12">
        <v>36828</v>
      </c>
      <c r="B306" s="17">
        <f t="shared" si="23"/>
        <v>243976000</v>
      </c>
      <c r="C306" s="34">
        <v>16024000</v>
      </c>
      <c r="D306" s="14">
        <f t="shared" si="24"/>
        <v>260000000</v>
      </c>
      <c r="F306" s="5"/>
      <c r="G306" s="5"/>
      <c r="H306" s="13">
        <v>35733.583333333336</v>
      </c>
      <c r="I306" s="14">
        <f t="shared" si="28"/>
        <v>252108000</v>
      </c>
      <c r="J306" s="34">
        <v>7892000</v>
      </c>
      <c r="K306" s="13">
        <v>36098.583333333336</v>
      </c>
      <c r="L306" s="14">
        <f t="shared" si="25"/>
        <v>257999000</v>
      </c>
      <c r="M306" s="34">
        <v>2001000</v>
      </c>
      <c r="X306" s="24">
        <v>36463</v>
      </c>
      <c r="Y306" s="17">
        <f t="shared" si="26"/>
        <v>243976000</v>
      </c>
      <c r="Z306" s="14">
        <f t="shared" si="27"/>
        <v>16024000</v>
      </c>
    </row>
    <row r="307" spans="1:26" x14ac:dyDescent="0.2">
      <c r="A307" s="12">
        <v>36829</v>
      </c>
      <c r="B307" s="17">
        <f t="shared" si="23"/>
        <v>244455000</v>
      </c>
      <c r="C307" s="34">
        <v>15545000</v>
      </c>
      <c r="D307" s="14">
        <f t="shared" si="24"/>
        <v>260000000</v>
      </c>
      <c r="F307" s="5"/>
      <c r="G307" s="5"/>
      <c r="H307" s="13">
        <v>35734.583333333336</v>
      </c>
      <c r="I307" s="14">
        <f t="shared" si="28"/>
        <v>251472000</v>
      </c>
      <c r="J307" s="34">
        <v>8528000</v>
      </c>
      <c r="K307" s="13">
        <v>36099.583333333336</v>
      </c>
      <c r="L307" s="14">
        <f t="shared" si="25"/>
        <v>257999000</v>
      </c>
      <c r="M307" s="34">
        <v>2001000</v>
      </c>
      <c r="X307" s="24">
        <v>36464</v>
      </c>
      <c r="Y307" s="17">
        <f t="shared" si="26"/>
        <v>244455000</v>
      </c>
      <c r="Z307" s="14">
        <f t="shared" si="27"/>
        <v>15545000</v>
      </c>
    </row>
    <row r="308" spans="1:26" x14ac:dyDescent="0.2">
      <c r="A308" s="12">
        <v>36830</v>
      </c>
      <c r="B308" s="17">
        <f t="shared" si="23"/>
        <v>244939000</v>
      </c>
      <c r="C308" s="34">
        <v>15061000</v>
      </c>
      <c r="D308" s="14">
        <f t="shared" si="24"/>
        <v>260000000</v>
      </c>
      <c r="F308" s="5"/>
      <c r="G308" s="5"/>
      <c r="H308" s="13">
        <v>35735.583333333336</v>
      </c>
      <c r="I308" s="14">
        <f t="shared" si="28"/>
        <v>251472000</v>
      </c>
      <c r="J308" s="34">
        <v>8528000</v>
      </c>
      <c r="K308" s="13">
        <v>36100.583333333336</v>
      </c>
      <c r="L308" s="14">
        <f t="shared" si="25"/>
        <v>257000000</v>
      </c>
      <c r="M308" s="34">
        <v>3000000</v>
      </c>
      <c r="X308" s="24">
        <v>36465</v>
      </c>
      <c r="Y308" s="17">
        <f t="shared" si="26"/>
        <v>244939000</v>
      </c>
      <c r="Z308" s="14">
        <f t="shared" si="27"/>
        <v>15061000</v>
      </c>
    </row>
    <row r="309" spans="1:26" x14ac:dyDescent="0.2">
      <c r="A309" s="12">
        <v>36831</v>
      </c>
      <c r="B309" s="17">
        <f t="shared" si="23"/>
        <v>245939000</v>
      </c>
      <c r="C309" s="34">
        <v>14061000</v>
      </c>
      <c r="D309" s="14">
        <f t="shared" si="24"/>
        <v>260000000</v>
      </c>
      <c r="F309" s="14">
        <f>$A$1-G309</f>
        <v>241000000</v>
      </c>
      <c r="G309" s="34">
        <v>19000000</v>
      </c>
      <c r="H309" s="13">
        <v>35736.583333333336</v>
      </c>
      <c r="I309" s="14">
        <f t="shared" si="28"/>
        <v>251472000</v>
      </c>
      <c r="J309" s="34">
        <v>8528000</v>
      </c>
      <c r="K309" s="13">
        <v>36101.583333333336</v>
      </c>
      <c r="L309" s="14">
        <f t="shared" si="25"/>
        <v>258000000</v>
      </c>
      <c r="M309" s="34">
        <v>2000000</v>
      </c>
      <c r="X309" s="24">
        <v>36466</v>
      </c>
      <c r="Y309" s="17">
        <f t="shared" si="26"/>
        <v>245939000</v>
      </c>
      <c r="Z309" s="14">
        <f t="shared" si="27"/>
        <v>14061000</v>
      </c>
    </row>
    <row r="310" spans="1:26" x14ac:dyDescent="0.2">
      <c r="A310" s="12">
        <v>36832</v>
      </c>
      <c r="B310" s="17">
        <f t="shared" si="23"/>
        <v>246100000</v>
      </c>
      <c r="C310" s="34">
        <v>13900000</v>
      </c>
      <c r="D310" s="14">
        <f t="shared" si="24"/>
        <v>260000000</v>
      </c>
      <c r="F310" s="5"/>
      <c r="G310" s="5"/>
      <c r="H310" s="13">
        <v>35737.583333333336</v>
      </c>
      <c r="I310" s="14">
        <f t="shared" si="28"/>
        <v>251885000</v>
      </c>
      <c r="J310" s="34">
        <v>8115000</v>
      </c>
      <c r="K310" s="13">
        <v>36102.708333333336</v>
      </c>
      <c r="L310" s="14">
        <f t="shared" si="25"/>
        <v>258000000</v>
      </c>
      <c r="M310" s="34">
        <v>2000000</v>
      </c>
      <c r="X310" s="24">
        <v>36467</v>
      </c>
      <c r="Y310" s="17">
        <f t="shared" si="26"/>
        <v>246100000</v>
      </c>
      <c r="Z310" s="14">
        <f t="shared" si="27"/>
        <v>13900000</v>
      </c>
    </row>
    <row r="311" spans="1:26" x14ac:dyDescent="0.2">
      <c r="A311" s="12">
        <v>36833</v>
      </c>
      <c r="B311" s="17">
        <f t="shared" si="23"/>
        <v>251600000</v>
      </c>
      <c r="C311" s="34">
        <v>8400000</v>
      </c>
      <c r="D311" s="14">
        <f t="shared" si="24"/>
        <v>260000000</v>
      </c>
      <c r="F311" s="5"/>
      <c r="G311" s="5"/>
      <c r="H311" s="13">
        <v>35738.583333333336</v>
      </c>
      <c r="I311" s="14">
        <f t="shared" si="28"/>
        <v>252791000</v>
      </c>
      <c r="J311" s="34">
        <v>7209000</v>
      </c>
      <c r="K311" s="13">
        <v>36103.708333333336</v>
      </c>
      <c r="L311" s="14">
        <f t="shared" si="25"/>
        <v>258000000</v>
      </c>
      <c r="M311" s="34">
        <v>2000000</v>
      </c>
      <c r="X311" s="24">
        <v>36468</v>
      </c>
      <c r="Y311" s="17">
        <f t="shared" si="26"/>
        <v>251600000</v>
      </c>
      <c r="Z311" s="14">
        <f t="shared" si="27"/>
        <v>8400000</v>
      </c>
    </row>
    <row r="312" spans="1:26" x14ac:dyDescent="0.2">
      <c r="A312" s="12">
        <v>36834</v>
      </c>
      <c r="B312" s="17">
        <f t="shared" si="23"/>
        <v>251315000</v>
      </c>
      <c r="C312" s="34">
        <v>8685000</v>
      </c>
      <c r="D312" s="14">
        <f t="shared" si="24"/>
        <v>260000000</v>
      </c>
      <c r="F312" s="5"/>
      <c r="G312" s="5"/>
      <c r="H312" s="13">
        <v>35739.583333333336</v>
      </c>
      <c r="I312" s="14">
        <f t="shared" si="28"/>
        <v>252791000</v>
      </c>
      <c r="J312" s="34">
        <v>7209000</v>
      </c>
      <c r="K312" s="13">
        <v>36104.708333333336</v>
      </c>
      <c r="L312" s="14">
        <f t="shared" si="25"/>
        <v>258435000</v>
      </c>
      <c r="M312" s="34">
        <v>1565000</v>
      </c>
      <c r="X312" s="24">
        <v>36469</v>
      </c>
      <c r="Y312" s="17">
        <f t="shared" si="26"/>
        <v>251315000</v>
      </c>
      <c r="Z312" s="14">
        <f t="shared" si="27"/>
        <v>8685000</v>
      </c>
    </row>
    <row r="313" spans="1:26" x14ac:dyDescent="0.2">
      <c r="A313" s="12">
        <v>36835</v>
      </c>
      <c r="B313" s="17">
        <f t="shared" si="23"/>
        <v>251358000</v>
      </c>
      <c r="C313" s="34">
        <v>8642000</v>
      </c>
      <c r="D313" s="14">
        <f t="shared" si="24"/>
        <v>260000000</v>
      </c>
      <c r="F313" s="5"/>
      <c r="G313" s="5"/>
      <c r="H313" s="13">
        <v>35740.583333333336</v>
      </c>
      <c r="I313" s="14">
        <f t="shared" si="28"/>
        <v>251323000</v>
      </c>
      <c r="J313" s="34">
        <v>8677000</v>
      </c>
      <c r="K313" s="13">
        <v>36105.708333333336</v>
      </c>
      <c r="L313" s="14">
        <f t="shared" si="25"/>
        <v>258435000</v>
      </c>
      <c r="M313" s="34">
        <v>1565000</v>
      </c>
      <c r="X313" s="24">
        <v>36470</v>
      </c>
      <c r="Y313" s="17">
        <f t="shared" si="26"/>
        <v>251358000</v>
      </c>
      <c r="Z313" s="14">
        <f t="shared" si="27"/>
        <v>8642000</v>
      </c>
    </row>
    <row r="314" spans="1:26" x14ac:dyDescent="0.2">
      <c r="A314" s="12">
        <v>36836</v>
      </c>
      <c r="B314" s="17">
        <f t="shared" si="23"/>
        <v>251271000</v>
      </c>
      <c r="C314" s="34">
        <v>8729000</v>
      </c>
      <c r="D314" s="14">
        <f t="shared" si="24"/>
        <v>260000000</v>
      </c>
      <c r="F314" s="5"/>
      <c r="G314" s="5"/>
      <c r="H314" s="13">
        <v>35741.583333333336</v>
      </c>
      <c r="I314" s="14">
        <f t="shared" si="28"/>
        <v>251323000</v>
      </c>
      <c r="J314" s="34">
        <v>8677000</v>
      </c>
      <c r="K314" s="13">
        <v>36106.708333333336</v>
      </c>
      <c r="L314" s="14">
        <f t="shared" si="25"/>
        <v>258602340</v>
      </c>
      <c r="M314" s="34">
        <v>1397660</v>
      </c>
      <c r="X314" s="24">
        <v>36471</v>
      </c>
      <c r="Y314" s="17">
        <f t="shared" si="26"/>
        <v>251271000</v>
      </c>
      <c r="Z314" s="14">
        <f t="shared" si="27"/>
        <v>8729000</v>
      </c>
    </row>
    <row r="315" spans="1:26" x14ac:dyDescent="0.2">
      <c r="A315" s="12">
        <v>36837</v>
      </c>
      <c r="B315" s="17">
        <f t="shared" si="23"/>
        <v>251384000</v>
      </c>
      <c r="C315" s="34">
        <v>8616000</v>
      </c>
      <c r="D315" s="14">
        <f t="shared" si="24"/>
        <v>260000000</v>
      </c>
      <c r="F315" s="5"/>
      <c r="G315" s="5"/>
      <c r="H315" s="13">
        <v>35742.583333333336</v>
      </c>
      <c r="I315" s="14">
        <f t="shared" si="28"/>
        <v>251323000</v>
      </c>
      <c r="J315" s="34">
        <v>8677000</v>
      </c>
      <c r="K315" s="13">
        <v>36107.708333333336</v>
      </c>
      <c r="L315" s="14">
        <f t="shared" si="25"/>
        <v>258435000</v>
      </c>
      <c r="M315" s="34">
        <v>1565000</v>
      </c>
      <c r="X315" s="24">
        <v>36472</v>
      </c>
      <c r="Y315" s="17">
        <f t="shared" si="26"/>
        <v>251384000</v>
      </c>
      <c r="Z315" s="14">
        <f t="shared" si="27"/>
        <v>8616000</v>
      </c>
    </row>
    <row r="316" spans="1:26" x14ac:dyDescent="0.2">
      <c r="A316" s="12">
        <v>36838</v>
      </c>
      <c r="B316" s="17">
        <f t="shared" si="23"/>
        <v>251892000</v>
      </c>
      <c r="C316" s="34">
        <v>8108000</v>
      </c>
      <c r="D316" s="14">
        <f t="shared" si="24"/>
        <v>260000000</v>
      </c>
      <c r="F316" s="5"/>
      <c r="G316" s="5"/>
      <c r="H316" s="13">
        <v>35743.583333333336</v>
      </c>
      <c r="I316" s="14">
        <f t="shared" si="28"/>
        <v>251323000</v>
      </c>
      <c r="J316" s="34">
        <v>8677000</v>
      </c>
      <c r="K316" s="13">
        <v>36108.708333333336</v>
      </c>
      <c r="L316" s="14">
        <f t="shared" si="25"/>
        <v>256854000</v>
      </c>
      <c r="M316" s="34">
        <v>3146000</v>
      </c>
      <c r="X316" s="24">
        <v>36473</v>
      </c>
      <c r="Y316" s="17">
        <f t="shared" si="26"/>
        <v>251892000</v>
      </c>
      <c r="Z316" s="14">
        <f t="shared" si="27"/>
        <v>8108000</v>
      </c>
    </row>
    <row r="317" spans="1:26" x14ac:dyDescent="0.2">
      <c r="A317" s="12">
        <v>36839</v>
      </c>
      <c r="B317" s="17">
        <f t="shared" si="23"/>
        <v>252235000</v>
      </c>
      <c r="C317" s="34">
        <v>7765000</v>
      </c>
      <c r="D317" s="14">
        <f t="shared" si="24"/>
        <v>260000000</v>
      </c>
      <c r="F317" s="5"/>
      <c r="G317" s="5"/>
      <c r="H317" s="13">
        <v>35744.583333333336</v>
      </c>
      <c r="I317" s="14">
        <f t="shared" si="28"/>
        <v>251323000</v>
      </c>
      <c r="J317" s="34">
        <v>8677000</v>
      </c>
      <c r="K317" s="13">
        <v>36109.875</v>
      </c>
      <c r="L317" s="14">
        <f t="shared" si="25"/>
        <v>255974000</v>
      </c>
      <c r="M317" s="34">
        <v>4026000</v>
      </c>
      <c r="X317" s="24">
        <v>36474</v>
      </c>
      <c r="Y317" s="17">
        <f t="shared" si="26"/>
        <v>252235000</v>
      </c>
      <c r="Z317" s="14">
        <f t="shared" si="27"/>
        <v>7765000</v>
      </c>
    </row>
    <row r="318" spans="1:26" x14ac:dyDescent="0.2">
      <c r="A318" s="12">
        <v>36840</v>
      </c>
      <c r="B318" s="17">
        <f t="shared" si="23"/>
        <v>252831000</v>
      </c>
      <c r="C318" s="34">
        <v>7169000</v>
      </c>
      <c r="D318" s="14">
        <f t="shared" si="24"/>
        <v>260000000</v>
      </c>
      <c r="F318" s="5"/>
      <c r="G318" s="5"/>
      <c r="H318" s="13">
        <v>35745.583333333336</v>
      </c>
      <c r="I318" s="14">
        <f t="shared" si="28"/>
        <v>248358000</v>
      </c>
      <c r="J318" s="34">
        <v>11642000</v>
      </c>
      <c r="K318" s="13">
        <v>36110.875</v>
      </c>
      <c r="L318" s="14">
        <f t="shared" si="25"/>
        <v>255609000</v>
      </c>
      <c r="M318" s="34">
        <v>4391000</v>
      </c>
      <c r="X318" s="24">
        <v>36475</v>
      </c>
      <c r="Y318" s="17">
        <f t="shared" si="26"/>
        <v>252831000</v>
      </c>
      <c r="Z318" s="14">
        <f t="shared" si="27"/>
        <v>7169000</v>
      </c>
    </row>
    <row r="319" spans="1:26" x14ac:dyDescent="0.2">
      <c r="A319" s="12">
        <v>36841</v>
      </c>
      <c r="B319" s="17">
        <f t="shared" si="23"/>
        <v>253071000</v>
      </c>
      <c r="C319" s="34">
        <v>6929000</v>
      </c>
      <c r="D319" s="14">
        <f t="shared" si="24"/>
        <v>260000000</v>
      </c>
      <c r="F319" s="5"/>
      <c r="G319" s="5"/>
      <c r="H319" s="13">
        <v>35746.583333333336</v>
      </c>
      <c r="I319" s="14">
        <f t="shared" si="28"/>
        <v>248358000</v>
      </c>
      <c r="J319" s="34">
        <v>11642000</v>
      </c>
      <c r="K319" s="13">
        <v>36111.875</v>
      </c>
      <c r="L319" s="14">
        <f t="shared" si="25"/>
        <v>255350000</v>
      </c>
      <c r="M319" s="34">
        <v>4650000</v>
      </c>
      <c r="X319" s="24">
        <v>36476</v>
      </c>
      <c r="Y319" s="17">
        <f t="shared" si="26"/>
        <v>253071000</v>
      </c>
      <c r="Z319" s="14">
        <f t="shared" si="27"/>
        <v>6929000</v>
      </c>
    </row>
    <row r="320" spans="1:26" x14ac:dyDescent="0.2">
      <c r="A320" s="12">
        <v>36842</v>
      </c>
      <c r="B320" s="17">
        <f t="shared" si="23"/>
        <v>253020000</v>
      </c>
      <c r="C320" s="34">
        <v>6980000</v>
      </c>
      <c r="D320" s="14">
        <f t="shared" si="24"/>
        <v>260000000</v>
      </c>
      <c r="F320" s="5"/>
      <c r="G320" s="5"/>
      <c r="H320" s="5"/>
      <c r="I320" s="5"/>
      <c r="J320" s="5"/>
      <c r="K320" s="13">
        <v>36112.875</v>
      </c>
      <c r="L320" s="14">
        <f t="shared" si="25"/>
        <v>254568000</v>
      </c>
      <c r="M320" s="34">
        <v>5432000</v>
      </c>
      <c r="X320" s="24">
        <v>36477</v>
      </c>
      <c r="Y320" s="17">
        <f t="shared" si="26"/>
        <v>253020000</v>
      </c>
      <c r="Z320" s="14">
        <f t="shared" si="27"/>
        <v>6980000</v>
      </c>
    </row>
    <row r="321" spans="1:26" x14ac:dyDescent="0.2">
      <c r="A321" s="12">
        <v>36843</v>
      </c>
      <c r="B321" s="17">
        <f t="shared" si="23"/>
        <v>253435000</v>
      </c>
      <c r="C321" s="34">
        <v>6565000</v>
      </c>
      <c r="D321" s="14">
        <f t="shared" si="24"/>
        <v>260000000</v>
      </c>
      <c r="F321" s="5"/>
      <c r="G321" s="5"/>
      <c r="H321" s="5"/>
      <c r="I321" s="5"/>
      <c r="J321" s="5"/>
      <c r="K321" s="13">
        <v>36114.875</v>
      </c>
      <c r="L321" s="14">
        <f t="shared" si="25"/>
        <v>254568000</v>
      </c>
      <c r="M321" s="34">
        <v>5432000</v>
      </c>
      <c r="X321" s="24">
        <v>36478</v>
      </c>
      <c r="Y321" s="17">
        <f t="shared" si="26"/>
        <v>253435000</v>
      </c>
      <c r="Z321" s="14">
        <f t="shared" si="27"/>
        <v>6565000</v>
      </c>
    </row>
    <row r="322" spans="1:26" x14ac:dyDescent="0.2">
      <c r="A322" s="12">
        <v>36844</v>
      </c>
      <c r="B322" s="17">
        <f t="shared" si="23"/>
        <v>253020000</v>
      </c>
      <c r="C322" s="34">
        <v>6980000</v>
      </c>
      <c r="D322" s="14">
        <f t="shared" si="24"/>
        <v>260000000</v>
      </c>
      <c r="F322" s="5"/>
      <c r="G322" s="5"/>
      <c r="H322" s="5"/>
      <c r="I322" s="5"/>
      <c r="J322" s="5"/>
      <c r="K322" s="13">
        <v>36115.875</v>
      </c>
      <c r="L322" s="14">
        <f t="shared" si="25"/>
        <v>253300000</v>
      </c>
      <c r="M322" s="34">
        <v>6700000</v>
      </c>
      <c r="X322" s="24">
        <v>36479</v>
      </c>
      <c r="Y322" s="17">
        <f t="shared" si="26"/>
        <v>253020000</v>
      </c>
      <c r="Z322" s="14">
        <f t="shared" si="27"/>
        <v>6980000</v>
      </c>
    </row>
    <row r="323" spans="1:26" x14ac:dyDescent="0.2">
      <c r="A323" s="12">
        <v>36845</v>
      </c>
      <c r="B323" s="17">
        <f t="shared" si="23"/>
        <v>253763000</v>
      </c>
      <c r="C323" s="34">
        <v>6237000</v>
      </c>
      <c r="D323" s="14">
        <f t="shared" si="24"/>
        <v>260000000</v>
      </c>
      <c r="F323" s="5"/>
      <c r="G323" s="5"/>
      <c r="H323" s="5"/>
      <c r="I323" s="5"/>
      <c r="J323" s="5"/>
      <c r="K323" s="13">
        <v>36116.875</v>
      </c>
      <c r="L323" s="14">
        <f t="shared" si="25"/>
        <v>253958000</v>
      </c>
      <c r="M323" s="34">
        <v>6042000</v>
      </c>
      <c r="X323" s="24">
        <v>36480</v>
      </c>
      <c r="Y323" s="17">
        <f t="shared" si="26"/>
        <v>253763000</v>
      </c>
      <c r="Z323" s="14">
        <f t="shared" si="27"/>
        <v>6237000</v>
      </c>
    </row>
    <row r="324" spans="1:26" x14ac:dyDescent="0.2">
      <c r="A324" s="12">
        <v>36846</v>
      </c>
      <c r="B324" s="17">
        <f t="shared" ref="B324:B368" si="29">$A$1-C324</f>
        <v>253663000</v>
      </c>
      <c r="C324" s="34">
        <v>6337000</v>
      </c>
      <c r="D324" s="14">
        <f t="shared" ref="D324:D368" si="30">$A$1-E324</f>
        <v>260000000</v>
      </c>
      <c r="F324" s="5"/>
      <c r="G324" s="5"/>
      <c r="H324" s="13">
        <v>35751.583333333336</v>
      </c>
      <c r="I324" s="14">
        <f t="shared" ref="I324:I368" si="31">$A$1-J324</f>
        <v>245338000</v>
      </c>
      <c r="J324" s="34">
        <v>14662000</v>
      </c>
      <c r="K324" s="13">
        <v>36117.875</v>
      </c>
      <c r="L324" s="14">
        <f t="shared" ref="L324:L360" si="32">$A$1-M324</f>
        <v>253618000</v>
      </c>
      <c r="M324" s="34">
        <v>6382000</v>
      </c>
      <c r="X324" s="24">
        <v>36481</v>
      </c>
      <c r="Y324" s="17">
        <f t="shared" ref="Y324:Y368" si="33">$A$1-Z324</f>
        <v>253663000</v>
      </c>
      <c r="Z324" s="14">
        <f t="shared" ref="Z324:Z368" si="34">C324</f>
        <v>6337000</v>
      </c>
    </row>
    <row r="325" spans="1:26" x14ac:dyDescent="0.2">
      <c r="A325" s="12">
        <v>36847</v>
      </c>
      <c r="B325" s="17">
        <f t="shared" si="29"/>
        <v>253403000</v>
      </c>
      <c r="C325" s="34">
        <v>6597000</v>
      </c>
      <c r="D325" s="14">
        <f t="shared" si="30"/>
        <v>260000000</v>
      </c>
      <c r="F325" s="5"/>
      <c r="G325" s="5"/>
      <c r="H325" s="13">
        <v>35752.583333333336</v>
      </c>
      <c r="I325" s="14">
        <f t="shared" si="31"/>
        <v>241093000</v>
      </c>
      <c r="J325" s="34">
        <v>18907000</v>
      </c>
      <c r="K325" s="13">
        <v>36118.875</v>
      </c>
      <c r="L325" s="14">
        <f t="shared" si="32"/>
        <v>253342000</v>
      </c>
      <c r="M325" s="34">
        <v>6658000</v>
      </c>
      <c r="X325" s="24">
        <v>36482</v>
      </c>
      <c r="Y325" s="17">
        <f t="shared" si="33"/>
        <v>253403000</v>
      </c>
      <c r="Z325" s="14">
        <f t="shared" si="34"/>
        <v>6597000</v>
      </c>
    </row>
    <row r="326" spans="1:26" x14ac:dyDescent="0.2">
      <c r="A326" s="12">
        <v>36848</v>
      </c>
      <c r="B326" s="17">
        <f t="shared" si="29"/>
        <v>253194000</v>
      </c>
      <c r="C326" s="34">
        <v>6806000</v>
      </c>
      <c r="D326" s="14">
        <f t="shared" si="30"/>
        <v>260000000</v>
      </c>
      <c r="F326" s="5"/>
      <c r="G326" s="5"/>
      <c r="H326" s="13">
        <v>35753.583333333336</v>
      </c>
      <c r="I326" s="14">
        <f t="shared" si="31"/>
        <v>240047000</v>
      </c>
      <c r="J326" s="34">
        <v>19953000</v>
      </c>
      <c r="K326" s="13">
        <v>36119.875</v>
      </c>
      <c r="L326" s="14">
        <f t="shared" si="32"/>
        <v>253349000</v>
      </c>
      <c r="M326" s="34">
        <v>6651000</v>
      </c>
      <c r="X326" s="24">
        <v>36483</v>
      </c>
      <c r="Y326" s="17">
        <f t="shared" si="33"/>
        <v>253194000</v>
      </c>
      <c r="Z326" s="14">
        <f t="shared" si="34"/>
        <v>6806000</v>
      </c>
    </row>
    <row r="327" spans="1:26" x14ac:dyDescent="0.2">
      <c r="A327" s="12">
        <v>36849</v>
      </c>
      <c r="B327" s="17">
        <f t="shared" si="29"/>
        <v>260000000</v>
      </c>
      <c r="C327" s="34"/>
      <c r="D327" s="14">
        <f t="shared" si="30"/>
        <v>260000000</v>
      </c>
      <c r="F327" s="5"/>
      <c r="G327" s="5"/>
      <c r="H327" s="13">
        <v>35754.583333333336</v>
      </c>
      <c r="I327" s="14">
        <f t="shared" si="31"/>
        <v>240047000</v>
      </c>
      <c r="J327" s="34">
        <v>19953000</v>
      </c>
      <c r="K327" s="13">
        <v>36120.875</v>
      </c>
      <c r="L327" s="14">
        <f t="shared" si="32"/>
        <v>253397000</v>
      </c>
      <c r="M327" s="34">
        <v>6603000</v>
      </c>
      <c r="X327" s="24">
        <v>36484</v>
      </c>
      <c r="Y327" s="17">
        <f t="shared" si="33"/>
        <v>260000000</v>
      </c>
      <c r="Z327" s="14">
        <f t="shared" si="34"/>
        <v>0</v>
      </c>
    </row>
    <row r="328" spans="1:26" x14ac:dyDescent="0.2">
      <c r="A328" s="12">
        <v>36850</v>
      </c>
      <c r="B328" s="17">
        <f t="shared" si="29"/>
        <v>253729000</v>
      </c>
      <c r="C328" s="34">
        <v>6271000</v>
      </c>
      <c r="D328" s="14">
        <f t="shared" si="30"/>
        <v>260000000</v>
      </c>
      <c r="F328" s="5"/>
      <c r="G328" s="5"/>
      <c r="H328" s="13">
        <v>35755.583333333336</v>
      </c>
      <c r="I328" s="14">
        <f t="shared" si="31"/>
        <v>240047000</v>
      </c>
      <c r="J328" s="34">
        <v>19953000</v>
      </c>
      <c r="K328" s="13">
        <v>36121.875</v>
      </c>
      <c r="L328" s="14">
        <f t="shared" si="32"/>
        <v>253397000</v>
      </c>
      <c r="M328" s="34">
        <v>6603000</v>
      </c>
      <c r="X328" s="24">
        <v>36485</v>
      </c>
      <c r="Y328" s="17">
        <f t="shared" si="33"/>
        <v>253729000</v>
      </c>
      <c r="Z328" s="14">
        <f t="shared" si="34"/>
        <v>6271000</v>
      </c>
    </row>
    <row r="329" spans="1:26" x14ac:dyDescent="0.2">
      <c r="A329" s="12">
        <v>36851</v>
      </c>
      <c r="B329" s="17">
        <f t="shared" si="29"/>
        <v>253908800</v>
      </c>
      <c r="C329" s="34">
        <v>6091200</v>
      </c>
      <c r="D329" s="14">
        <f t="shared" si="30"/>
        <v>260000000</v>
      </c>
      <c r="F329" s="5"/>
      <c r="G329" s="5"/>
      <c r="H329" s="13">
        <v>35756.583333333336</v>
      </c>
      <c r="I329" s="14">
        <f t="shared" si="31"/>
        <v>240047000</v>
      </c>
      <c r="J329" s="34">
        <v>19953000</v>
      </c>
      <c r="K329" s="13">
        <v>36122.708333333336</v>
      </c>
      <c r="L329" s="14">
        <f t="shared" si="32"/>
        <v>253397000</v>
      </c>
      <c r="M329" s="34">
        <v>6603000</v>
      </c>
      <c r="X329" s="24">
        <v>36486</v>
      </c>
      <c r="Y329" s="17">
        <f t="shared" si="33"/>
        <v>253908800</v>
      </c>
      <c r="Z329" s="14">
        <f t="shared" si="34"/>
        <v>6091200</v>
      </c>
    </row>
    <row r="330" spans="1:26" x14ac:dyDescent="0.2">
      <c r="A330" s="12">
        <v>36852</v>
      </c>
      <c r="B330" s="17">
        <f t="shared" si="29"/>
        <v>254161000</v>
      </c>
      <c r="C330" s="34">
        <v>5839000</v>
      </c>
      <c r="D330" s="14">
        <f t="shared" si="30"/>
        <v>260000000</v>
      </c>
      <c r="F330" s="5"/>
      <c r="G330" s="5"/>
      <c r="H330" s="13">
        <v>35757.583333333336</v>
      </c>
      <c r="I330" s="14">
        <f t="shared" si="31"/>
        <v>240047000</v>
      </c>
      <c r="J330" s="34">
        <v>19953000</v>
      </c>
      <c r="K330" s="13">
        <v>36123.708333333336</v>
      </c>
      <c r="L330" s="14">
        <f t="shared" si="32"/>
        <v>253101000</v>
      </c>
      <c r="M330" s="34">
        <v>6899000</v>
      </c>
      <c r="X330" s="24">
        <v>36487</v>
      </c>
      <c r="Y330" s="17">
        <f t="shared" si="33"/>
        <v>254161000</v>
      </c>
      <c r="Z330" s="14">
        <f t="shared" si="34"/>
        <v>5839000</v>
      </c>
    </row>
    <row r="331" spans="1:26" x14ac:dyDescent="0.2">
      <c r="A331" s="12">
        <v>36853</v>
      </c>
      <c r="B331" s="17">
        <f t="shared" si="29"/>
        <v>254510000</v>
      </c>
      <c r="C331" s="34">
        <v>5490000</v>
      </c>
      <c r="D331" s="14">
        <f t="shared" si="30"/>
        <v>260000000</v>
      </c>
      <c r="F331" s="5"/>
      <c r="G331" s="5"/>
      <c r="H331" s="13">
        <v>35758.583333333336</v>
      </c>
      <c r="I331" s="14">
        <f t="shared" si="31"/>
        <v>240047000</v>
      </c>
      <c r="J331" s="34">
        <v>19953000</v>
      </c>
      <c r="K331" s="13">
        <v>36124.708333333336</v>
      </c>
      <c r="L331" s="14">
        <f t="shared" si="32"/>
        <v>253508000</v>
      </c>
      <c r="M331" s="34">
        <v>6492000</v>
      </c>
      <c r="X331" s="24">
        <v>36488</v>
      </c>
      <c r="Y331" s="17">
        <f t="shared" si="33"/>
        <v>254510000</v>
      </c>
      <c r="Z331" s="14">
        <f t="shared" si="34"/>
        <v>5490000</v>
      </c>
    </row>
    <row r="332" spans="1:26" x14ac:dyDescent="0.2">
      <c r="A332" s="12">
        <v>36854</v>
      </c>
      <c r="B332" s="17">
        <f t="shared" si="29"/>
        <v>254851000</v>
      </c>
      <c r="C332" s="34">
        <v>5149000</v>
      </c>
      <c r="D332" s="14">
        <f t="shared" si="30"/>
        <v>260000000</v>
      </c>
      <c r="F332" s="5"/>
      <c r="G332" s="5"/>
      <c r="H332" s="13">
        <v>35759.583333333336</v>
      </c>
      <c r="I332" s="14">
        <f t="shared" si="31"/>
        <v>240047000</v>
      </c>
      <c r="J332" s="34">
        <v>19953000</v>
      </c>
      <c r="K332" s="13">
        <v>36125.875</v>
      </c>
      <c r="L332" s="14">
        <f t="shared" si="32"/>
        <v>253508000</v>
      </c>
      <c r="M332" s="34">
        <v>6492000</v>
      </c>
      <c r="X332" s="24">
        <v>36489</v>
      </c>
      <c r="Y332" s="17">
        <f t="shared" si="33"/>
        <v>254851000</v>
      </c>
      <c r="Z332" s="14">
        <f t="shared" si="34"/>
        <v>5149000</v>
      </c>
    </row>
    <row r="333" spans="1:26" x14ac:dyDescent="0.2">
      <c r="A333" s="12">
        <v>36855</v>
      </c>
      <c r="B333" s="17">
        <f t="shared" si="29"/>
        <v>254868000</v>
      </c>
      <c r="C333" s="34">
        <v>5132000</v>
      </c>
      <c r="D333" s="14">
        <f t="shared" si="30"/>
        <v>260000000</v>
      </c>
      <c r="F333" s="5"/>
      <c r="G333" s="5"/>
      <c r="H333" s="13">
        <v>35760.583333333336</v>
      </c>
      <c r="I333" s="14">
        <f t="shared" si="31"/>
        <v>234417000</v>
      </c>
      <c r="J333" s="34">
        <v>25583000</v>
      </c>
      <c r="K333" s="13">
        <v>36126.875</v>
      </c>
      <c r="L333" s="14">
        <f t="shared" si="32"/>
        <v>253508000</v>
      </c>
      <c r="M333" s="34">
        <v>6492000</v>
      </c>
      <c r="X333" s="24">
        <v>36490</v>
      </c>
      <c r="Y333" s="17">
        <f t="shared" si="33"/>
        <v>254868000</v>
      </c>
      <c r="Z333" s="14">
        <f t="shared" si="34"/>
        <v>5132000</v>
      </c>
    </row>
    <row r="334" spans="1:26" x14ac:dyDescent="0.2">
      <c r="A334" s="12">
        <v>36856</v>
      </c>
      <c r="B334" s="17">
        <f t="shared" si="29"/>
        <v>254943000</v>
      </c>
      <c r="C334" s="34">
        <v>5057000</v>
      </c>
      <c r="D334" s="14">
        <f t="shared" si="30"/>
        <v>260000000</v>
      </c>
      <c r="F334" s="5"/>
      <c r="G334" s="5"/>
      <c r="H334" s="13">
        <v>35761.583333333336</v>
      </c>
      <c r="I334" s="14">
        <f t="shared" si="31"/>
        <v>234417000</v>
      </c>
      <c r="J334" s="34">
        <v>25583000</v>
      </c>
      <c r="K334" s="13">
        <v>36127.875</v>
      </c>
      <c r="L334" s="14">
        <f t="shared" si="32"/>
        <v>253508000</v>
      </c>
      <c r="M334" s="34">
        <v>6492000</v>
      </c>
      <c r="X334" s="24">
        <v>36491</v>
      </c>
      <c r="Y334" s="17">
        <f t="shared" si="33"/>
        <v>254943000</v>
      </c>
      <c r="Z334" s="14">
        <f t="shared" si="34"/>
        <v>5057000</v>
      </c>
    </row>
    <row r="335" spans="1:26" x14ac:dyDescent="0.2">
      <c r="A335" s="12">
        <v>36857</v>
      </c>
      <c r="B335" s="17">
        <f t="shared" si="29"/>
        <v>254832000</v>
      </c>
      <c r="C335" s="34">
        <v>5168000</v>
      </c>
      <c r="D335" s="14">
        <f t="shared" si="30"/>
        <v>260000000</v>
      </c>
      <c r="F335" s="5"/>
      <c r="G335" s="5"/>
      <c r="H335" s="13">
        <v>35762.583333333336</v>
      </c>
      <c r="I335" s="14">
        <f t="shared" si="31"/>
        <v>234417000</v>
      </c>
      <c r="J335" s="34">
        <v>25583000</v>
      </c>
      <c r="K335" s="13">
        <v>36128.875</v>
      </c>
      <c r="L335" s="14">
        <f t="shared" si="32"/>
        <v>253508000</v>
      </c>
      <c r="M335" s="34">
        <v>6492000</v>
      </c>
      <c r="X335" s="24">
        <v>36492</v>
      </c>
      <c r="Y335" s="17">
        <f t="shared" si="33"/>
        <v>254832000</v>
      </c>
      <c r="Z335" s="14">
        <f t="shared" si="34"/>
        <v>5168000</v>
      </c>
    </row>
    <row r="336" spans="1:26" x14ac:dyDescent="0.2">
      <c r="A336" s="12">
        <v>36858</v>
      </c>
      <c r="B336" s="17">
        <f t="shared" si="29"/>
        <v>254682000</v>
      </c>
      <c r="C336" s="34">
        <v>5318000</v>
      </c>
      <c r="D336" s="14">
        <f t="shared" si="30"/>
        <v>260000000</v>
      </c>
      <c r="F336" s="5"/>
      <c r="G336" s="5"/>
      <c r="H336" s="13">
        <v>35763.583333333336</v>
      </c>
      <c r="I336" s="14">
        <f t="shared" si="31"/>
        <v>234417000</v>
      </c>
      <c r="J336" s="34">
        <v>25583000</v>
      </c>
      <c r="K336" s="13">
        <v>36129.875</v>
      </c>
      <c r="L336" s="14">
        <f t="shared" si="32"/>
        <v>253842000</v>
      </c>
      <c r="M336" s="34">
        <v>6158000</v>
      </c>
      <c r="X336" s="24">
        <v>36493</v>
      </c>
      <c r="Y336" s="17">
        <f t="shared" si="33"/>
        <v>254682000</v>
      </c>
      <c r="Z336" s="14">
        <f t="shared" si="34"/>
        <v>5318000</v>
      </c>
    </row>
    <row r="337" spans="1:26" x14ac:dyDescent="0.2">
      <c r="A337" s="12">
        <v>36859</v>
      </c>
      <c r="B337" s="17">
        <f t="shared" si="29"/>
        <v>254414000</v>
      </c>
      <c r="C337" s="34">
        <v>5586000</v>
      </c>
      <c r="D337" s="14">
        <f t="shared" si="30"/>
        <v>260000000</v>
      </c>
      <c r="F337" s="5"/>
      <c r="G337" s="5"/>
      <c r="H337" s="13">
        <v>35764.583333333336</v>
      </c>
      <c r="I337" s="14">
        <f t="shared" si="31"/>
        <v>234417000</v>
      </c>
      <c r="J337" s="34">
        <v>25583000</v>
      </c>
      <c r="K337" s="13">
        <v>36130.875</v>
      </c>
      <c r="L337" s="14">
        <f t="shared" si="32"/>
        <v>256386000</v>
      </c>
      <c r="M337" s="34">
        <v>3614000</v>
      </c>
      <c r="X337" s="24">
        <v>36494</v>
      </c>
      <c r="Y337" s="17">
        <f t="shared" si="33"/>
        <v>254414000</v>
      </c>
      <c r="Z337" s="14">
        <f t="shared" si="34"/>
        <v>5586000</v>
      </c>
    </row>
    <row r="338" spans="1:26" x14ac:dyDescent="0.2">
      <c r="A338" s="12">
        <v>36860</v>
      </c>
      <c r="B338" s="17">
        <f t="shared" si="29"/>
        <v>253568000</v>
      </c>
      <c r="C338" s="34">
        <v>6432000</v>
      </c>
      <c r="D338" s="14">
        <f t="shared" si="30"/>
        <v>260000000</v>
      </c>
      <c r="F338" s="5"/>
      <c r="G338" s="5"/>
      <c r="H338" s="13">
        <v>35765.583333333336</v>
      </c>
      <c r="I338" s="14">
        <f t="shared" si="31"/>
        <v>234417000</v>
      </c>
      <c r="J338" s="34">
        <v>25583000</v>
      </c>
      <c r="K338" s="13">
        <v>36131.875</v>
      </c>
      <c r="L338" s="14">
        <f t="shared" si="32"/>
        <v>256771000</v>
      </c>
      <c r="M338" s="34">
        <v>3229000</v>
      </c>
      <c r="X338" s="24">
        <v>36495</v>
      </c>
      <c r="Y338" s="17">
        <f t="shared" si="33"/>
        <v>253568000</v>
      </c>
      <c r="Z338" s="14">
        <f t="shared" si="34"/>
        <v>6432000</v>
      </c>
    </row>
    <row r="339" spans="1:26" x14ac:dyDescent="0.2">
      <c r="A339" s="12">
        <v>36861</v>
      </c>
      <c r="B339" s="17">
        <f t="shared" si="29"/>
        <v>252328000</v>
      </c>
      <c r="C339" s="34">
        <v>7672000</v>
      </c>
      <c r="D339" s="14">
        <f t="shared" si="30"/>
        <v>260000000</v>
      </c>
      <c r="F339" s="5"/>
      <c r="G339" s="5"/>
      <c r="H339" s="13">
        <v>35766.583333333336</v>
      </c>
      <c r="I339" s="14">
        <f t="shared" si="31"/>
        <v>234645000</v>
      </c>
      <c r="J339" s="34">
        <v>25355000</v>
      </c>
      <c r="K339" s="13">
        <v>36132.708333333336</v>
      </c>
      <c r="L339" s="14">
        <f t="shared" si="32"/>
        <v>257171000</v>
      </c>
      <c r="M339" s="34">
        <v>2829000</v>
      </c>
      <c r="X339" s="24">
        <v>36496</v>
      </c>
      <c r="Y339" s="17">
        <f t="shared" si="33"/>
        <v>252328000</v>
      </c>
      <c r="Z339" s="14">
        <f t="shared" si="34"/>
        <v>7672000</v>
      </c>
    </row>
    <row r="340" spans="1:26" x14ac:dyDescent="0.2">
      <c r="A340" s="12">
        <v>36862</v>
      </c>
      <c r="B340" s="17">
        <f t="shared" si="29"/>
        <v>251597000</v>
      </c>
      <c r="C340" s="34">
        <v>8403000</v>
      </c>
      <c r="D340" s="14">
        <f t="shared" si="30"/>
        <v>260000000</v>
      </c>
      <c r="F340" s="5"/>
      <c r="G340" s="5"/>
      <c r="H340" s="13">
        <v>35767.583333333336</v>
      </c>
      <c r="I340" s="14">
        <f t="shared" si="31"/>
        <v>234645000</v>
      </c>
      <c r="J340" s="34">
        <v>25355000</v>
      </c>
      <c r="K340" s="13">
        <v>36133.875</v>
      </c>
      <c r="L340" s="14">
        <f t="shared" si="32"/>
        <v>257571000</v>
      </c>
      <c r="M340" s="34">
        <v>2429000</v>
      </c>
      <c r="X340" s="24">
        <v>36497</v>
      </c>
      <c r="Y340" s="17">
        <f t="shared" si="33"/>
        <v>251597000</v>
      </c>
      <c r="Z340" s="14">
        <f t="shared" si="34"/>
        <v>8403000</v>
      </c>
    </row>
    <row r="341" spans="1:26" x14ac:dyDescent="0.2">
      <c r="A341" s="12">
        <v>36863</v>
      </c>
      <c r="B341" s="17">
        <f t="shared" si="29"/>
        <v>251176000</v>
      </c>
      <c r="C341" s="34">
        <v>8824000</v>
      </c>
      <c r="D341" s="14">
        <f t="shared" si="30"/>
        <v>260000000</v>
      </c>
      <c r="F341" s="5"/>
      <c r="G341" s="5"/>
      <c r="H341" s="13">
        <v>35768.583333333336</v>
      </c>
      <c r="I341" s="14">
        <f t="shared" si="31"/>
        <v>234645000</v>
      </c>
      <c r="J341" s="34">
        <v>25355000</v>
      </c>
      <c r="K341" s="13">
        <v>36134.708333333336</v>
      </c>
      <c r="L341" s="14">
        <f t="shared" si="32"/>
        <v>257571000</v>
      </c>
      <c r="M341" s="34">
        <v>2429000</v>
      </c>
      <c r="X341" s="24">
        <v>36498</v>
      </c>
      <c r="Y341" s="17">
        <f t="shared" si="33"/>
        <v>251176000</v>
      </c>
      <c r="Z341" s="14">
        <f t="shared" si="34"/>
        <v>8824000</v>
      </c>
    </row>
    <row r="342" spans="1:26" x14ac:dyDescent="0.2">
      <c r="A342" s="12">
        <v>36864</v>
      </c>
      <c r="B342" s="17">
        <f t="shared" si="29"/>
        <v>251240000</v>
      </c>
      <c r="C342" s="34">
        <v>8760000</v>
      </c>
      <c r="D342" s="14">
        <f t="shared" si="30"/>
        <v>260000000</v>
      </c>
      <c r="F342" s="5"/>
      <c r="G342" s="5"/>
      <c r="H342" s="13">
        <v>35769.583333333336</v>
      </c>
      <c r="I342" s="14">
        <f t="shared" si="31"/>
        <v>233959000</v>
      </c>
      <c r="J342" s="34">
        <v>26041000</v>
      </c>
      <c r="K342" s="13">
        <v>36135.875</v>
      </c>
      <c r="L342" s="14">
        <f t="shared" si="32"/>
        <v>257571000</v>
      </c>
      <c r="M342" s="34">
        <v>2429000</v>
      </c>
      <c r="X342" s="24">
        <v>36499</v>
      </c>
      <c r="Y342" s="17">
        <f t="shared" si="33"/>
        <v>251240000</v>
      </c>
      <c r="Z342" s="14">
        <f t="shared" si="34"/>
        <v>8760000</v>
      </c>
    </row>
    <row r="343" spans="1:26" x14ac:dyDescent="0.2">
      <c r="A343" s="12">
        <v>36865</v>
      </c>
      <c r="B343" s="17">
        <f t="shared" si="29"/>
        <v>251240000</v>
      </c>
      <c r="C343" s="34">
        <v>8760000</v>
      </c>
      <c r="D343" s="14">
        <f t="shared" si="30"/>
        <v>260000000</v>
      </c>
      <c r="F343" s="5"/>
      <c r="G343" s="5"/>
      <c r="H343" s="13">
        <v>35770.583333333336</v>
      </c>
      <c r="I343" s="14">
        <f t="shared" si="31"/>
        <v>233959000</v>
      </c>
      <c r="J343" s="34">
        <v>26041000</v>
      </c>
      <c r="K343" s="13">
        <v>36136.708333333336</v>
      </c>
      <c r="L343" s="14">
        <f t="shared" si="32"/>
        <v>258029000</v>
      </c>
      <c r="M343" s="34">
        <v>1971000</v>
      </c>
      <c r="X343" s="24">
        <v>36500</v>
      </c>
      <c r="Y343" s="17">
        <f t="shared" si="33"/>
        <v>251240000</v>
      </c>
      <c r="Z343" s="14">
        <f t="shared" si="34"/>
        <v>8760000</v>
      </c>
    </row>
    <row r="344" spans="1:26" x14ac:dyDescent="0.2">
      <c r="A344" s="12">
        <v>36866</v>
      </c>
      <c r="B344" s="17">
        <f t="shared" si="29"/>
        <v>250930000</v>
      </c>
      <c r="C344" s="34">
        <v>9070000</v>
      </c>
      <c r="D344" s="14">
        <f t="shared" si="30"/>
        <v>260000000</v>
      </c>
      <c r="F344" s="5"/>
      <c r="G344" s="5"/>
      <c r="H344" s="13">
        <v>35771.583333333336</v>
      </c>
      <c r="I344" s="14">
        <f t="shared" si="31"/>
        <v>233959000</v>
      </c>
      <c r="J344" s="34">
        <v>26041000</v>
      </c>
      <c r="K344" s="13">
        <v>36137.875</v>
      </c>
      <c r="L344" s="14">
        <f t="shared" si="32"/>
        <v>258688000</v>
      </c>
      <c r="M344" s="34">
        <v>1312000</v>
      </c>
      <c r="X344" s="24">
        <v>36501</v>
      </c>
      <c r="Y344" s="17">
        <f t="shared" si="33"/>
        <v>250930000</v>
      </c>
      <c r="Z344" s="14">
        <f t="shared" si="34"/>
        <v>9070000</v>
      </c>
    </row>
    <row r="345" spans="1:26" x14ac:dyDescent="0.2">
      <c r="A345" s="12">
        <v>36867</v>
      </c>
      <c r="B345" s="17">
        <f t="shared" si="29"/>
        <v>250089000</v>
      </c>
      <c r="C345" s="34">
        <v>9911000</v>
      </c>
      <c r="D345" s="14">
        <f t="shared" si="30"/>
        <v>260000000</v>
      </c>
      <c r="F345" s="5"/>
      <c r="G345" s="5"/>
      <c r="H345" s="13">
        <v>35772.583333333336</v>
      </c>
      <c r="I345" s="14">
        <f t="shared" si="31"/>
        <v>233959000</v>
      </c>
      <c r="J345" s="34">
        <v>26041000</v>
      </c>
      <c r="K345" s="13">
        <v>36138.708333333336</v>
      </c>
      <c r="L345" s="14">
        <f t="shared" si="32"/>
        <v>257959000</v>
      </c>
      <c r="M345" s="34">
        <v>2041000</v>
      </c>
      <c r="X345" s="24">
        <v>36502</v>
      </c>
      <c r="Y345" s="17">
        <f t="shared" si="33"/>
        <v>250089000</v>
      </c>
      <c r="Z345" s="14">
        <f t="shared" si="34"/>
        <v>9911000</v>
      </c>
    </row>
    <row r="346" spans="1:26" x14ac:dyDescent="0.2">
      <c r="A346" s="12">
        <v>36868</v>
      </c>
      <c r="B346" s="17">
        <f t="shared" si="29"/>
        <v>249246000</v>
      </c>
      <c r="C346" s="34">
        <v>10754000</v>
      </c>
      <c r="D346" s="14">
        <f t="shared" si="30"/>
        <v>260000000</v>
      </c>
      <c r="F346" s="5"/>
      <c r="G346" s="5"/>
      <c r="H346" s="13">
        <v>35773.583333333336</v>
      </c>
      <c r="I346" s="14">
        <f t="shared" si="31"/>
        <v>229352000</v>
      </c>
      <c r="J346" s="34">
        <v>30648000</v>
      </c>
      <c r="K346" s="13">
        <v>36139.875</v>
      </c>
      <c r="L346" s="14">
        <f t="shared" si="32"/>
        <v>257357000</v>
      </c>
      <c r="M346" s="34">
        <v>2643000</v>
      </c>
      <c r="X346" s="24">
        <v>36503</v>
      </c>
      <c r="Y346" s="17">
        <f t="shared" si="33"/>
        <v>249246000</v>
      </c>
      <c r="Z346" s="14">
        <f t="shared" si="34"/>
        <v>10754000</v>
      </c>
    </row>
    <row r="347" spans="1:26" x14ac:dyDescent="0.2">
      <c r="A347" s="12">
        <v>36869</v>
      </c>
      <c r="B347" s="17">
        <f t="shared" si="29"/>
        <v>248544000</v>
      </c>
      <c r="C347" s="34">
        <v>11456000</v>
      </c>
      <c r="D347" s="14">
        <f t="shared" si="30"/>
        <v>260000000</v>
      </c>
      <c r="F347" s="5"/>
      <c r="G347" s="5"/>
      <c r="H347" s="13">
        <v>35774.583333333336</v>
      </c>
      <c r="I347" s="14">
        <f t="shared" si="31"/>
        <v>228321000</v>
      </c>
      <c r="J347" s="34">
        <v>31679000</v>
      </c>
      <c r="K347" s="13">
        <v>36140.708333333336</v>
      </c>
      <c r="L347" s="14">
        <f t="shared" si="32"/>
        <v>256738000</v>
      </c>
      <c r="M347" s="34">
        <v>3262000</v>
      </c>
      <c r="X347" s="24">
        <v>36504</v>
      </c>
      <c r="Y347" s="17">
        <f t="shared" si="33"/>
        <v>248544000</v>
      </c>
      <c r="Z347" s="14">
        <f t="shared" si="34"/>
        <v>11456000</v>
      </c>
    </row>
    <row r="348" spans="1:26" x14ac:dyDescent="0.2">
      <c r="A348" s="12">
        <v>36870</v>
      </c>
      <c r="B348" s="17">
        <f t="shared" si="29"/>
        <v>248180000</v>
      </c>
      <c r="C348" s="34">
        <v>11820000</v>
      </c>
      <c r="D348" s="14">
        <f t="shared" si="30"/>
        <v>260000000</v>
      </c>
      <c r="F348" s="5"/>
      <c r="G348" s="5"/>
      <c r="H348" s="13">
        <v>35775.583333333336</v>
      </c>
      <c r="I348" s="14">
        <f t="shared" si="31"/>
        <v>227390000</v>
      </c>
      <c r="J348" s="34">
        <v>32610000</v>
      </c>
      <c r="K348" s="13">
        <v>36141.875</v>
      </c>
      <c r="L348" s="14">
        <f t="shared" si="32"/>
        <v>256738000</v>
      </c>
      <c r="M348" s="34">
        <v>3262000</v>
      </c>
      <c r="X348" s="24">
        <v>36505</v>
      </c>
      <c r="Y348" s="17">
        <f t="shared" si="33"/>
        <v>248180000</v>
      </c>
      <c r="Z348" s="14">
        <f t="shared" si="34"/>
        <v>11820000</v>
      </c>
    </row>
    <row r="349" spans="1:26" x14ac:dyDescent="0.2">
      <c r="A349" s="12">
        <v>36871</v>
      </c>
      <c r="B349" s="17">
        <f t="shared" si="29"/>
        <v>247690000</v>
      </c>
      <c r="C349" s="34">
        <v>12310000</v>
      </c>
      <c r="D349" s="14">
        <f t="shared" si="30"/>
        <v>260000000</v>
      </c>
      <c r="F349" s="5"/>
      <c r="G349" s="5"/>
      <c r="H349" s="13">
        <v>35776.583333333336</v>
      </c>
      <c r="I349" s="14">
        <f t="shared" si="31"/>
        <v>226464000</v>
      </c>
      <c r="J349" s="34">
        <v>33536000</v>
      </c>
      <c r="K349" s="13">
        <v>36142.708333333336</v>
      </c>
      <c r="L349" s="14">
        <f t="shared" si="32"/>
        <v>256738000</v>
      </c>
      <c r="M349" s="34">
        <v>3262000</v>
      </c>
      <c r="X349" s="24">
        <v>36506</v>
      </c>
      <c r="Y349" s="17">
        <f t="shared" si="33"/>
        <v>247690000</v>
      </c>
      <c r="Z349" s="14">
        <f t="shared" si="34"/>
        <v>12310000</v>
      </c>
    </row>
    <row r="350" spans="1:26" x14ac:dyDescent="0.2">
      <c r="A350" s="12">
        <v>36872</v>
      </c>
      <c r="B350" s="17">
        <f t="shared" si="29"/>
        <v>246980000</v>
      </c>
      <c r="C350" s="34">
        <v>13020000</v>
      </c>
      <c r="D350" s="14">
        <f t="shared" si="30"/>
        <v>260000000</v>
      </c>
      <c r="F350" s="5"/>
      <c r="G350" s="5"/>
      <c r="H350" s="13">
        <v>35777.583333333336</v>
      </c>
      <c r="I350" s="14">
        <f t="shared" si="31"/>
        <v>226464000</v>
      </c>
      <c r="J350" s="34">
        <v>33536000</v>
      </c>
      <c r="K350" s="13">
        <v>36143.875</v>
      </c>
      <c r="L350" s="14">
        <f t="shared" si="32"/>
        <v>256170000</v>
      </c>
      <c r="M350" s="34">
        <v>3830000</v>
      </c>
      <c r="X350" s="24">
        <v>36507</v>
      </c>
      <c r="Y350" s="17">
        <f t="shared" si="33"/>
        <v>246980000</v>
      </c>
      <c r="Z350" s="14">
        <f t="shared" si="34"/>
        <v>13020000</v>
      </c>
    </row>
    <row r="351" spans="1:26" x14ac:dyDescent="0.2">
      <c r="A351" s="12">
        <v>36873</v>
      </c>
      <c r="B351" s="17">
        <f t="shared" si="29"/>
        <v>247063000</v>
      </c>
      <c r="C351" s="34">
        <v>12937000</v>
      </c>
      <c r="D351" s="14">
        <f t="shared" si="30"/>
        <v>260000000</v>
      </c>
      <c r="F351" s="5"/>
      <c r="G351" s="5"/>
      <c r="H351" s="13">
        <v>35778.583333333336</v>
      </c>
      <c r="I351" s="14">
        <f t="shared" si="31"/>
        <v>226464000</v>
      </c>
      <c r="J351" s="34">
        <v>33536000</v>
      </c>
      <c r="K351" s="13">
        <v>36144.708333333336</v>
      </c>
      <c r="L351" s="14">
        <f t="shared" si="32"/>
        <v>255301000</v>
      </c>
      <c r="M351" s="34">
        <v>4699000</v>
      </c>
      <c r="X351" s="24">
        <v>36508</v>
      </c>
      <c r="Y351" s="17">
        <f t="shared" si="33"/>
        <v>247063000</v>
      </c>
      <c r="Z351" s="14">
        <f t="shared" si="34"/>
        <v>12937000</v>
      </c>
    </row>
    <row r="352" spans="1:26" x14ac:dyDescent="0.2">
      <c r="A352" s="12">
        <v>36874</v>
      </c>
      <c r="B352" s="17">
        <f t="shared" si="29"/>
        <v>246522000</v>
      </c>
      <c r="C352" s="34">
        <v>13478000</v>
      </c>
      <c r="D352" s="14">
        <f t="shared" si="30"/>
        <v>260000000</v>
      </c>
      <c r="F352" s="5"/>
      <c r="G352" s="5"/>
      <c r="H352" s="13">
        <v>35779.583333333336</v>
      </c>
      <c r="I352" s="14">
        <f t="shared" si="31"/>
        <v>225269000</v>
      </c>
      <c r="J352" s="34">
        <v>34731000</v>
      </c>
      <c r="K352" s="13">
        <v>36145.708333333336</v>
      </c>
      <c r="L352" s="14">
        <f t="shared" si="32"/>
        <v>254710000</v>
      </c>
      <c r="M352" s="34">
        <v>5290000</v>
      </c>
      <c r="X352" s="24">
        <v>36509</v>
      </c>
      <c r="Y352" s="17">
        <f t="shared" si="33"/>
        <v>246522000</v>
      </c>
      <c r="Z352" s="14">
        <f t="shared" si="34"/>
        <v>13478000</v>
      </c>
    </row>
    <row r="353" spans="1:26" x14ac:dyDescent="0.2">
      <c r="A353" s="12">
        <v>36875</v>
      </c>
      <c r="B353" s="17">
        <f t="shared" si="29"/>
        <v>245681000</v>
      </c>
      <c r="C353" s="34">
        <v>14319000</v>
      </c>
      <c r="D353" s="14">
        <f t="shared" si="30"/>
        <v>260000000</v>
      </c>
      <c r="F353" s="5"/>
      <c r="G353" s="5"/>
      <c r="H353" s="13">
        <v>35780.583333333336</v>
      </c>
      <c r="I353" s="14">
        <f t="shared" si="31"/>
        <v>225269000</v>
      </c>
      <c r="J353" s="34">
        <v>34731000</v>
      </c>
      <c r="K353" s="13">
        <v>36146.708333333336</v>
      </c>
      <c r="L353" s="14">
        <f t="shared" si="32"/>
        <v>254307000</v>
      </c>
      <c r="M353" s="34">
        <v>5693000</v>
      </c>
      <c r="X353" s="24">
        <v>36510</v>
      </c>
      <c r="Y353" s="17">
        <f t="shared" si="33"/>
        <v>245681000</v>
      </c>
      <c r="Z353" s="14">
        <f t="shared" si="34"/>
        <v>14319000</v>
      </c>
    </row>
    <row r="354" spans="1:26" x14ac:dyDescent="0.2">
      <c r="A354" s="12">
        <v>36876</v>
      </c>
      <c r="B354" s="17">
        <f t="shared" si="29"/>
        <v>244382000</v>
      </c>
      <c r="C354" s="34">
        <v>15618000</v>
      </c>
      <c r="D354" s="14">
        <f t="shared" si="30"/>
        <v>260000000</v>
      </c>
      <c r="F354" s="5"/>
      <c r="G354" s="5"/>
      <c r="H354" s="13">
        <v>35781.583333333336</v>
      </c>
      <c r="I354" s="14">
        <f t="shared" si="31"/>
        <v>222793000</v>
      </c>
      <c r="J354" s="34">
        <v>37207000</v>
      </c>
      <c r="K354" s="13">
        <v>36147.708333333336</v>
      </c>
      <c r="L354" s="14">
        <f t="shared" si="32"/>
        <v>253761000</v>
      </c>
      <c r="M354" s="34">
        <v>6239000</v>
      </c>
      <c r="X354" s="24">
        <v>36511</v>
      </c>
      <c r="Y354" s="17">
        <f t="shared" si="33"/>
        <v>244382000</v>
      </c>
      <c r="Z354" s="14">
        <f t="shared" si="34"/>
        <v>15618000</v>
      </c>
    </row>
    <row r="355" spans="1:26" x14ac:dyDescent="0.2">
      <c r="A355" s="12">
        <v>36877</v>
      </c>
      <c r="B355" s="17">
        <f t="shared" si="29"/>
        <v>242576000</v>
      </c>
      <c r="C355" s="34">
        <v>17424000</v>
      </c>
      <c r="D355" s="14">
        <f t="shared" si="30"/>
        <v>260000000</v>
      </c>
      <c r="F355" s="5"/>
      <c r="G355" s="5"/>
      <c r="H355" s="13">
        <v>35782.583333333336</v>
      </c>
      <c r="I355" s="14">
        <f t="shared" si="31"/>
        <v>222484000</v>
      </c>
      <c r="J355" s="34">
        <v>37516000</v>
      </c>
      <c r="K355" s="13">
        <v>36148.875</v>
      </c>
      <c r="L355" s="14">
        <f t="shared" si="32"/>
        <v>253761000</v>
      </c>
      <c r="M355" s="34">
        <v>6239000</v>
      </c>
      <c r="X355" s="24">
        <v>36512</v>
      </c>
      <c r="Y355" s="17">
        <f t="shared" si="33"/>
        <v>242576000</v>
      </c>
      <c r="Z355" s="14">
        <f t="shared" si="34"/>
        <v>17424000</v>
      </c>
    </row>
    <row r="356" spans="1:26" x14ac:dyDescent="0.2">
      <c r="A356" s="12">
        <v>36878</v>
      </c>
      <c r="B356" s="17">
        <f t="shared" si="29"/>
        <v>241222000</v>
      </c>
      <c r="C356" s="34">
        <v>18778000</v>
      </c>
      <c r="D356" s="14">
        <f t="shared" si="30"/>
        <v>260000000</v>
      </c>
      <c r="F356" s="5"/>
      <c r="G356" s="5"/>
      <c r="H356" s="13">
        <v>35783.583333333336</v>
      </c>
      <c r="I356" s="14">
        <f t="shared" si="31"/>
        <v>222037000</v>
      </c>
      <c r="J356" s="34">
        <v>37963000</v>
      </c>
      <c r="K356" s="13">
        <v>36149.708333333336</v>
      </c>
      <c r="L356" s="14">
        <f t="shared" si="32"/>
        <v>253761000</v>
      </c>
      <c r="M356" s="34">
        <v>6239000</v>
      </c>
      <c r="X356" s="24">
        <v>36513</v>
      </c>
      <c r="Y356" s="17">
        <f t="shared" si="33"/>
        <v>241222000</v>
      </c>
      <c r="Z356" s="14">
        <f t="shared" si="34"/>
        <v>18778000</v>
      </c>
    </row>
    <row r="357" spans="1:26" x14ac:dyDescent="0.2">
      <c r="A357" s="12">
        <v>36879</v>
      </c>
      <c r="B357" s="17">
        <f t="shared" si="29"/>
        <v>239867800</v>
      </c>
      <c r="C357" s="34">
        <v>20132200</v>
      </c>
      <c r="D357" s="14">
        <f t="shared" si="30"/>
        <v>260000000</v>
      </c>
      <c r="F357" s="14">
        <f>$A$1-G357</f>
        <v>208900000</v>
      </c>
      <c r="G357" s="34">
        <v>51100000</v>
      </c>
      <c r="H357" s="13">
        <v>35784.583333333336</v>
      </c>
      <c r="I357" s="14">
        <f t="shared" si="31"/>
        <v>221463000</v>
      </c>
      <c r="J357" s="34">
        <v>38537000</v>
      </c>
      <c r="K357" s="13">
        <v>36150.708333333336</v>
      </c>
      <c r="L357" s="14">
        <f t="shared" si="32"/>
        <v>253162000</v>
      </c>
      <c r="M357" s="34">
        <v>6838000</v>
      </c>
      <c r="X357" s="24">
        <v>36514</v>
      </c>
      <c r="Y357" s="17">
        <f t="shared" si="33"/>
        <v>239867800</v>
      </c>
      <c r="Z357" s="14">
        <f t="shared" si="34"/>
        <v>20132200</v>
      </c>
    </row>
    <row r="358" spans="1:26" x14ac:dyDescent="0.2">
      <c r="A358" s="12">
        <v>36880</v>
      </c>
      <c r="B358" s="17">
        <f t="shared" si="29"/>
        <v>237488000</v>
      </c>
      <c r="C358" s="34">
        <v>22512000</v>
      </c>
      <c r="D358" s="14">
        <f t="shared" si="30"/>
        <v>260000000</v>
      </c>
      <c r="F358" s="5"/>
      <c r="G358" s="5"/>
      <c r="H358" s="13">
        <v>35785.583333333336</v>
      </c>
      <c r="I358" s="14">
        <f t="shared" si="31"/>
        <v>221463000</v>
      </c>
      <c r="J358" s="34">
        <v>38537000</v>
      </c>
      <c r="K358" s="13">
        <v>36151.708333333336</v>
      </c>
      <c r="L358" s="14">
        <f t="shared" si="32"/>
        <v>251806000</v>
      </c>
      <c r="M358" s="34">
        <v>8194000</v>
      </c>
      <c r="X358" s="24">
        <v>36515</v>
      </c>
      <c r="Y358" s="17">
        <f t="shared" si="33"/>
        <v>237488000</v>
      </c>
      <c r="Z358" s="14">
        <f t="shared" si="34"/>
        <v>22512000</v>
      </c>
    </row>
    <row r="359" spans="1:26" x14ac:dyDescent="0.2">
      <c r="A359" s="12">
        <v>36881</v>
      </c>
      <c r="B359" s="17">
        <f t="shared" si="29"/>
        <v>235177000</v>
      </c>
      <c r="C359" s="34">
        <v>24823000</v>
      </c>
      <c r="D359" s="14">
        <f t="shared" si="30"/>
        <v>260000000</v>
      </c>
      <c r="F359" s="5"/>
      <c r="G359" s="5"/>
      <c r="H359" s="13">
        <v>35786.583333333336</v>
      </c>
      <c r="I359" s="14">
        <f t="shared" si="31"/>
        <v>221000000</v>
      </c>
      <c r="J359" s="34">
        <v>39000000</v>
      </c>
      <c r="K359" s="13">
        <v>36152.875</v>
      </c>
      <c r="L359" s="14">
        <f t="shared" si="32"/>
        <v>250498000</v>
      </c>
      <c r="M359" s="34">
        <v>9502000</v>
      </c>
      <c r="X359" s="24">
        <v>36516</v>
      </c>
      <c r="Y359" s="17">
        <f t="shared" si="33"/>
        <v>235177000</v>
      </c>
      <c r="Z359" s="14">
        <f t="shared" si="34"/>
        <v>24823000</v>
      </c>
    </row>
    <row r="360" spans="1:26" x14ac:dyDescent="0.2">
      <c r="A360" s="12">
        <v>36882</v>
      </c>
      <c r="B360" s="17">
        <f t="shared" si="29"/>
        <v>232330000</v>
      </c>
      <c r="C360" s="34">
        <v>27670000</v>
      </c>
      <c r="D360" s="14">
        <f t="shared" si="30"/>
        <v>260000000</v>
      </c>
      <c r="F360" s="5"/>
      <c r="G360" s="5"/>
      <c r="H360" s="13">
        <v>35787.583333333336</v>
      </c>
      <c r="I360" s="14">
        <f t="shared" si="31"/>
        <v>221000000</v>
      </c>
      <c r="J360" s="34">
        <v>39000000</v>
      </c>
      <c r="K360" s="13">
        <v>36153.875</v>
      </c>
      <c r="L360" s="14">
        <f t="shared" si="32"/>
        <v>250498000</v>
      </c>
      <c r="M360" s="34">
        <v>9502000</v>
      </c>
      <c r="X360" s="24">
        <v>36517</v>
      </c>
      <c r="Y360" s="17">
        <f t="shared" si="33"/>
        <v>232330000</v>
      </c>
      <c r="Z360" s="14">
        <f t="shared" si="34"/>
        <v>27670000</v>
      </c>
    </row>
    <row r="361" spans="1:26" x14ac:dyDescent="0.2">
      <c r="A361" s="12">
        <v>36883</v>
      </c>
      <c r="B361" s="17">
        <f t="shared" si="29"/>
        <v>229894400</v>
      </c>
      <c r="C361" s="34">
        <v>30105600</v>
      </c>
      <c r="D361" s="14">
        <f t="shared" si="30"/>
        <v>260000000</v>
      </c>
      <c r="F361" s="5"/>
      <c r="G361" s="5"/>
      <c r="H361" s="13">
        <v>35788.583333333336</v>
      </c>
      <c r="I361" s="14">
        <f t="shared" si="31"/>
        <v>217000000</v>
      </c>
      <c r="J361" s="34">
        <v>43000000</v>
      </c>
      <c r="K361" s="5"/>
      <c r="L361" s="5"/>
      <c r="M361" s="5"/>
      <c r="X361" s="24">
        <v>36518</v>
      </c>
      <c r="Y361" s="17">
        <f t="shared" si="33"/>
        <v>229894400</v>
      </c>
      <c r="Z361" s="14">
        <f t="shared" si="34"/>
        <v>30105600</v>
      </c>
    </row>
    <row r="362" spans="1:26" x14ac:dyDescent="0.2">
      <c r="A362" s="12">
        <v>36884</v>
      </c>
      <c r="B362" s="17">
        <f t="shared" si="29"/>
        <v>228229600</v>
      </c>
      <c r="C362" s="34">
        <v>31770400</v>
      </c>
      <c r="D362" s="14">
        <f t="shared" si="30"/>
        <v>260000000</v>
      </c>
      <c r="F362" s="5"/>
      <c r="G362" s="5"/>
      <c r="H362" s="13">
        <v>35789.583333333336</v>
      </c>
      <c r="I362" s="14">
        <f t="shared" si="31"/>
        <v>217590000</v>
      </c>
      <c r="J362" s="34">
        <v>42410000</v>
      </c>
      <c r="K362" s="13">
        <v>36155.708333333336</v>
      </c>
      <c r="L362" s="14">
        <f t="shared" ref="L362:L367" si="35">$A$1-M362</f>
        <v>250498000</v>
      </c>
      <c r="M362" s="34">
        <v>9502000</v>
      </c>
      <c r="X362" s="24">
        <v>36519</v>
      </c>
      <c r="Y362" s="17">
        <f t="shared" si="33"/>
        <v>228229600</v>
      </c>
      <c r="Z362" s="14">
        <f t="shared" si="34"/>
        <v>31770400</v>
      </c>
    </row>
    <row r="363" spans="1:26" x14ac:dyDescent="0.2">
      <c r="A363" s="12">
        <v>36885</v>
      </c>
      <c r="B363" s="17">
        <f t="shared" si="29"/>
        <v>226696300</v>
      </c>
      <c r="C363" s="34">
        <v>33303700</v>
      </c>
      <c r="D363" s="14">
        <f t="shared" si="30"/>
        <v>260000000</v>
      </c>
      <c r="F363" s="5"/>
      <c r="G363" s="5"/>
      <c r="H363" s="13">
        <v>35790.583333333336</v>
      </c>
      <c r="I363" s="14">
        <f t="shared" si="31"/>
        <v>217590000</v>
      </c>
      <c r="J363" s="34">
        <v>42410000</v>
      </c>
      <c r="K363" s="13">
        <v>36156.708333333336</v>
      </c>
      <c r="L363" s="14">
        <f t="shared" si="35"/>
        <v>250498000</v>
      </c>
      <c r="M363" s="34">
        <v>9502000</v>
      </c>
      <c r="X363" s="24">
        <v>36520</v>
      </c>
      <c r="Y363" s="17">
        <f t="shared" si="33"/>
        <v>226696300</v>
      </c>
      <c r="Z363" s="14">
        <f t="shared" si="34"/>
        <v>33303700</v>
      </c>
    </row>
    <row r="364" spans="1:26" x14ac:dyDescent="0.2">
      <c r="A364" s="12">
        <v>36886</v>
      </c>
      <c r="B364" s="17">
        <f t="shared" si="29"/>
        <v>225730700</v>
      </c>
      <c r="C364" s="34">
        <v>34269300</v>
      </c>
      <c r="D364" s="14">
        <f t="shared" si="30"/>
        <v>260000000</v>
      </c>
      <c r="F364" s="5"/>
      <c r="G364" s="5"/>
      <c r="H364" s="13">
        <v>35791.583333333336</v>
      </c>
      <c r="I364" s="14">
        <f t="shared" si="31"/>
        <v>217590000</v>
      </c>
      <c r="J364" s="34">
        <v>42410000</v>
      </c>
      <c r="K364" s="13">
        <v>36157.708333333336</v>
      </c>
      <c r="L364" s="14">
        <f t="shared" si="35"/>
        <v>250898000</v>
      </c>
      <c r="M364" s="34">
        <v>9102000</v>
      </c>
      <c r="X364" s="24">
        <v>36521</v>
      </c>
      <c r="Y364" s="17">
        <f t="shared" si="33"/>
        <v>225730700</v>
      </c>
      <c r="Z364" s="14">
        <f t="shared" si="34"/>
        <v>34269300</v>
      </c>
    </row>
    <row r="365" spans="1:26" x14ac:dyDescent="0.2">
      <c r="A365" s="12">
        <v>36887</v>
      </c>
      <c r="B365" s="17">
        <f t="shared" si="29"/>
        <v>223837000</v>
      </c>
      <c r="C365" s="34">
        <v>36163000</v>
      </c>
      <c r="D365" s="14">
        <f t="shared" si="30"/>
        <v>260000000</v>
      </c>
      <c r="F365" s="5"/>
      <c r="G365" s="5"/>
      <c r="H365" s="13">
        <v>35792.583333333336</v>
      </c>
      <c r="I365" s="14">
        <f t="shared" si="31"/>
        <v>217590000</v>
      </c>
      <c r="J365" s="34">
        <v>42410000</v>
      </c>
      <c r="K365" s="13">
        <v>36158.708333333336</v>
      </c>
      <c r="L365" s="14">
        <f t="shared" si="35"/>
        <v>242729000</v>
      </c>
      <c r="M365" s="34">
        <v>17271000</v>
      </c>
      <c r="X365" s="24">
        <v>36522</v>
      </c>
      <c r="Y365" s="17">
        <f t="shared" si="33"/>
        <v>223837000</v>
      </c>
      <c r="Z365" s="14">
        <f t="shared" si="34"/>
        <v>36163000</v>
      </c>
    </row>
    <row r="366" spans="1:26" x14ac:dyDescent="0.2">
      <c r="A366" s="12">
        <v>36888</v>
      </c>
      <c r="B366" s="17">
        <f t="shared" si="29"/>
        <v>222097000</v>
      </c>
      <c r="C366" s="34">
        <v>37903000</v>
      </c>
      <c r="D366" s="14">
        <f t="shared" si="30"/>
        <v>260000000</v>
      </c>
      <c r="F366" s="14">
        <f>$A$1-G366</f>
        <v>196200000</v>
      </c>
      <c r="G366" s="34">
        <v>63800000</v>
      </c>
      <c r="H366" s="13">
        <v>35793.583333333336</v>
      </c>
      <c r="I366" s="14">
        <f t="shared" si="31"/>
        <v>217590000</v>
      </c>
      <c r="J366" s="34">
        <v>42410000</v>
      </c>
      <c r="K366" s="13">
        <v>36159.708333333336</v>
      </c>
      <c r="L366" s="14">
        <f t="shared" si="35"/>
        <v>242059000</v>
      </c>
      <c r="M366" s="34">
        <v>17941000</v>
      </c>
      <c r="X366" s="24">
        <v>36523</v>
      </c>
      <c r="Y366" s="17">
        <f t="shared" si="33"/>
        <v>222097000</v>
      </c>
      <c r="Z366" s="14">
        <f t="shared" si="34"/>
        <v>37903000</v>
      </c>
    </row>
    <row r="367" spans="1:26" x14ac:dyDescent="0.2">
      <c r="A367" s="12">
        <v>36889</v>
      </c>
      <c r="B367" s="17">
        <f t="shared" si="29"/>
        <v>220810000</v>
      </c>
      <c r="C367" s="34">
        <v>39190000</v>
      </c>
      <c r="D367" s="14">
        <f t="shared" si="30"/>
        <v>260000000</v>
      </c>
      <c r="F367" s="5"/>
      <c r="G367" s="5"/>
      <c r="H367" s="13">
        <v>35794.583333333336</v>
      </c>
      <c r="I367" s="14">
        <f t="shared" si="31"/>
        <v>213476000</v>
      </c>
      <c r="J367" s="34">
        <v>46524000</v>
      </c>
      <c r="K367" s="13">
        <v>36160.708333333336</v>
      </c>
      <c r="L367" s="14">
        <f t="shared" si="35"/>
        <v>240685000</v>
      </c>
      <c r="M367" s="34">
        <v>19315000</v>
      </c>
      <c r="X367" s="24">
        <v>36524</v>
      </c>
      <c r="Y367" s="17">
        <f t="shared" si="33"/>
        <v>220810000</v>
      </c>
      <c r="Z367" s="14">
        <f t="shared" si="34"/>
        <v>39190000</v>
      </c>
    </row>
    <row r="368" spans="1:26" x14ac:dyDescent="0.2">
      <c r="A368" s="12">
        <v>36890</v>
      </c>
      <c r="B368" s="17">
        <f t="shared" si="29"/>
        <v>219869000</v>
      </c>
      <c r="C368" s="34">
        <v>40131000</v>
      </c>
      <c r="D368" s="14">
        <f t="shared" si="30"/>
        <v>260000000</v>
      </c>
      <c r="F368" s="5"/>
      <c r="G368" s="5"/>
      <c r="H368" s="13">
        <v>35795.583333333336</v>
      </c>
      <c r="I368" s="14">
        <f t="shared" si="31"/>
        <v>213476000</v>
      </c>
      <c r="J368" s="34">
        <v>46524000</v>
      </c>
      <c r="K368" s="5"/>
      <c r="L368" s="5"/>
      <c r="M368" s="5"/>
      <c r="X368" s="24">
        <v>36525</v>
      </c>
      <c r="Y368" s="17">
        <f t="shared" si="33"/>
        <v>219869000</v>
      </c>
      <c r="Z368" s="14">
        <f t="shared" si="34"/>
        <v>40131000</v>
      </c>
    </row>
    <row r="369" spans="1:26" x14ac:dyDescent="0.2">
      <c r="A369" s="18"/>
      <c r="B369" s="5"/>
      <c r="C369" s="34"/>
      <c r="D369" s="5"/>
      <c r="E369" s="5"/>
      <c r="F369" s="5"/>
      <c r="G369" s="5"/>
      <c r="H369" s="5"/>
      <c r="I369" s="5"/>
      <c r="J369" s="5"/>
      <c r="K369" s="5"/>
      <c r="L369" s="5"/>
      <c r="M369" s="5"/>
      <c r="X369" s="24"/>
      <c r="Y369" s="5"/>
      <c r="Z369" s="14"/>
    </row>
    <row r="370" spans="1:26" x14ac:dyDescent="0.2">
      <c r="A370" s="18"/>
      <c r="B370" s="5"/>
      <c r="C370" s="34"/>
      <c r="D370" s="5"/>
      <c r="E370" s="5"/>
      <c r="F370" s="5"/>
      <c r="G370" s="5"/>
      <c r="H370" s="5"/>
      <c r="I370" s="5"/>
      <c r="J370" s="5"/>
      <c r="K370" s="5"/>
      <c r="L370" s="5"/>
      <c r="M370" s="5"/>
      <c r="X370" s="24"/>
      <c r="Y370" s="5"/>
      <c r="Z370" s="14"/>
    </row>
    <row r="371" spans="1:26" x14ac:dyDescent="0.2">
      <c r="X371" s="13"/>
      <c r="Z371" s="14"/>
    </row>
    <row r="372" spans="1:26" x14ac:dyDescent="0.2">
      <c r="X372" s="13"/>
      <c r="Z372" s="14"/>
    </row>
    <row r="373" spans="1:26" x14ac:dyDescent="0.2">
      <c r="X373" s="13"/>
      <c r="Z373" s="14"/>
    </row>
    <row r="374" spans="1:26" x14ac:dyDescent="0.2">
      <c r="X374" s="13"/>
      <c r="Z374" s="14"/>
    </row>
    <row r="375" spans="1:26" x14ac:dyDescent="0.2">
      <c r="X375" s="13"/>
      <c r="Z375" s="14"/>
    </row>
    <row r="376" spans="1:26" x14ac:dyDescent="0.2">
      <c r="X376" s="13"/>
      <c r="Z376" s="14"/>
    </row>
    <row r="377" spans="1:26" x14ac:dyDescent="0.2">
      <c r="X377" s="13"/>
      <c r="Z377" s="14"/>
    </row>
    <row r="378" spans="1:26" x14ac:dyDescent="0.2">
      <c r="X378" s="13"/>
      <c r="Z378" s="14"/>
    </row>
    <row r="379" spans="1:26" x14ac:dyDescent="0.2">
      <c r="X379" s="13"/>
      <c r="Z379" s="14"/>
    </row>
    <row r="380" spans="1:26" x14ac:dyDescent="0.2">
      <c r="X380" s="13"/>
      <c r="Z380" s="14"/>
    </row>
    <row r="381" spans="1:26" x14ac:dyDescent="0.2">
      <c r="X381" s="13"/>
      <c r="Z381" s="14"/>
    </row>
    <row r="382" spans="1:26" x14ac:dyDescent="0.2">
      <c r="X382" s="13"/>
      <c r="Z382" s="14"/>
    </row>
    <row r="383" spans="1:26" x14ac:dyDescent="0.2">
      <c r="X383" s="13"/>
      <c r="Z383" s="14"/>
    </row>
    <row r="384" spans="1:26" x14ac:dyDescent="0.2">
      <c r="X384" s="13"/>
      <c r="Z384" s="14"/>
    </row>
    <row r="385" spans="24:26" x14ac:dyDescent="0.2">
      <c r="X385" s="13"/>
      <c r="Z385" s="14"/>
    </row>
    <row r="386" spans="24:26" x14ac:dyDescent="0.2">
      <c r="X386" s="13"/>
      <c r="Z386" s="14"/>
    </row>
    <row r="387" spans="24:26" x14ac:dyDescent="0.2">
      <c r="X387" s="13"/>
      <c r="Z387" s="14"/>
    </row>
    <row r="388" spans="24:26" x14ac:dyDescent="0.2">
      <c r="X388" s="13"/>
      <c r="Z388" s="14"/>
    </row>
    <row r="389" spans="24:26" x14ac:dyDescent="0.2">
      <c r="X389" s="13"/>
      <c r="Z389" s="14"/>
    </row>
    <row r="390" spans="24:26" x14ac:dyDescent="0.2">
      <c r="X390" s="13"/>
      <c r="Z390" s="14"/>
    </row>
    <row r="391" spans="24:26" x14ac:dyDescent="0.2">
      <c r="X391" s="13"/>
      <c r="Z391" s="14"/>
    </row>
    <row r="392" spans="24:26" x14ac:dyDescent="0.2">
      <c r="X392" s="13"/>
      <c r="Z392" s="14"/>
    </row>
    <row r="393" spans="24:26" x14ac:dyDescent="0.2">
      <c r="X393" s="13"/>
      <c r="Z393" s="14"/>
    </row>
    <row r="394" spans="24:26" x14ac:dyDescent="0.2">
      <c r="X394" s="13"/>
      <c r="Z394" s="14"/>
    </row>
    <row r="395" spans="24:26" x14ac:dyDescent="0.2">
      <c r="X395" s="13"/>
      <c r="Z395" s="14"/>
    </row>
    <row r="396" spans="24:26" x14ac:dyDescent="0.2">
      <c r="X396" s="13"/>
      <c r="Z396" s="14"/>
    </row>
    <row r="397" spans="24:26" x14ac:dyDescent="0.2">
      <c r="X397" s="13"/>
      <c r="Z397" s="14"/>
    </row>
    <row r="398" spans="24:26" x14ac:dyDescent="0.2">
      <c r="X398" s="13"/>
      <c r="Z398" s="14"/>
    </row>
    <row r="399" spans="24:26" x14ac:dyDescent="0.2">
      <c r="X399" s="13"/>
      <c r="Z399" s="14"/>
    </row>
    <row r="400" spans="24:26" x14ac:dyDescent="0.2">
      <c r="X400" s="13"/>
      <c r="Z400" s="14"/>
    </row>
    <row r="401" spans="24:26" x14ac:dyDescent="0.2">
      <c r="X401" s="13"/>
      <c r="Z401" s="14"/>
    </row>
    <row r="402" spans="24:26" x14ac:dyDescent="0.2">
      <c r="X402" s="13"/>
      <c r="Z402" s="14"/>
    </row>
    <row r="403" spans="24:26" x14ac:dyDescent="0.2">
      <c r="X403" s="13"/>
      <c r="Z403" s="14"/>
    </row>
    <row r="404" spans="24:26" x14ac:dyDescent="0.2">
      <c r="X404" s="13"/>
      <c r="Z404" s="14"/>
    </row>
    <row r="405" spans="24:26" x14ac:dyDescent="0.2">
      <c r="X405" s="13"/>
      <c r="Z405" s="14"/>
    </row>
    <row r="406" spans="24:26" x14ac:dyDescent="0.2">
      <c r="X406" s="13"/>
      <c r="Z406" s="14"/>
    </row>
    <row r="407" spans="24:26" x14ac:dyDescent="0.2">
      <c r="X407" s="13"/>
      <c r="Z407" s="14"/>
    </row>
    <row r="408" spans="24:26" x14ac:dyDescent="0.2">
      <c r="X408" s="13"/>
      <c r="Z408" s="14"/>
    </row>
    <row r="409" spans="24:26" x14ac:dyDescent="0.2">
      <c r="X409" s="13"/>
      <c r="Z409" s="14"/>
    </row>
    <row r="410" spans="24:26" x14ac:dyDescent="0.2">
      <c r="X410" s="13"/>
      <c r="Z410" s="14"/>
    </row>
    <row r="411" spans="24:26" x14ac:dyDescent="0.2">
      <c r="X411" s="13"/>
      <c r="Z411" s="14"/>
    </row>
    <row r="412" spans="24:26" x14ac:dyDescent="0.2">
      <c r="X412" s="13"/>
      <c r="Z412" s="14"/>
    </row>
    <row r="413" spans="24:26" x14ac:dyDescent="0.2">
      <c r="X413" s="13"/>
      <c r="Z413" s="14"/>
    </row>
    <row r="414" spans="24:26" x14ac:dyDescent="0.2">
      <c r="X414" s="13"/>
      <c r="Z414" s="14"/>
    </row>
    <row r="415" spans="24:26" x14ac:dyDescent="0.2">
      <c r="X415" s="13"/>
      <c r="Z415" s="14"/>
    </row>
    <row r="416" spans="24:26" x14ac:dyDescent="0.2">
      <c r="X416" s="13"/>
      <c r="Z416" s="14"/>
    </row>
    <row r="417" spans="24:26" x14ac:dyDescent="0.2">
      <c r="X417" s="13"/>
      <c r="Z417" s="14"/>
    </row>
    <row r="418" spans="24:26" x14ac:dyDescent="0.2">
      <c r="X418" s="13"/>
      <c r="Z418" s="14"/>
    </row>
    <row r="419" spans="24:26" x14ac:dyDescent="0.2">
      <c r="X419" s="13"/>
      <c r="Z419" s="14"/>
    </row>
    <row r="420" spans="24:26" x14ac:dyDescent="0.2">
      <c r="X420" s="13"/>
      <c r="Z420" s="14"/>
    </row>
    <row r="421" spans="24:26" x14ac:dyDescent="0.2">
      <c r="X421" s="13"/>
      <c r="Z421" s="14"/>
    </row>
    <row r="422" spans="24:26" x14ac:dyDescent="0.2">
      <c r="X422" s="13"/>
      <c r="Z422" s="14"/>
    </row>
    <row r="423" spans="24:26" x14ac:dyDescent="0.2">
      <c r="X423" s="13"/>
      <c r="Z423" s="14"/>
    </row>
    <row r="424" spans="24:26" x14ac:dyDescent="0.2">
      <c r="X424" s="13"/>
      <c r="Z424" s="14"/>
    </row>
    <row r="425" spans="24:26" x14ac:dyDescent="0.2">
      <c r="X425" s="13"/>
      <c r="Z425" s="14"/>
    </row>
    <row r="426" spans="24:26" x14ac:dyDescent="0.2">
      <c r="X426" s="13"/>
      <c r="Z426" s="14"/>
    </row>
    <row r="427" spans="24:26" x14ac:dyDescent="0.2">
      <c r="X427" s="13"/>
      <c r="Z427" s="14"/>
    </row>
    <row r="428" spans="24:26" x14ac:dyDescent="0.2">
      <c r="X428" s="13"/>
      <c r="Z428" s="14"/>
    </row>
    <row r="429" spans="24:26" x14ac:dyDescent="0.2">
      <c r="X429" s="13"/>
      <c r="Z429" s="14"/>
    </row>
    <row r="430" spans="24:26" x14ac:dyDescent="0.2">
      <c r="X430" s="13"/>
      <c r="Z430" s="14"/>
    </row>
    <row r="431" spans="24:26" x14ac:dyDescent="0.2">
      <c r="X431" s="13"/>
      <c r="Z431" s="14"/>
    </row>
    <row r="432" spans="24:26" x14ac:dyDescent="0.2">
      <c r="X432" s="13"/>
      <c r="Z432" s="14"/>
    </row>
    <row r="433" spans="24:26" x14ac:dyDescent="0.2">
      <c r="X433" s="13"/>
      <c r="Z433" s="14"/>
    </row>
    <row r="434" spans="24:26" x14ac:dyDescent="0.2">
      <c r="X434" s="13"/>
      <c r="Z434" s="14"/>
    </row>
    <row r="435" spans="24:26" x14ac:dyDescent="0.2">
      <c r="X435" s="13"/>
      <c r="Z435" s="14"/>
    </row>
    <row r="436" spans="24:26" x14ac:dyDescent="0.2">
      <c r="X436" s="13"/>
      <c r="Z436" s="14"/>
    </row>
    <row r="437" spans="24:26" x14ac:dyDescent="0.2">
      <c r="X437" s="13"/>
      <c r="Z437" s="14"/>
    </row>
    <row r="438" spans="24:26" x14ac:dyDescent="0.2">
      <c r="X438" s="13"/>
      <c r="Z438" s="14"/>
    </row>
    <row r="439" spans="24:26" x14ac:dyDescent="0.2">
      <c r="X439" s="13"/>
      <c r="Z439" s="14"/>
    </row>
    <row r="440" spans="24:26" x14ac:dyDescent="0.2">
      <c r="X440" s="13"/>
      <c r="Z440" s="14"/>
    </row>
    <row r="441" spans="24:26" x14ac:dyDescent="0.2">
      <c r="X441" s="13"/>
      <c r="Z441" s="14"/>
    </row>
    <row r="442" spans="24:26" x14ac:dyDescent="0.2">
      <c r="X442" s="13"/>
      <c r="Z442" s="14"/>
    </row>
    <row r="443" spans="24:26" x14ac:dyDescent="0.2">
      <c r="X443" s="13"/>
      <c r="Z443" s="14"/>
    </row>
    <row r="444" spans="24:26" x14ac:dyDescent="0.2">
      <c r="X444" s="13"/>
      <c r="Z444" s="14"/>
    </row>
    <row r="445" spans="24:26" x14ac:dyDescent="0.2">
      <c r="X445" s="13"/>
      <c r="Z445" s="14"/>
    </row>
    <row r="446" spans="24:26" x14ac:dyDescent="0.2">
      <c r="X446" s="13"/>
      <c r="Z446" s="14"/>
    </row>
    <row r="447" spans="24:26" x14ac:dyDescent="0.2">
      <c r="X447" s="13"/>
      <c r="Z447" s="14"/>
    </row>
    <row r="448" spans="24:26" x14ac:dyDescent="0.2">
      <c r="X448" s="13"/>
      <c r="Z448" s="14"/>
    </row>
    <row r="449" spans="24:26" x14ac:dyDescent="0.2">
      <c r="X449" s="13"/>
      <c r="Z449" s="14"/>
    </row>
    <row r="450" spans="24:26" x14ac:dyDescent="0.2">
      <c r="X450" s="13"/>
      <c r="Z450" s="14"/>
    </row>
    <row r="451" spans="24:26" x14ac:dyDescent="0.2">
      <c r="X451" s="13"/>
      <c r="Z451" s="14"/>
    </row>
    <row r="452" spans="24:26" x14ac:dyDescent="0.2">
      <c r="X452" s="13"/>
      <c r="Z452" s="14"/>
    </row>
    <row r="453" spans="24:26" x14ac:dyDescent="0.2">
      <c r="X453" s="13"/>
      <c r="Z453" s="14"/>
    </row>
    <row r="454" spans="24:26" x14ac:dyDescent="0.2">
      <c r="X454" s="13"/>
      <c r="Z454" s="14"/>
    </row>
    <row r="455" spans="24:26" x14ac:dyDescent="0.2">
      <c r="X455" s="13"/>
      <c r="Z455" s="14"/>
    </row>
    <row r="456" spans="24:26" x14ac:dyDescent="0.2">
      <c r="X456" s="13"/>
      <c r="Z456" s="14"/>
    </row>
    <row r="457" spans="24:26" x14ac:dyDescent="0.2">
      <c r="X457" s="13"/>
      <c r="Z457" s="14"/>
    </row>
    <row r="458" spans="24:26" x14ac:dyDescent="0.2">
      <c r="X458" s="13"/>
      <c r="Z458" s="14"/>
    </row>
    <row r="459" spans="24:26" x14ac:dyDescent="0.2">
      <c r="X459" s="13"/>
      <c r="Z459" s="14"/>
    </row>
    <row r="460" spans="24:26" x14ac:dyDescent="0.2">
      <c r="X460" s="13"/>
      <c r="Z460" s="14"/>
    </row>
    <row r="461" spans="24:26" x14ac:dyDescent="0.2">
      <c r="X461" s="13"/>
      <c r="Z461" s="14"/>
    </row>
    <row r="462" spans="24:26" x14ac:dyDescent="0.2">
      <c r="X462" s="13"/>
      <c r="Z462" s="14"/>
    </row>
    <row r="463" spans="24:26" x14ac:dyDescent="0.2">
      <c r="X463" s="13"/>
      <c r="Z463" s="14"/>
    </row>
    <row r="464" spans="24:26" x14ac:dyDescent="0.2">
      <c r="X464" s="13"/>
      <c r="Z464" s="14"/>
    </row>
    <row r="465" spans="24:26" x14ac:dyDescent="0.2">
      <c r="X465" s="13"/>
      <c r="Z465" s="14"/>
    </row>
    <row r="466" spans="24:26" x14ac:dyDescent="0.2">
      <c r="X466" s="13"/>
      <c r="Z466" s="14"/>
    </row>
    <row r="467" spans="24:26" x14ac:dyDescent="0.2">
      <c r="X467" s="13"/>
      <c r="Z467" s="14"/>
    </row>
    <row r="468" spans="24:26" x14ac:dyDescent="0.2">
      <c r="X468" s="13"/>
      <c r="Z468" s="14"/>
    </row>
    <row r="469" spans="24:26" x14ac:dyDescent="0.2">
      <c r="X469" s="13"/>
      <c r="Z469" s="14"/>
    </row>
    <row r="470" spans="24:26" x14ac:dyDescent="0.2">
      <c r="X470" s="13"/>
      <c r="Z470" s="14"/>
    </row>
    <row r="471" spans="24:26" x14ac:dyDescent="0.2">
      <c r="X471" s="13"/>
      <c r="Z471" s="14"/>
    </row>
    <row r="472" spans="24:26" x14ac:dyDescent="0.2">
      <c r="X472" s="13"/>
      <c r="Z472" s="14"/>
    </row>
    <row r="473" spans="24:26" x14ac:dyDescent="0.2">
      <c r="X473" s="13"/>
      <c r="Z473" s="14"/>
    </row>
    <row r="474" spans="24:26" x14ac:dyDescent="0.2">
      <c r="X474" s="13"/>
      <c r="Z474" s="14"/>
    </row>
    <row r="475" spans="24:26" x14ac:dyDescent="0.2">
      <c r="X475" s="13"/>
      <c r="Z475" s="14"/>
    </row>
    <row r="476" spans="24:26" x14ac:dyDescent="0.2">
      <c r="X476" s="13"/>
      <c r="Z476" s="14"/>
    </row>
    <row r="477" spans="24:26" x14ac:dyDescent="0.2">
      <c r="X477" s="13"/>
      <c r="Z477" s="14"/>
    </row>
    <row r="478" spans="24:26" x14ac:dyDescent="0.2">
      <c r="X478" s="13"/>
      <c r="Z478" s="14"/>
    </row>
    <row r="479" spans="24:26" x14ac:dyDescent="0.2">
      <c r="X479" s="13"/>
      <c r="Z479" s="14"/>
    </row>
    <row r="480" spans="24:26" x14ac:dyDescent="0.2">
      <c r="X480" s="13"/>
      <c r="Z480" s="14"/>
    </row>
    <row r="481" spans="24:26" x14ac:dyDescent="0.2">
      <c r="X481" s="13"/>
      <c r="Z481" s="14"/>
    </row>
    <row r="482" spans="24:26" x14ac:dyDescent="0.2">
      <c r="X482" s="13"/>
      <c r="Z482" s="14"/>
    </row>
    <row r="483" spans="24:26" x14ac:dyDescent="0.2">
      <c r="X483" s="13"/>
      <c r="Z483" s="14"/>
    </row>
    <row r="484" spans="24:26" x14ac:dyDescent="0.2">
      <c r="X484" s="13"/>
      <c r="Z484" s="14"/>
    </row>
    <row r="485" spans="24:26" x14ac:dyDescent="0.2">
      <c r="X485" s="13"/>
      <c r="Z485" s="14"/>
    </row>
    <row r="486" spans="24:26" x14ac:dyDescent="0.2">
      <c r="X486" s="13"/>
      <c r="Z486" s="14"/>
    </row>
    <row r="487" spans="24:26" x14ac:dyDescent="0.2">
      <c r="X487" s="13"/>
      <c r="Z487" s="14"/>
    </row>
    <row r="488" spans="24:26" x14ac:dyDescent="0.2">
      <c r="X488" s="13"/>
      <c r="Z488" s="14"/>
    </row>
    <row r="489" spans="24:26" x14ac:dyDescent="0.2">
      <c r="X489" s="13"/>
      <c r="Z489" s="14"/>
    </row>
    <row r="490" spans="24:26" x14ac:dyDescent="0.2">
      <c r="X490" s="13"/>
      <c r="Z490" s="14"/>
    </row>
    <row r="491" spans="24:26" x14ac:dyDescent="0.2">
      <c r="X491" s="13"/>
      <c r="Z491" s="14"/>
    </row>
    <row r="492" spans="24:26" x14ac:dyDescent="0.2">
      <c r="X492" s="13"/>
      <c r="Z492" s="14"/>
    </row>
    <row r="493" spans="24:26" x14ac:dyDescent="0.2">
      <c r="X493" s="13"/>
      <c r="Z493" s="14"/>
    </row>
    <row r="494" spans="24:26" x14ac:dyDescent="0.2">
      <c r="X494" s="13"/>
      <c r="Z494" s="14"/>
    </row>
    <row r="495" spans="24:26" x14ac:dyDescent="0.2">
      <c r="X495" s="13"/>
      <c r="Z495" s="14"/>
    </row>
    <row r="496" spans="24:26" x14ac:dyDescent="0.2">
      <c r="X496" s="13"/>
      <c r="Z496" s="14"/>
    </row>
    <row r="497" spans="24:26" x14ac:dyDescent="0.2">
      <c r="X497" s="13"/>
      <c r="Z497" s="14"/>
    </row>
    <row r="498" spans="24:26" x14ac:dyDescent="0.2">
      <c r="X498" s="13"/>
      <c r="Z498" s="14"/>
    </row>
    <row r="499" spans="24:26" x14ac:dyDescent="0.2">
      <c r="X499" s="13"/>
      <c r="Z499" s="14"/>
    </row>
    <row r="500" spans="24:26" x14ac:dyDescent="0.2">
      <c r="X500" s="13"/>
      <c r="Z500" s="14"/>
    </row>
    <row r="501" spans="24:26" x14ac:dyDescent="0.2">
      <c r="X501" s="13"/>
      <c r="Z501" s="14"/>
    </row>
    <row r="502" spans="24:26" x14ac:dyDescent="0.2">
      <c r="X502" s="13"/>
      <c r="Z502" s="14"/>
    </row>
    <row r="503" spans="24:26" x14ac:dyDescent="0.2">
      <c r="X503" s="13"/>
      <c r="Z503" s="14"/>
    </row>
    <row r="504" spans="24:26" x14ac:dyDescent="0.2">
      <c r="X504" s="13"/>
      <c r="Z504" s="14"/>
    </row>
    <row r="505" spans="24:26" x14ac:dyDescent="0.2">
      <c r="X505" s="13"/>
      <c r="Z505" s="14"/>
    </row>
    <row r="506" spans="24:26" x14ac:dyDescent="0.2">
      <c r="X506" s="13"/>
      <c r="Z506" s="14"/>
    </row>
    <row r="507" spans="24:26" x14ac:dyDescent="0.2">
      <c r="X507" s="13"/>
      <c r="Z507" s="14"/>
    </row>
    <row r="508" spans="24:26" x14ac:dyDescent="0.2">
      <c r="X508" s="13"/>
      <c r="Z508" s="14"/>
    </row>
    <row r="509" spans="24:26" x14ac:dyDescent="0.2">
      <c r="X509" s="13"/>
      <c r="Z509" s="14"/>
    </row>
    <row r="510" spans="24:26" x14ac:dyDescent="0.2">
      <c r="X510" s="13"/>
      <c r="Z510" s="14"/>
    </row>
    <row r="511" spans="24:26" x14ac:dyDescent="0.2">
      <c r="X511" s="13"/>
      <c r="Z511" s="14"/>
    </row>
    <row r="512" spans="24:26" x14ac:dyDescent="0.2">
      <c r="X512" s="13"/>
      <c r="Z512" s="14"/>
    </row>
    <row r="513" spans="24:26" x14ac:dyDescent="0.2">
      <c r="X513" s="13"/>
      <c r="Z513" s="14"/>
    </row>
    <row r="514" spans="24:26" x14ac:dyDescent="0.2">
      <c r="X514" s="13"/>
      <c r="Z514" s="14"/>
    </row>
    <row r="515" spans="24:26" x14ac:dyDescent="0.2">
      <c r="X515" s="13"/>
      <c r="Z515" s="14"/>
    </row>
    <row r="516" spans="24:26" x14ac:dyDescent="0.2">
      <c r="X516" s="13"/>
      <c r="Z516" s="14"/>
    </row>
    <row r="517" spans="24:26" x14ac:dyDescent="0.2">
      <c r="X517" s="13"/>
      <c r="Z517" s="14"/>
    </row>
    <row r="518" spans="24:26" x14ac:dyDescent="0.2">
      <c r="X518" s="13"/>
      <c r="Z518" s="14"/>
    </row>
    <row r="519" spans="24:26" x14ac:dyDescent="0.2">
      <c r="X519" s="13"/>
      <c r="Z519" s="14"/>
    </row>
    <row r="520" spans="24:26" x14ac:dyDescent="0.2">
      <c r="X520" s="13"/>
      <c r="Z520" s="14"/>
    </row>
    <row r="521" spans="24:26" x14ac:dyDescent="0.2">
      <c r="X521" s="13"/>
      <c r="Z521" s="14"/>
    </row>
    <row r="522" spans="24:26" x14ac:dyDescent="0.2">
      <c r="X522" s="13"/>
      <c r="Z522" s="14"/>
    </row>
    <row r="523" spans="24:26" x14ac:dyDescent="0.2">
      <c r="X523" s="13"/>
      <c r="Z523" s="14"/>
    </row>
    <row r="524" spans="24:26" x14ac:dyDescent="0.2">
      <c r="X524" s="13"/>
      <c r="Z524" s="14"/>
    </row>
    <row r="525" spans="24:26" x14ac:dyDescent="0.2">
      <c r="X525" s="13"/>
      <c r="Z525" s="14"/>
    </row>
    <row r="526" spans="24:26" x14ac:dyDescent="0.2">
      <c r="X526" s="13"/>
      <c r="Z526" s="14"/>
    </row>
    <row r="527" spans="24:26" x14ac:dyDescent="0.2">
      <c r="X527" s="13"/>
      <c r="Z527" s="14"/>
    </row>
    <row r="528" spans="24:26" x14ac:dyDescent="0.2">
      <c r="X528" s="13"/>
      <c r="Z528" s="14"/>
    </row>
    <row r="529" spans="24:26" x14ac:dyDescent="0.2">
      <c r="X529" s="13"/>
      <c r="Z529" s="14"/>
    </row>
    <row r="530" spans="24:26" x14ac:dyDescent="0.2">
      <c r="X530" s="13"/>
      <c r="Z530" s="14"/>
    </row>
    <row r="531" spans="24:26" x14ac:dyDescent="0.2">
      <c r="X531" s="13"/>
      <c r="Z531" s="14"/>
    </row>
    <row r="532" spans="24:26" x14ac:dyDescent="0.2">
      <c r="X532" s="13"/>
      <c r="Z532" s="14"/>
    </row>
    <row r="533" spans="24:26" x14ac:dyDescent="0.2">
      <c r="X533" s="13"/>
      <c r="Z533" s="14"/>
    </row>
    <row r="534" spans="24:26" x14ac:dyDescent="0.2">
      <c r="X534" s="13"/>
      <c r="Z534" s="14"/>
    </row>
    <row r="535" spans="24:26" x14ac:dyDescent="0.2">
      <c r="X535" s="13"/>
      <c r="Z535" s="14"/>
    </row>
    <row r="536" spans="24:26" x14ac:dyDescent="0.2">
      <c r="X536" s="13"/>
      <c r="Z536" s="14"/>
    </row>
    <row r="537" spans="24:26" x14ac:dyDescent="0.2">
      <c r="X537" s="13"/>
      <c r="Z537" s="14"/>
    </row>
    <row r="538" spans="24:26" x14ac:dyDescent="0.2">
      <c r="X538" s="13"/>
      <c r="Z538" s="14"/>
    </row>
    <row r="539" spans="24:26" x14ac:dyDescent="0.2">
      <c r="X539" s="13"/>
      <c r="Z539" s="14"/>
    </row>
    <row r="540" spans="24:26" x14ac:dyDescent="0.2">
      <c r="X540" s="13"/>
      <c r="Z540" s="14"/>
    </row>
    <row r="541" spans="24:26" x14ac:dyDescent="0.2">
      <c r="X541" s="13"/>
      <c r="Z541" s="14"/>
    </row>
    <row r="542" spans="24:26" x14ac:dyDescent="0.2">
      <c r="X542" s="13"/>
      <c r="Z542" s="14"/>
    </row>
    <row r="543" spans="24:26" x14ac:dyDescent="0.2">
      <c r="X543" s="13"/>
      <c r="Z543" s="14"/>
    </row>
    <row r="544" spans="24:26" x14ac:dyDescent="0.2">
      <c r="X544" s="13"/>
      <c r="Z544" s="14"/>
    </row>
    <row r="545" spans="24:26" x14ac:dyDescent="0.2">
      <c r="X545" s="13"/>
      <c r="Z545" s="14"/>
    </row>
    <row r="546" spans="24:26" x14ac:dyDescent="0.2">
      <c r="X546" s="13"/>
      <c r="Z546" s="14"/>
    </row>
    <row r="547" spans="24:26" x14ac:dyDescent="0.2">
      <c r="X547" s="13"/>
      <c r="Z547" s="14"/>
    </row>
    <row r="548" spans="24:26" x14ac:dyDescent="0.2">
      <c r="X548" s="13"/>
      <c r="Z548" s="14"/>
    </row>
    <row r="549" spans="24:26" x14ac:dyDescent="0.2">
      <c r="X549" s="13"/>
      <c r="Z549" s="14"/>
    </row>
    <row r="550" spans="24:26" x14ac:dyDescent="0.2">
      <c r="X550" s="13"/>
      <c r="Z550" s="14"/>
    </row>
    <row r="551" spans="24:26" x14ac:dyDescent="0.2">
      <c r="X551" s="13"/>
      <c r="Z551" s="14"/>
    </row>
    <row r="552" spans="24:26" x14ac:dyDescent="0.2">
      <c r="X552" s="13"/>
      <c r="Z552" s="14"/>
    </row>
    <row r="553" spans="24:26" x14ac:dyDescent="0.2">
      <c r="X553" s="13"/>
      <c r="Z553" s="14"/>
    </row>
    <row r="554" spans="24:26" x14ac:dyDescent="0.2">
      <c r="X554" s="13"/>
      <c r="Z554" s="14"/>
    </row>
    <row r="555" spans="24:26" x14ac:dyDescent="0.2">
      <c r="X555" s="13"/>
      <c r="Z555" s="14"/>
    </row>
    <row r="556" spans="24:26" x14ac:dyDescent="0.2">
      <c r="X556" s="13"/>
      <c r="Z556" s="14"/>
    </row>
    <row r="557" spans="24:26" x14ac:dyDescent="0.2">
      <c r="X557" s="13"/>
      <c r="Z557" s="14"/>
    </row>
    <row r="558" spans="24:26" x14ac:dyDescent="0.2">
      <c r="X558" s="13"/>
      <c r="Z558" s="14"/>
    </row>
    <row r="559" spans="24:26" x14ac:dyDescent="0.2">
      <c r="X559" s="13"/>
      <c r="Z559" s="14"/>
    </row>
    <row r="560" spans="24:26" x14ac:dyDescent="0.2">
      <c r="X560" s="13"/>
      <c r="Z560" s="14"/>
    </row>
    <row r="561" spans="24:26" x14ac:dyDescent="0.2">
      <c r="X561" s="13"/>
      <c r="Z561" s="14"/>
    </row>
    <row r="562" spans="24:26" x14ac:dyDescent="0.2">
      <c r="X562" s="13"/>
      <c r="Z562" s="14"/>
    </row>
    <row r="563" spans="24:26" x14ac:dyDescent="0.2">
      <c r="X563" s="13"/>
      <c r="Z563" s="14"/>
    </row>
    <row r="564" spans="24:26" x14ac:dyDescent="0.2">
      <c r="X564" s="13"/>
      <c r="Z564" s="14"/>
    </row>
    <row r="565" spans="24:26" x14ac:dyDescent="0.2">
      <c r="X565" s="13"/>
      <c r="Z565" s="14"/>
    </row>
    <row r="566" spans="24:26" x14ac:dyDescent="0.2">
      <c r="X566" s="13"/>
      <c r="Z566" s="14"/>
    </row>
    <row r="567" spans="24:26" x14ac:dyDescent="0.2">
      <c r="X567" s="13"/>
      <c r="Z567" s="14"/>
    </row>
    <row r="568" spans="24:26" x14ac:dyDescent="0.2">
      <c r="X568" s="13"/>
      <c r="Z568" s="14"/>
    </row>
    <row r="569" spans="24:26" x14ac:dyDescent="0.2">
      <c r="X569" s="13"/>
      <c r="Z569" s="14"/>
    </row>
    <row r="570" spans="24:26" x14ac:dyDescent="0.2">
      <c r="X570" s="13"/>
      <c r="Z570" s="14"/>
    </row>
    <row r="571" spans="24:26" x14ac:dyDescent="0.2">
      <c r="X571" s="13"/>
      <c r="Z571" s="14"/>
    </row>
    <row r="572" spans="24:26" x14ac:dyDescent="0.2">
      <c r="X572" s="13"/>
      <c r="Z572" s="14"/>
    </row>
    <row r="573" spans="24:26" x14ac:dyDescent="0.2">
      <c r="X573" s="13"/>
      <c r="Z573" s="14"/>
    </row>
    <row r="574" spans="24:26" x14ac:dyDescent="0.2">
      <c r="X574" s="13"/>
      <c r="Z574" s="14"/>
    </row>
    <row r="575" spans="24:26" x14ac:dyDescent="0.2">
      <c r="X575" s="13"/>
      <c r="Z575" s="14"/>
    </row>
    <row r="576" spans="24:26" x14ac:dyDescent="0.2">
      <c r="X576" s="13"/>
      <c r="Z576" s="14"/>
    </row>
    <row r="577" spans="24:26" x14ac:dyDescent="0.2">
      <c r="X577" s="13"/>
      <c r="Z577" s="14"/>
    </row>
    <row r="578" spans="24:26" x14ac:dyDescent="0.2">
      <c r="X578" s="13"/>
      <c r="Z578" s="14"/>
    </row>
    <row r="579" spans="24:26" x14ac:dyDescent="0.2">
      <c r="X579" s="13"/>
      <c r="Z579" s="14"/>
    </row>
    <row r="580" spans="24:26" x14ac:dyDescent="0.2">
      <c r="X580" s="13"/>
      <c r="Z580" s="14"/>
    </row>
    <row r="581" spans="24:26" x14ac:dyDescent="0.2">
      <c r="X581" s="13"/>
      <c r="Z581" s="14"/>
    </row>
    <row r="582" spans="24:26" x14ac:dyDescent="0.2">
      <c r="X582" s="13"/>
      <c r="Z582" s="14"/>
    </row>
    <row r="583" spans="24:26" x14ac:dyDescent="0.2">
      <c r="X583" s="13"/>
      <c r="Z583" s="14"/>
    </row>
    <row r="584" spans="24:26" x14ac:dyDescent="0.2">
      <c r="X584" s="13"/>
      <c r="Z584" s="14"/>
    </row>
    <row r="585" spans="24:26" x14ac:dyDescent="0.2">
      <c r="X585" s="13"/>
      <c r="Z585" s="14"/>
    </row>
    <row r="586" spans="24:26" x14ac:dyDescent="0.2">
      <c r="X586" s="13"/>
      <c r="Z586" s="14"/>
    </row>
    <row r="587" spans="24:26" x14ac:dyDescent="0.2">
      <c r="X587" s="13"/>
      <c r="Z587" s="14"/>
    </row>
    <row r="588" spans="24:26" x14ac:dyDescent="0.2">
      <c r="X588" s="13"/>
      <c r="Z588" s="14"/>
    </row>
    <row r="589" spans="24:26" x14ac:dyDescent="0.2">
      <c r="X589" s="13"/>
      <c r="Z589" s="14"/>
    </row>
    <row r="590" spans="24:26" x14ac:dyDescent="0.2">
      <c r="X590" s="13"/>
      <c r="Z590" s="14"/>
    </row>
    <row r="591" spans="24:26" x14ac:dyDescent="0.2">
      <c r="X591" s="13"/>
      <c r="Z591" s="14"/>
    </row>
    <row r="592" spans="24:26" x14ac:dyDescent="0.2">
      <c r="X592" s="13"/>
      <c r="Z592" s="14"/>
    </row>
    <row r="593" spans="24:26" x14ac:dyDescent="0.2">
      <c r="X593" s="13"/>
      <c r="Z593" s="14"/>
    </row>
    <row r="594" spans="24:26" x14ac:dyDescent="0.2">
      <c r="X594" s="13"/>
      <c r="Z594" s="14"/>
    </row>
    <row r="595" spans="24:26" x14ac:dyDescent="0.2">
      <c r="X595" s="13"/>
      <c r="Z595" s="14"/>
    </row>
    <row r="596" spans="24:26" x14ac:dyDescent="0.2">
      <c r="X596" s="13"/>
      <c r="Z596" s="14"/>
    </row>
    <row r="597" spans="24:26" x14ac:dyDescent="0.2">
      <c r="X597" s="13"/>
      <c r="Z597" s="14"/>
    </row>
    <row r="598" spans="24:26" x14ac:dyDescent="0.2">
      <c r="X598" s="13"/>
      <c r="Z598" s="14"/>
    </row>
    <row r="599" spans="24:26" x14ac:dyDescent="0.2">
      <c r="X599" s="13"/>
      <c r="Z599" s="14"/>
    </row>
    <row r="600" spans="24:26" x14ac:dyDescent="0.2">
      <c r="X600" s="13"/>
      <c r="Z600" s="14"/>
    </row>
    <row r="601" spans="24:26" x14ac:dyDescent="0.2">
      <c r="X601" s="13"/>
      <c r="Z601" s="14"/>
    </row>
    <row r="602" spans="24:26" x14ac:dyDescent="0.2">
      <c r="X602" s="13"/>
      <c r="Z602" s="14"/>
    </row>
    <row r="603" spans="24:26" x14ac:dyDescent="0.2">
      <c r="X603" s="13"/>
      <c r="Z603" s="14"/>
    </row>
    <row r="604" spans="24:26" x14ac:dyDescent="0.2">
      <c r="X604" s="13"/>
      <c r="Z604" s="14"/>
    </row>
    <row r="605" spans="24:26" x14ac:dyDescent="0.2">
      <c r="X605" s="13"/>
      <c r="Z605" s="14"/>
    </row>
    <row r="606" spans="24:26" x14ac:dyDescent="0.2">
      <c r="X606" s="13"/>
      <c r="Z606" s="14"/>
    </row>
    <row r="607" spans="24:26" x14ac:dyDescent="0.2">
      <c r="X607" s="13"/>
      <c r="Z607" s="14"/>
    </row>
    <row r="608" spans="24:26" x14ac:dyDescent="0.2">
      <c r="X608" s="13"/>
      <c r="Z608" s="14"/>
    </row>
    <row r="609" spans="24:26" x14ac:dyDescent="0.2">
      <c r="X609" s="13"/>
      <c r="Z609" s="14"/>
    </row>
    <row r="610" spans="24:26" x14ac:dyDescent="0.2">
      <c r="X610" s="13"/>
      <c r="Z610" s="14"/>
    </row>
    <row r="611" spans="24:26" x14ac:dyDescent="0.2">
      <c r="X611" s="13"/>
      <c r="Z611" s="14"/>
    </row>
    <row r="612" spans="24:26" x14ac:dyDescent="0.2">
      <c r="X612" s="13"/>
      <c r="Z612" s="14"/>
    </row>
    <row r="613" spans="24:26" x14ac:dyDescent="0.2">
      <c r="X613" s="13"/>
      <c r="Z613" s="14"/>
    </row>
    <row r="614" spans="24:26" x14ac:dyDescent="0.2">
      <c r="X614" s="13"/>
      <c r="Z614" s="14"/>
    </row>
    <row r="615" spans="24:26" x14ac:dyDescent="0.2">
      <c r="X615" s="13"/>
      <c r="Z615" s="14"/>
    </row>
    <row r="616" spans="24:26" x14ac:dyDescent="0.2">
      <c r="X616" s="13"/>
      <c r="Z616" s="14"/>
    </row>
    <row r="617" spans="24:26" x14ac:dyDescent="0.2">
      <c r="X617" s="13"/>
      <c r="Z617" s="14"/>
    </row>
    <row r="618" spans="24:26" x14ac:dyDescent="0.2">
      <c r="X618" s="13"/>
      <c r="Z618" s="14"/>
    </row>
    <row r="619" spans="24:26" x14ac:dyDescent="0.2">
      <c r="X619" s="13"/>
      <c r="Z619" s="14"/>
    </row>
    <row r="620" spans="24:26" x14ac:dyDescent="0.2">
      <c r="X620" s="13"/>
      <c r="Z620" s="14"/>
    </row>
    <row r="621" spans="24:26" x14ac:dyDescent="0.2">
      <c r="X621" s="13"/>
      <c r="Z621" s="14"/>
    </row>
    <row r="622" spans="24:26" x14ac:dyDescent="0.2">
      <c r="X622" s="13"/>
      <c r="Z622" s="14"/>
    </row>
    <row r="623" spans="24:26" x14ac:dyDescent="0.2">
      <c r="X623" s="13"/>
      <c r="Z623" s="14"/>
    </row>
    <row r="624" spans="24:26" x14ac:dyDescent="0.2">
      <c r="X624" s="13"/>
      <c r="Z624" s="14"/>
    </row>
    <row r="625" spans="24:26" x14ac:dyDescent="0.2">
      <c r="X625" s="13"/>
      <c r="Z625" s="14"/>
    </row>
    <row r="626" spans="24:26" x14ac:dyDescent="0.2">
      <c r="X626" s="13"/>
      <c r="Z626" s="14"/>
    </row>
    <row r="627" spans="24:26" x14ac:dyDescent="0.2">
      <c r="X627" s="13"/>
      <c r="Z627" s="14"/>
    </row>
    <row r="628" spans="24:26" x14ac:dyDescent="0.2">
      <c r="X628" s="13"/>
      <c r="Z628" s="14"/>
    </row>
    <row r="629" spans="24:26" x14ac:dyDescent="0.2">
      <c r="X629" s="13"/>
      <c r="Z629" s="14"/>
    </row>
    <row r="630" spans="24:26" x14ac:dyDescent="0.2">
      <c r="X630" s="13"/>
      <c r="Z630" s="14"/>
    </row>
    <row r="631" spans="24:26" x14ac:dyDescent="0.2">
      <c r="X631" s="13"/>
      <c r="Z631" s="14"/>
    </row>
    <row r="632" spans="24:26" x14ac:dyDescent="0.2">
      <c r="X632" s="13"/>
      <c r="Z632" s="14"/>
    </row>
    <row r="633" spans="24:26" x14ac:dyDescent="0.2">
      <c r="X633" s="13"/>
      <c r="Z633" s="14"/>
    </row>
    <row r="634" spans="24:26" x14ac:dyDescent="0.2">
      <c r="X634" s="13"/>
      <c r="Z634" s="14"/>
    </row>
    <row r="635" spans="24:26" x14ac:dyDescent="0.2">
      <c r="X635" s="13"/>
      <c r="Z635" s="14"/>
    </row>
    <row r="636" spans="24:26" x14ac:dyDescent="0.2">
      <c r="X636" s="13"/>
      <c r="Z636" s="14"/>
    </row>
    <row r="637" spans="24:26" x14ac:dyDescent="0.2">
      <c r="X637" s="13"/>
      <c r="Z637" s="14"/>
    </row>
    <row r="638" spans="24:26" x14ac:dyDescent="0.2">
      <c r="X638" s="13"/>
      <c r="Z638" s="14"/>
    </row>
    <row r="639" spans="24:26" x14ac:dyDescent="0.2">
      <c r="X639" s="13"/>
      <c r="Z639" s="14"/>
    </row>
    <row r="640" spans="24:26" x14ac:dyDescent="0.2">
      <c r="X640" s="13"/>
      <c r="Z640" s="14"/>
    </row>
    <row r="641" spans="24:26" x14ac:dyDescent="0.2">
      <c r="X641" s="13"/>
      <c r="Z641" s="14"/>
    </row>
    <row r="642" spans="24:26" x14ac:dyDescent="0.2">
      <c r="X642" s="13"/>
      <c r="Z642" s="14"/>
    </row>
    <row r="643" spans="24:26" x14ac:dyDescent="0.2">
      <c r="X643" s="13"/>
      <c r="Z643" s="14"/>
    </row>
    <row r="644" spans="24:26" x14ac:dyDescent="0.2">
      <c r="X644" s="13"/>
      <c r="Z644" s="14"/>
    </row>
    <row r="645" spans="24:26" x14ac:dyDescent="0.2">
      <c r="X645" s="13"/>
      <c r="Z645" s="14"/>
    </row>
    <row r="646" spans="24:26" x14ac:dyDescent="0.2">
      <c r="X646" s="13"/>
      <c r="Z646" s="14"/>
    </row>
    <row r="647" spans="24:26" x14ac:dyDescent="0.2">
      <c r="X647" s="13"/>
      <c r="Z647" s="14"/>
    </row>
    <row r="648" spans="24:26" x14ac:dyDescent="0.2">
      <c r="X648" s="13"/>
      <c r="Z648" s="14"/>
    </row>
    <row r="649" spans="24:26" x14ac:dyDescent="0.2">
      <c r="X649" s="13"/>
      <c r="Z649" s="14"/>
    </row>
    <row r="650" spans="24:26" x14ac:dyDescent="0.2">
      <c r="X650" s="13"/>
      <c r="Z650" s="14"/>
    </row>
    <row r="651" spans="24:26" x14ac:dyDescent="0.2">
      <c r="X651" s="13"/>
      <c r="Z651" s="14"/>
    </row>
    <row r="652" spans="24:26" x14ac:dyDescent="0.2">
      <c r="X652" s="13"/>
      <c r="Z652" s="14"/>
    </row>
    <row r="653" spans="24:26" x14ac:dyDescent="0.2">
      <c r="X653" s="13"/>
      <c r="Z653" s="14"/>
    </row>
    <row r="654" spans="24:26" x14ac:dyDescent="0.2">
      <c r="X654" s="13"/>
      <c r="Z654" s="14"/>
    </row>
    <row r="655" spans="24:26" x14ac:dyDescent="0.2">
      <c r="X655" s="13"/>
      <c r="Z655" s="14"/>
    </row>
    <row r="656" spans="24:26" x14ac:dyDescent="0.2">
      <c r="X656" s="13"/>
      <c r="Z656" s="14"/>
    </row>
    <row r="657" spans="24:26" x14ac:dyDescent="0.2">
      <c r="X657" s="13"/>
      <c r="Z657" s="14"/>
    </row>
    <row r="658" spans="24:26" x14ac:dyDescent="0.2">
      <c r="X658" s="13"/>
      <c r="Z658" s="14"/>
    </row>
    <row r="659" spans="24:26" x14ac:dyDescent="0.2">
      <c r="X659" s="13"/>
      <c r="Z659" s="14"/>
    </row>
    <row r="660" spans="24:26" x14ac:dyDescent="0.2">
      <c r="X660" s="13"/>
      <c r="Z660" s="14"/>
    </row>
    <row r="661" spans="24:26" x14ac:dyDescent="0.2">
      <c r="X661" s="13"/>
      <c r="Z661" s="14"/>
    </row>
    <row r="662" spans="24:26" x14ac:dyDescent="0.2">
      <c r="X662" s="13"/>
      <c r="Z662" s="14"/>
    </row>
    <row r="663" spans="24:26" x14ac:dyDescent="0.2">
      <c r="X663" s="13"/>
      <c r="Z663" s="14"/>
    </row>
    <row r="664" spans="24:26" x14ac:dyDescent="0.2">
      <c r="X664" s="13"/>
      <c r="Z664" s="14"/>
    </row>
    <row r="665" spans="24:26" x14ac:dyDescent="0.2">
      <c r="X665" s="13"/>
      <c r="Z665" s="14"/>
    </row>
    <row r="666" spans="24:26" x14ac:dyDescent="0.2">
      <c r="X666" s="13"/>
      <c r="Z666" s="14"/>
    </row>
    <row r="667" spans="24:26" x14ac:dyDescent="0.2">
      <c r="X667" s="13"/>
      <c r="Z667" s="14"/>
    </row>
    <row r="668" spans="24:26" x14ac:dyDescent="0.2">
      <c r="X668" s="13"/>
      <c r="Z668" s="14"/>
    </row>
    <row r="669" spans="24:26" x14ac:dyDescent="0.2">
      <c r="X669" s="13"/>
      <c r="Z669" s="14"/>
    </row>
    <row r="670" spans="24:26" x14ac:dyDescent="0.2">
      <c r="X670" s="13"/>
      <c r="Z670" s="14"/>
    </row>
    <row r="671" spans="24:26" x14ac:dyDescent="0.2">
      <c r="X671" s="13"/>
      <c r="Z671" s="14"/>
    </row>
    <row r="672" spans="24:26" x14ac:dyDescent="0.2">
      <c r="X672" s="13"/>
      <c r="Z672" s="14"/>
    </row>
    <row r="673" spans="24:26" x14ac:dyDescent="0.2">
      <c r="X673" s="13"/>
      <c r="Z673" s="14"/>
    </row>
    <row r="674" spans="24:26" x14ac:dyDescent="0.2">
      <c r="X674" s="13"/>
      <c r="Z674" s="14"/>
    </row>
    <row r="675" spans="24:26" x14ac:dyDescent="0.2">
      <c r="X675" s="13"/>
      <c r="Z675" s="14"/>
    </row>
    <row r="676" spans="24:26" x14ac:dyDescent="0.2">
      <c r="X676" s="13"/>
      <c r="Z676" s="14"/>
    </row>
    <row r="677" spans="24:26" x14ac:dyDescent="0.2">
      <c r="X677" s="13"/>
      <c r="Z677" s="14"/>
    </row>
    <row r="678" spans="24:26" x14ac:dyDescent="0.2">
      <c r="X678" s="13"/>
      <c r="Z678" s="14"/>
    </row>
    <row r="679" spans="24:26" x14ac:dyDescent="0.2">
      <c r="X679" s="13"/>
      <c r="Z679" s="14"/>
    </row>
    <row r="680" spans="24:26" x14ac:dyDescent="0.2">
      <c r="X680" s="13"/>
      <c r="Z680" s="14"/>
    </row>
    <row r="681" spans="24:26" x14ac:dyDescent="0.2">
      <c r="X681" s="13"/>
      <c r="Z681" s="14"/>
    </row>
    <row r="682" spans="24:26" x14ac:dyDescent="0.2">
      <c r="X682" s="13"/>
      <c r="Z682" s="14"/>
    </row>
    <row r="683" spans="24:26" x14ac:dyDescent="0.2">
      <c r="X683" s="13"/>
      <c r="Z683" s="14"/>
    </row>
    <row r="684" spans="24:26" x14ac:dyDescent="0.2">
      <c r="X684" s="13"/>
      <c r="Z684" s="14"/>
    </row>
    <row r="685" spans="24:26" x14ac:dyDescent="0.2">
      <c r="X685" s="13"/>
      <c r="Z685" s="14"/>
    </row>
    <row r="686" spans="24:26" x14ac:dyDescent="0.2">
      <c r="X686" s="13"/>
      <c r="Z686" s="14"/>
    </row>
    <row r="687" spans="24:26" x14ac:dyDescent="0.2">
      <c r="X687" s="13"/>
      <c r="Z687" s="14"/>
    </row>
    <row r="688" spans="24:26" x14ac:dyDescent="0.2">
      <c r="X688" s="13"/>
      <c r="Z688" s="14"/>
    </row>
    <row r="689" spans="24:26" x14ac:dyDescent="0.2">
      <c r="X689" s="13"/>
      <c r="Z689" s="14"/>
    </row>
    <row r="690" spans="24:26" x14ac:dyDescent="0.2">
      <c r="X690" s="13"/>
      <c r="Z690" s="14"/>
    </row>
    <row r="691" spans="24:26" x14ac:dyDescent="0.2">
      <c r="X691" s="13"/>
      <c r="Z691" s="14"/>
    </row>
    <row r="692" spans="24:26" x14ac:dyDescent="0.2">
      <c r="X692" s="13"/>
      <c r="Z692" s="14"/>
    </row>
    <row r="693" spans="24:26" x14ac:dyDescent="0.2">
      <c r="X693" s="13"/>
      <c r="Z693" s="14"/>
    </row>
    <row r="694" spans="24:26" x14ac:dyDescent="0.2">
      <c r="X694" s="13"/>
      <c r="Z694" s="14"/>
    </row>
    <row r="695" spans="24:26" x14ac:dyDescent="0.2">
      <c r="X695" s="13"/>
      <c r="Z695" s="14"/>
    </row>
    <row r="696" spans="24:26" x14ac:dyDescent="0.2">
      <c r="X696" s="13"/>
      <c r="Z696" s="14"/>
    </row>
    <row r="697" spans="24:26" x14ac:dyDescent="0.2">
      <c r="X697" s="13"/>
      <c r="Z697" s="14"/>
    </row>
    <row r="698" spans="24:26" x14ac:dyDescent="0.2">
      <c r="X698" s="13"/>
      <c r="Z698" s="14"/>
    </row>
    <row r="699" spans="24:26" x14ac:dyDescent="0.2">
      <c r="X699" s="13"/>
      <c r="Z699" s="14"/>
    </row>
    <row r="700" spans="24:26" x14ac:dyDescent="0.2">
      <c r="X700" s="13"/>
      <c r="Z700" s="14"/>
    </row>
    <row r="701" spans="24:26" x14ac:dyDescent="0.2">
      <c r="X701" s="13"/>
      <c r="Z701" s="14"/>
    </row>
    <row r="702" spans="24:26" x14ac:dyDescent="0.2">
      <c r="X702" s="13"/>
      <c r="Z702" s="14"/>
    </row>
    <row r="703" spans="24:26" x14ac:dyDescent="0.2">
      <c r="X703" s="13"/>
      <c r="Z703" s="14"/>
    </row>
    <row r="704" spans="24:26" x14ac:dyDescent="0.2">
      <c r="X704" s="13"/>
      <c r="Z704" s="14"/>
    </row>
    <row r="705" spans="24:26" x14ac:dyDescent="0.2">
      <c r="X705" s="13"/>
      <c r="Z705" s="14"/>
    </row>
    <row r="706" spans="24:26" x14ac:dyDescent="0.2">
      <c r="X706" s="13"/>
      <c r="Z706" s="14"/>
    </row>
    <row r="707" spans="24:26" x14ac:dyDescent="0.2">
      <c r="X707" s="13"/>
      <c r="Z707" s="14"/>
    </row>
    <row r="708" spans="24:26" x14ac:dyDescent="0.2">
      <c r="X708" s="13"/>
      <c r="Z708" s="14"/>
    </row>
    <row r="709" spans="24:26" x14ac:dyDescent="0.2">
      <c r="Z709" s="14"/>
    </row>
    <row r="710" spans="24:26" x14ac:dyDescent="0.2">
      <c r="Z710" s="14"/>
    </row>
    <row r="711" spans="24:26" x14ac:dyDescent="0.2">
      <c r="Z711" s="14"/>
    </row>
    <row r="712" spans="24:26" x14ac:dyDescent="0.2">
      <c r="Z712" s="14"/>
    </row>
    <row r="713" spans="24:26" x14ac:dyDescent="0.2">
      <c r="Z713" s="14"/>
    </row>
    <row r="714" spans="24:26" x14ac:dyDescent="0.2">
      <c r="Z714" s="14"/>
    </row>
    <row r="715" spans="24:26" x14ac:dyDescent="0.2">
      <c r="Z715" s="14"/>
    </row>
    <row r="716" spans="24:26" x14ac:dyDescent="0.2">
      <c r="Z716" s="14"/>
    </row>
    <row r="717" spans="24:26" x14ac:dyDescent="0.2">
      <c r="Z717" s="14"/>
    </row>
    <row r="718" spans="24:26" x14ac:dyDescent="0.2">
      <c r="Z718" s="14"/>
    </row>
    <row r="719" spans="24:26" x14ac:dyDescent="0.2">
      <c r="Z719" s="14"/>
    </row>
    <row r="720" spans="24:26" x14ac:dyDescent="0.2">
      <c r="Z720" s="14"/>
    </row>
    <row r="721" spans="26:26" x14ac:dyDescent="0.2">
      <c r="Z721" s="14"/>
    </row>
    <row r="722" spans="26:26" x14ac:dyDescent="0.2">
      <c r="Z722" s="14"/>
    </row>
    <row r="723" spans="26:26" x14ac:dyDescent="0.2">
      <c r="Z723" s="14"/>
    </row>
    <row r="724" spans="26:26" x14ac:dyDescent="0.2">
      <c r="Z724" s="14"/>
    </row>
    <row r="725" spans="26:26" x14ac:dyDescent="0.2">
      <c r="Z725" s="14"/>
    </row>
    <row r="726" spans="26:26" x14ac:dyDescent="0.2">
      <c r="Z726" s="14"/>
    </row>
    <row r="727" spans="26:26" x14ac:dyDescent="0.2">
      <c r="Z727" s="14"/>
    </row>
    <row r="728" spans="26:26" x14ac:dyDescent="0.2">
      <c r="Z728" s="14"/>
    </row>
    <row r="729" spans="26:26" x14ac:dyDescent="0.2">
      <c r="Z729" s="14"/>
    </row>
    <row r="730" spans="26:26" x14ac:dyDescent="0.2">
      <c r="Z730" s="14"/>
    </row>
    <row r="731" spans="26:26" x14ac:dyDescent="0.2">
      <c r="Z731" s="14"/>
    </row>
    <row r="732" spans="26:26" x14ac:dyDescent="0.2">
      <c r="Z732" s="14"/>
    </row>
    <row r="733" spans="26:26" x14ac:dyDescent="0.2">
      <c r="Z733" s="14"/>
    </row>
    <row r="734" spans="26:26" x14ac:dyDescent="0.2">
      <c r="Z734" s="14"/>
    </row>
    <row r="735" spans="26:26" x14ac:dyDescent="0.2">
      <c r="Z735" s="14"/>
    </row>
    <row r="736" spans="26:26" x14ac:dyDescent="0.2">
      <c r="Z736" s="14"/>
    </row>
    <row r="737" spans="26:26" x14ac:dyDescent="0.2">
      <c r="Z737" s="14"/>
    </row>
    <row r="738" spans="26:26" x14ac:dyDescent="0.2">
      <c r="Z738" s="14"/>
    </row>
    <row r="739" spans="26:26" x14ac:dyDescent="0.2">
      <c r="Z739" s="14"/>
    </row>
    <row r="740" spans="26:26" x14ac:dyDescent="0.2">
      <c r="Z740" s="14"/>
    </row>
    <row r="741" spans="26:26" x14ac:dyDescent="0.2">
      <c r="Z741" s="14"/>
    </row>
    <row r="742" spans="26:26" x14ac:dyDescent="0.2">
      <c r="Z742" s="14"/>
    </row>
    <row r="743" spans="26:26" x14ac:dyDescent="0.2">
      <c r="Z743" s="14"/>
    </row>
    <row r="744" spans="26:26" x14ac:dyDescent="0.2">
      <c r="Z744" s="14"/>
    </row>
    <row r="745" spans="26:26" x14ac:dyDescent="0.2">
      <c r="Z745" s="14"/>
    </row>
    <row r="746" spans="26:26" x14ac:dyDescent="0.2">
      <c r="Z746" s="14"/>
    </row>
    <row r="747" spans="26:26" x14ac:dyDescent="0.2">
      <c r="Z747" s="14"/>
    </row>
    <row r="748" spans="26:26" x14ac:dyDescent="0.2">
      <c r="Z748" s="14"/>
    </row>
    <row r="749" spans="26:26" x14ac:dyDescent="0.2">
      <c r="Z749" s="14"/>
    </row>
    <row r="750" spans="26:26" x14ac:dyDescent="0.2">
      <c r="Z750" s="14"/>
    </row>
    <row r="751" spans="26:26" x14ac:dyDescent="0.2">
      <c r="Z751" s="14"/>
    </row>
    <row r="752" spans="26:26" x14ac:dyDescent="0.2">
      <c r="Z752" s="14"/>
    </row>
    <row r="753" spans="26:26" x14ac:dyDescent="0.2">
      <c r="Z753" s="14"/>
    </row>
    <row r="754" spans="26:26" x14ac:dyDescent="0.2">
      <c r="Z754" s="14"/>
    </row>
    <row r="755" spans="26:26" x14ac:dyDescent="0.2">
      <c r="Z755" s="14"/>
    </row>
    <row r="756" spans="26:26" x14ac:dyDescent="0.2">
      <c r="Z756" s="14"/>
    </row>
    <row r="757" spans="26:26" x14ac:dyDescent="0.2">
      <c r="Z757" s="14"/>
    </row>
    <row r="758" spans="26:26" x14ac:dyDescent="0.2">
      <c r="Z758" s="14"/>
    </row>
    <row r="759" spans="26:26" x14ac:dyDescent="0.2">
      <c r="Z759" s="14"/>
    </row>
    <row r="760" spans="26:26" x14ac:dyDescent="0.2">
      <c r="Z760" s="14"/>
    </row>
    <row r="761" spans="26:26" x14ac:dyDescent="0.2">
      <c r="Z761" s="14"/>
    </row>
    <row r="762" spans="26:26" x14ac:dyDescent="0.2">
      <c r="Z762" s="14"/>
    </row>
    <row r="763" spans="26:26" x14ac:dyDescent="0.2">
      <c r="Z763" s="14"/>
    </row>
    <row r="764" spans="26:26" x14ac:dyDescent="0.2">
      <c r="Z764" s="14"/>
    </row>
    <row r="765" spans="26:26" x14ac:dyDescent="0.2">
      <c r="Z765" s="14"/>
    </row>
    <row r="766" spans="26:26" x14ac:dyDescent="0.2">
      <c r="Z766" s="14"/>
    </row>
    <row r="767" spans="26:26" x14ac:dyDescent="0.2">
      <c r="Z767" s="14"/>
    </row>
    <row r="768" spans="26:26" x14ac:dyDescent="0.2">
      <c r="Z768" s="14"/>
    </row>
    <row r="769" spans="26:26" x14ac:dyDescent="0.2">
      <c r="Z769" s="14"/>
    </row>
    <row r="770" spans="26:26" x14ac:dyDescent="0.2">
      <c r="Z770" s="14"/>
    </row>
    <row r="771" spans="26:26" x14ac:dyDescent="0.2">
      <c r="Z771" s="14"/>
    </row>
    <row r="772" spans="26:26" x14ac:dyDescent="0.2">
      <c r="Z772" s="14"/>
    </row>
    <row r="773" spans="26:26" x14ac:dyDescent="0.2">
      <c r="Z773" s="14"/>
    </row>
    <row r="774" spans="26:26" x14ac:dyDescent="0.2">
      <c r="Z774" s="14"/>
    </row>
    <row r="775" spans="26:26" x14ac:dyDescent="0.2">
      <c r="Z775" s="14"/>
    </row>
    <row r="776" spans="26:26" x14ac:dyDescent="0.2">
      <c r="Z776" s="14"/>
    </row>
  </sheetData>
  <phoneticPr fontId="0"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294"/>
  <sheetViews>
    <sheetView workbookViewId="0">
      <pane ySplit="1590" topLeftCell="A278" activePane="bottomLeft"/>
      <selection activeCell="A27" sqref="A27"/>
      <selection pane="bottomLeft" activeCell="F291" sqref="F291"/>
    </sheetView>
  </sheetViews>
  <sheetFormatPr defaultRowHeight="12.75" x14ac:dyDescent="0.2"/>
  <cols>
    <col min="2" max="2" width="13.85546875" customWidth="1"/>
    <col min="3" max="3" width="16.5703125" customWidth="1"/>
    <col min="4" max="4" width="2.140625" customWidth="1"/>
    <col min="5" max="5" width="11.28515625" customWidth="1"/>
    <col min="7" max="7" width="11.85546875" bestFit="1" customWidth="1"/>
  </cols>
  <sheetData>
    <row r="1" spans="1:5" x14ac:dyDescent="0.2">
      <c r="A1" s="84" t="s">
        <v>21</v>
      </c>
      <c r="B1" s="85" t="s">
        <v>64</v>
      </c>
      <c r="C1" s="85" t="s">
        <v>65</v>
      </c>
      <c r="D1" s="84"/>
      <c r="E1" s="84" t="s">
        <v>39</v>
      </c>
    </row>
    <row r="2" spans="1:5" x14ac:dyDescent="0.2">
      <c r="A2" s="86">
        <v>37008</v>
      </c>
      <c r="B2" s="85">
        <f>HLOOKUP(A2,[4]OPS_DATA!$A$2:$IV$600,562,FALSE)</f>
        <v>906742</v>
      </c>
      <c r="C2" s="85">
        <f>HLOOKUP(A2,[4]OPS_DATA!$A$2:$IV$600,563,FALSE)</f>
        <v>286829</v>
      </c>
      <c r="D2" s="84"/>
      <c r="E2" s="87">
        <f>B2-C2</f>
        <v>619913</v>
      </c>
    </row>
    <row r="3" spans="1:5" x14ac:dyDescent="0.2">
      <c r="A3" s="86">
        <v>37009</v>
      </c>
      <c r="B3" s="85">
        <f>HLOOKUP(A3,[4]OPS_DATA!$A$2:$IV601,562,FALSE)</f>
        <v>917078</v>
      </c>
      <c r="C3" s="85">
        <f>HLOOKUP(A3,[4]OPS_DATA!$A$2:$IV$600,563,FALSE)</f>
        <v>269984</v>
      </c>
      <c r="D3" s="84"/>
      <c r="E3" s="87">
        <f t="shared" ref="E3:E38" si="0">B3-C3</f>
        <v>647094</v>
      </c>
    </row>
    <row r="4" spans="1:5" x14ac:dyDescent="0.2">
      <c r="A4" s="86">
        <v>37010</v>
      </c>
      <c r="B4" s="85">
        <f>HLOOKUP(A4,[4]OPS_DATA!$A$2:$IV602,562,FALSE)</f>
        <v>935436</v>
      </c>
      <c r="C4" s="85">
        <f>HLOOKUP(A4,[4]OPS_DATA!$A$2:$IV$600,563,FALSE)</f>
        <v>267456</v>
      </c>
      <c r="D4" s="84"/>
      <c r="E4" s="87">
        <f t="shared" si="0"/>
        <v>667980</v>
      </c>
    </row>
    <row r="5" spans="1:5" x14ac:dyDescent="0.2">
      <c r="A5" s="86">
        <v>37011</v>
      </c>
      <c r="B5" s="85">
        <f>HLOOKUP(A5,[4]OPS_DATA!$A$2:$IV603,562,FALSE)</f>
        <v>904732</v>
      </c>
      <c r="C5" s="85">
        <f>HLOOKUP(A5,[4]OPS_DATA!$A$2:$IV$600,563,FALSE)</f>
        <v>268883</v>
      </c>
      <c r="D5" s="84"/>
      <c r="E5" s="87">
        <f t="shared" si="0"/>
        <v>635849</v>
      </c>
    </row>
    <row r="6" spans="1:5" x14ac:dyDescent="0.2">
      <c r="A6" s="86">
        <v>37012</v>
      </c>
      <c r="B6" s="85">
        <f>HLOOKUP(A6,[4]OPS_DATA!$A$2:$IV604,562,FALSE)</f>
        <v>1081808</v>
      </c>
      <c r="C6" s="85">
        <f>HLOOKUP(A6,[4]OPS_DATA!$A$2:$IV$600,563,FALSE)</f>
        <v>114754</v>
      </c>
      <c r="D6" s="84"/>
      <c r="E6" s="87">
        <f t="shared" si="0"/>
        <v>967054</v>
      </c>
    </row>
    <row r="7" spans="1:5" x14ac:dyDescent="0.2">
      <c r="A7" s="86">
        <v>37013</v>
      </c>
      <c r="B7" s="85">
        <f>HLOOKUP(A7,[4]OPS_DATA!$A$2:$IV605,562,FALSE)</f>
        <v>1075888</v>
      </c>
      <c r="C7" s="85">
        <f>HLOOKUP(A7,[4]OPS_DATA!$A$2:$IV$600,563,FALSE)</f>
        <v>169323</v>
      </c>
      <c r="D7" s="84"/>
      <c r="E7" s="87">
        <f t="shared" si="0"/>
        <v>906565</v>
      </c>
    </row>
    <row r="8" spans="1:5" x14ac:dyDescent="0.2">
      <c r="A8" s="86">
        <v>37014</v>
      </c>
      <c r="B8" s="85">
        <f>HLOOKUP(A8,[4]OPS_DATA!$A$2:$IV606,562,FALSE)</f>
        <v>1006633</v>
      </c>
      <c r="C8" s="85">
        <f>HLOOKUP(A8,[4]OPS_DATA!$A$2:$IV$600,563,FALSE)</f>
        <v>10966</v>
      </c>
      <c r="D8" s="84"/>
      <c r="E8" s="87">
        <f t="shared" si="0"/>
        <v>995667</v>
      </c>
    </row>
    <row r="9" spans="1:5" x14ac:dyDescent="0.2">
      <c r="A9" s="86">
        <v>37015</v>
      </c>
      <c r="B9" s="85">
        <f>HLOOKUP(A9,[4]OPS_DATA!$A$2:$IV607,562,FALSE)</f>
        <v>968663</v>
      </c>
      <c r="C9" s="85">
        <f>HLOOKUP(A9,[4]OPS_DATA!$A$2:$IV$600,563,FALSE)</f>
        <v>127967</v>
      </c>
      <c r="D9" s="84"/>
      <c r="E9" s="87">
        <f t="shared" si="0"/>
        <v>840696</v>
      </c>
    </row>
    <row r="10" spans="1:5" x14ac:dyDescent="0.2">
      <c r="A10" s="86">
        <v>37016</v>
      </c>
      <c r="B10" s="85">
        <f>HLOOKUP(A10,[4]OPS_DATA!$A$2:$IV608,562,FALSE)</f>
        <v>1274733</v>
      </c>
      <c r="C10" s="85">
        <f>HLOOKUP(A10,[4]OPS_DATA!$A$2:$IV$600,563,FALSE)</f>
        <v>120291</v>
      </c>
      <c r="D10" s="84"/>
      <c r="E10" s="87">
        <f t="shared" si="0"/>
        <v>1154442</v>
      </c>
    </row>
    <row r="11" spans="1:5" x14ac:dyDescent="0.2">
      <c r="A11" s="86">
        <v>37017</v>
      </c>
      <c r="B11" s="85">
        <f>HLOOKUP(A11,[4]OPS_DATA!$A$2:$IV609,562,FALSE)</f>
        <v>1251993</v>
      </c>
      <c r="C11" s="85">
        <f>HLOOKUP(A11,[4]OPS_DATA!$A$2:$IV$600,563,FALSE)</f>
        <v>120291</v>
      </c>
      <c r="D11" s="84"/>
      <c r="E11" s="87">
        <f t="shared" si="0"/>
        <v>1131702</v>
      </c>
    </row>
    <row r="12" spans="1:5" x14ac:dyDescent="0.2">
      <c r="A12" s="86">
        <v>37018</v>
      </c>
      <c r="B12" s="85">
        <f>HLOOKUP(A12,[4]OPS_DATA!$A$2:$IV610,562,FALSE)</f>
        <v>1254594</v>
      </c>
      <c r="C12" s="85">
        <f>HLOOKUP(A12,[4]OPS_DATA!$A$2:$IV$600,563,FALSE)</f>
        <v>125997</v>
      </c>
      <c r="D12" s="84"/>
      <c r="E12" s="87">
        <f t="shared" si="0"/>
        <v>1128597</v>
      </c>
    </row>
    <row r="13" spans="1:5" x14ac:dyDescent="0.2">
      <c r="A13" s="86">
        <v>37019</v>
      </c>
      <c r="B13" s="85">
        <f>HLOOKUP(A13,[4]OPS_DATA!$A$2:$IV611,562,FALSE)</f>
        <v>1190718</v>
      </c>
      <c r="C13" s="85">
        <f>HLOOKUP(A13,[4]OPS_DATA!$A$2:$IV$600,563,FALSE)</f>
        <v>132854</v>
      </c>
      <c r="D13" s="84"/>
      <c r="E13" s="87">
        <f t="shared" si="0"/>
        <v>1057864</v>
      </c>
    </row>
    <row r="14" spans="1:5" x14ac:dyDescent="0.2">
      <c r="A14" s="86">
        <v>37020</v>
      </c>
      <c r="B14" s="85">
        <f>HLOOKUP(A14,[4]OPS_DATA!$A$2:$IV612,562,FALSE)</f>
        <v>1051054</v>
      </c>
      <c r="C14" s="85">
        <f>HLOOKUP(A14,[4]OPS_DATA!$A$2:$IV$600,563,FALSE)</f>
        <v>170555</v>
      </c>
      <c r="D14" s="84"/>
      <c r="E14" s="87">
        <f t="shared" si="0"/>
        <v>880499</v>
      </c>
    </row>
    <row r="15" spans="1:5" x14ac:dyDescent="0.2">
      <c r="A15" s="86">
        <v>37021</v>
      </c>
      <c r="B15" s="85">
        <f>HLOOKUP(A15,[4]OPS_DATA!$A$2:$IV613,562,FALSE)</f>
        <v>1016209</v>
      </c>
      <c r="C15" s="85">
        <f>HLOOKUP(A15,[4]OPS_DATA!$A$2:$IV$600,563,FALSE)</f>
        <v>130555</v>
      </c>
      <c r="D15" s="84"/>
      <c r="E15" s="87">
        <f t="shared" si="0"/>
        <v>885654</v>
      </c>
    </row>
    <row r="16" spans="1:5" x14ac:dyDescent="0.2">
      <c r="A16" s="86">
        <v>37022</v>
      </c>
      <c r="B16" s="85">
        <f>HLOOKUP(A16,[4]OPS_DATA!$A$2:$IV614,562,FALSE)</f>
        <v>954439</v>
      </c>
      <c r="C16" s="85">
        <f>HLOOKUP(A16,[4]OPS_DATA!$A$2:$IV$600,563,FALSE)</f>
        <v>129516</v>
      </c>
      <c r="D16" s="84"/>
      <c r="E16" s="87">
        <f t="shared" si="0"/>
        <v>824923</v>
      </c>
    </row>
    <row r="17" spans="1:5" x14ac:dyDescent="0.2">
      <c r="A17" s="86">
        <v>37023</v>
      </c>
      <c r="B17" s="85">
        <f>HLOOKUP(A17,[4]OPS_DATA!$A$2:$IV615,562,FALSE)</f>
        <v>1123079</v>
      </c>
      <c r="C17" s="85">
        <f>HLOOKUP(A17,[4]OPS_DATA!$A$2:$IV$600,563,FALSE)</f>
        <v>126640</v>
      </c>
      <c r="D17" s="84"/>
      <c r="E17" s="87">
        <f t="shared" si="0"/>
        <v>996439</v>
      </c>
    </row>
    <row r="18" spans="1:5" x14ac:dyDescent="0.2">
      <c r="A18" s="86">
        <v>37024</v>
      </c>
      <c r="B18" s="85">
        <f>HLOOKUP(A18,[4]OPS_DATA!$A$2:$IV616,562,FALSE)</f>
        <v>1107266</v>
      </c>
      <c r="C18" s="85">
        <f>HLOOKUP(A18,[4]OPS_DATA!$A$2:$IV$600,563,FALSE)</f>
        <v>126790</v>
      </c>
      <c r="D18" s="84"/>
      <c r="E18" s="87">
        <f t="shared" si="0"/>
        <v>980476</v>
      </c>
    </row>
    <row r="19" spans="1:5" x14ac:dyDescent="0.2">
      <c r="A19" s="86">
        <v>37025</v>
      </c>
      <c r="B19" s="85">
        <f>HLOOKUP(A19,[4]OPS_DATA!$A$2:$IV617,562,FALSE)</f>
        <v>1082958</v>
      </c>
      <c r="C19" s="85">
        <f>HLOOKUP(A19,[4]OPS_DATA!$A$2:$IV$600,563,FALSE)</f>
        <v>129040</v>
      </c>
      <c r="D19" s="84"/>
      <c r="E19" s="87">
        <f t="shared" si="0"/>
        <v>953918</v>
      </c>
    </row>
    <row r="20" spans="1:5" x14ac:dyDescent="0.2">
      <c r="A20" s="86">
        <v>37026</v>
      </c>
      <c r="B20" s="85">
        <f>HLOOKUP(A20,[4]OPS_DATA!$A$2:$IV618,562,FALSE)</f>
        <v>1068813</v>
      </c>
      <c r="C20" s="85">
        <f>HLOOKUP(A20,[4]OPS_DATA!$A$2:$IV$600,563,FALSE)</f>
        <v>166366</v>
      </c>
      <c r="D20" s="84"/>
      <c r="E20" s="87">
        <f t="shared" si="0"/>
        <v>902447</v>
      </c>
    </row>
    <row r="21" spans="1:5" x14ac:dyDescent="0.2">
      <c r="A21" s="86">
        <v>37027</v>
      </c>
      <c r="B21" s="85">
        <f>HLOOKUP(A21,[4]OPS_DATA!$A$2:$IV619,562,FALSE)</f>
        <v>1131346</v>
      </c>
      <c r="C21" s="85">
        <f>HLOOKUP(A21,[4]OPS_DATA!$A$2:$IV$600,563,FALSE)</f>
        <v>225268</v>
      </c>
      <c r="D21" s="84"/>
      <c r="E21" s="87">
        <f t="shared" si="0"/>
        <v>906078</v>
      </c>
    </row>
    <row r="22" spans="1:5" x14ac:dyDescent="0.2">
      <c r="A22" s="86">
        <v>37028</v>
      </c>
      <c r="B22" s="85">
        <f>HLOOKUP(A22,[4]OPS_DATA!$A$2:$IV620,562,FALSE)</f>
        <v>980313</v>
      </c>
      <c r="C22" s="85">
        <f>HLOOKUP(A22,[4]OPS_DATA!$A$2:$IV$600,563,FALSE)</f>
        <v>203411</v>
      </c>
      <c r="D22" s="84"/>
      <c r="E22" s="87">
        <f t="shared" si="0"/>
        <v>776902</v>
      </c>
    </row>
    <row r="23" spans="1:5" x14ac:dyDescent="0.2">
      <c r="A23" s="86">
        <v>37029</v>
      </c>
      <c r="B23" s="85">
        <f>HLOOKUP(A23,[4]OPS_DATA!$A$2:$IV621,562,FALSE)</f>
        <v>1060941</v>
      </c>
      <c r="C23" s="85">
        <f>HLOOKUP(A23,[4]OPS_DATA!$A$2:$IV$600,563,FALSE)</f>
        <v>188369</v>
      </c>
      <c r="D23" s="84"/>
      <c r="E23" s="87">
        <f t="shared" si="0"/>
        <v>872572</v>
      </c>
    </row>
    <row r="24" spans="1:5" x14ac:dyDescent="0.2">
      <c r="A24" s="86">
        <v>37030</v>
      </c>
      <c r="B24" s="85">
        <f>HLOOKUP(A24,[4]OPS_DATA!$A$2:$IV622,562,FALSE)</f>
        <v>1060351</v>
      </c>
      <c r="C24" s="85">
        <f>HLOOKUP(A24,[4]OPS_DATA!$A$2:$IV$600,563,FALSE)</f>
        <v>175147</v>
      </c>
      <c r="D24" s="84"/>
      <c r="E24" s="87">
        <f t="shared" si="0"/>
        <v>885204</v>
      </c>
    </row>
    <row r="25" spans="1:5" x14ac:dyDescent="0.2">
      <c r="A25" s="86">
        <v>37031</v>
      </c>
      <c r="B25" s="85">
        <f>HLOOKUP(A25,[4]OPS_DATA!$A$2:$IV623,562,FALSE)</f>
        <v>1061494</v>
      </c>
      <c r="C25" s="85">
        <f>HLOOKUP(A25,[4]OPS_DATA!$A$2:$IV$600,563,FALSE)</f>
        <v>175147</v>
      </c>
      <c r="D25" s="84"/>
      <c r="E25" s="87">
        <f t="shared" si="0"/>
        <v>886347</v>
      </c>
    </row>
    <row r="26" spans="1:5" x14ac:dyDescent="0.2">
      <c r="A26" s="86">
        <v>37032</v>
      </c>
      <c r="B26" s="85">
        <f>HLOOKUP(A26,[4]OPS_DATA!$A$2:$IV624,562,FALSE)</f>
        <v>1016266</v>
      </c>
      <c r="C26" s="85">
        <f>HLOOKUP(A26,[4]OPS_DATA!$A$2:$IV$600,563,FALSE)</f>
        <v>172589</v>
      </c>
      <c r="D26" s="84"/>
      <c r="E26" s="87">
        <f t="shared" si="0"/>
        <v>843677</v>
      </c>
    </row>
    <row r="27" spans="1:5" x14ac:dyDescent="0.2">
      <c r="A27" s="86">
        <v>37033</v>
      </c>
      <c r="B27" s="85">
        <f>HLOOKUP(A27,[4]OPS_DATA!$A$2:$IV625,562,FALSE)</f>
        <v>985544</v>
      </c>
      <c r="C27" s="85">
        <f>HLOOKUP(A27,[4]OPS_DATA!$A$2:$IV$600,563,FALSE)</f>
        <v>171448</v>
      </c>
      <c r="D27" s="84"/>
      <c r="E27" s="87">
        <f t="shared" si="0"/>
        <v>814096</v>
      </c>
    </row>
    <row r="28" spans="1:5" x14ac:dyDescent="0.2">
      <c r="A28" s="86">
        <v>37034</v>
      </c>
      <c r="B28" s="85">
        <f>HLOOKUP(A28,[4]OPS_DATA!$A$2:$IV626,562,FALSE)</f>
        <v>1095255</v>
      </c>
      <c r="C28" s="85">
        <f>HLOOKUP(A28,[4]OPS_DATA!$A$2:$IV$600,563,FALSE)</f>
        <v>188432</v>
      </c>
      <c r="D28" s="84"/>
      <c r="E28" s="87">
        <f t="shared" si="0"/>
        <v>906823</v>
      </c>
    </row>
    <row r="29" spans="1:5" x14ac:dyDescent="0.2">
      <c r="A29" s="86">
        <v>37035</v>
      </c>
      <c r="B29" s="85">
        <f>HLOOKUP(A29,[4]OPS_DATA!$A$2:$IV627,562,FALSE)</f>
        <v>1095740</v>
      </c>
      <c r="C29" s="85">
        <f>HLOOKUP(A29,[4]OPS_DATA!$A$2:$IV$600,563,FALSE)</f>
        <v>184981</v>
      </c>
      <c r="D29" s="84"/>
      <c r="E29" s="87">
        <f t="shared" si="0"/>
        <v>910759</v>
      </c>
    </row>
    <row r="30" spans="1:5" x14ac:dyDescent="0.2">
      <c r="A30" s="86">
        <v>37036</v>
      </c>
      <c r="B30" s="85">
        <f>HLOOKUP(A30,[4]OPS_DATA!$A$2:$IV628,562,FALSE)</f>
        <v>1126575</v>
      </c>
      <c r="C30" s="85">
        <f>HLOOKUP(A30,[4]OPS_DATA!$A$2:$IV$600,563,FALSE)</f>
        <v>178507</v>
      </c>
      <c r="D30" s="84"/>
      <c r="E30" s="87">
        <f t="shared" si="0"/>
        <v>948068</v>
      </c>
    </row>
    <row r="31" spans="1:5" x14ac:dyDescent="0.2">
      <c r="A31" s="86">
        <v>37037</v>
      </c>
      <c r="B31" s="85">
        <f>HLOOKUP(A31,[4]OPS_DATA!$A$2:$IV629,562,FALSE)</f>
        <v>1268269</v>
      </c>
      <c r="C31" s="85">
        <f>HLOOKUP(A31,[4]OPS_DATA!$A$2:$IV$600,563,FALSE)</f>
        <v>178841</v>
      </c>
      <c r="D31" s="84"/>
      <c r="E31" s="87">
        <f t="shared" si="0"/>
        <v>1089428</v>
      </c>
    </row>
    <row r="32" spans="1:5" x14ac:dyDescent="0.2">
      <c r="A32" s="86">
        <v>37038</v>
      </c>
      <c r="B32" s="85">
        <f>HLOOKUP(A32,[4]OPS_DATA!$A$2:$IV630,562,FALSE)</f>
        <v>1294737</v>
      </c>
      <c r="C32" s="85">
        <f>HLOOKUP(A32,[4]OPS_DATA!$A$2:$IV$600,563,FALSE)</f>
        <v>178891</v>
      </c>
      <c r="D32" s="84"/>
      <c r="E32" s="87">
        <f t="shared" si="0"/>
        <v>1115846</v>
      </c>
    </row>
    <row r="33" spans="1:12" x14ac:dyDescent="0.2">
      <c r="A33" s="86">
        <v>37039</v>
      </c>
      <c r="B33" s="85">
        <f>HLOOKUP(A33,[4]OPS_DATA!$A$2:$IV631,562,FALSE)</f>
        <v>1295952</v>
      </c>
      <c r="C33" s="85">
        <f>HLOOKUP(A33,[4]OPS_DATA!$A$2:$IV$600,563,FALSE)</f>
        <v>179421</v>
      </c>
      <c r="D33" s="84"/>
      <c r="E33" s="87">
        <f t="shared" si="0"/>
        <v>1116531</v>
      </c>
    </row>
    <row r="34" spans="1:12" x14ac:dyDescent="0.2">
      <c r="A34" s="86">
        <v>37040</v>
      </c>
      <c r="B34" s="85">
        <f>HLOOKUP(A34,[4]OPS_DATA!$A$2:$IV632,562,FALSE)</f>
        <v>1267226</v>
      </c>
      <c r="C34" s="85">
        <f>HLOOKUP(A34,[4]OPS_DATA!$A$2:$IV$600,563,FALSE)</f>
        <v>179639</v>
      </c>
      <c r="D34" s="84"/>
      <c r="E34" s="87">
        <f t="shared" si="0"/>
        <v>1087587</v>
      </c>
    </row>
    <row r="35" spans="1:12" x14ac:dyDescent="0.2">
      <c r="A35" s="86">
        <v>37041</v>
      </c>
      <c r="B35" s="85">
        <f>HLOOKUP(A35,[4]OPS_DATA!$A$2:$IV633,562,FALSE)</f>
        <v>1074036</v>
      </c>
      <c r="C35" s="85">
        <f>HLOOKUP(A35,[4]OPS_DATA!$A$2:$IV$600,563,FALSE)</f>
        <v>168159</v>
      </c>
      <c r="D35" s="84"/>
      <c r="E35" s="87">
        <f t="shared" si="0"/>
        <v>905877</v>
      </c>
    </row>
    <row r="36" spans="1:12" x14ac:dyDescent="0.2">
      <c r="A36" s="86">
        <v>37042</v>
      </c>
      <c r="B36" s="85">
        <f>HLOOKUP(A36,[4]OPS_DATA!$A$2:$IV634,562,FALSE)</f>
        <v>1069286</v>
      </c>
      <c r="C36" s="85">
        <f>HLOOKUP(A36,[4]OPS_DATA!$A$2:$IV$600,563,FALSE)</f>
        <v>206471</v>
      </c>
      <c r="D36" s="84"/>
      <c r="E36" s="87">
        <f t="shared" si="0"/>
        <v>862815</v>
      </c>
    </row>
    <row r="37" spans="1:12" x14ac:dyDescent="0.2">
      <c r="A37" s="86">
        <v>37043</v>
      </c>
      <c r="B37" s="85">
        <f>HLOOKUP(A37,[4]OPS_DATA!$A$2:$IV635,562,FALSE)</f>
        <v>978543</v>
      </c>
      <c r="C37" s="85">
        <f>HLOOKUP(A37,[4]OPS_DATA!$A$2:$IV$600,563,FALSE)</f>
        <v>313405</v>
      </c>
      <c r="D37" s="84"/>
      <c r="E37" s="87">
        <f t="shared" si="0"/>
        <v>665138</v>
      </c>
    </row>
    <row r="38" spans="1:12" x14ac:dyDescent="0.2">
      <c r="A38" s="86">
        <v>37044</v>
      </c>
      <c r="B38" s="85">
        <f>HLOOKUP(A38,[4]OPS_DATA!$A$2:$IV636,562,FALSE)</f>
        <v>1233502</v>
      </c>
      <c r="C38" s="85">
        <f>HLOOKUP(A38,[4]OPS_DATA!$A$2:$IV$600,563,FALSE)</f>
        <v>208204</v>
      </c>
      <c r="D38" s="84"/>
      <c r="E38" s="87">
        <f t="shared" si="0"/>
        <v>1025298</v>
      </c>
    </row>
    <row r="39" spans="1:12" x14ac:dyDescent="0.2">
      <c r="A39" s="86">
        <v>37045</v>
      </c>
      <c r="B39" s="85">
        <f>HLOOKUP(A39,[4]OPS_DATA!$A$2:$IV637,562,FALSE)</f>
        <v>1203446</v>
      </c>
      <c r="C39" s="85">
        <f>HLOOKUP(A39,[4]OPS_DATA!$A$2:$IV$600,563,FALSE)</f>
        <v>208204</v>
      </c>
      <c r="D39" s="84"/>
      <c r="E39" s="87">
        <f>B39-C39</f>
        <v>995242</v>
      </c>
    </row>
    <row r="40" spans="1:12" x14ac:dyDescent="0.2">
      <c r="A40" s="86">
        <v>37046</v>
      </c>
      <c r="B40" s="85">
        <v>1227947</v>
      </c>
      <c r="C40" s="85">
        <v>208204</v>
      </c>
      <c r="D40" s="84"/>
      <c r="E40" s="87">
        <f>B40-C40</f>
        <v>1019743</v>
      </c>
      <c r="G40">
        <v>1227947</v>
      </c>
      <c r="H40">
        <v>208204</v>
      </c>
      <c r="J40">
        <v>1019743</v>
      </c>
      <c r="L40" s="50">
        <f>E40-J40</f>
        <v>0</v>
      </c>
    </row>
    <row r="41" spans="1:12" x14ac:dyDescent="0.2">
      <c r="A41" s="86">
        <v>37047</v>
      </c>
      <c r="B41" s="85">
        <v>1085112</v>
      </c>
      <c r="C41" s="85">
        <v>190214</v>
      </c>
      <c r="D41" s="84"/>
      <c r="E41" s="87">
        <f t="shared" ref="E41:E54" si="1">B41-C41</f>
        <v>894898</v>
      </c>
      <c r="G41">
        <v>1085112</v>
      </c>
      <c r="H41">
        <v>190214</v>
      </c>
      <c r="J41">
        <v>894898</v>
      </c>
      <c r="L41" s="50">
        <f t="shared" ref="L41:L50" si="2">E41-J41</f>
        <v>0</v>
      </c>
    </row>
    <row r="42" spans="1:12" x14ac:dyDescent="0.2">
      <c r="A42" s="86">
        <v>37048</v>
      </c>
      <c r="B42" s="85">
        <v>1062574</v>
      </c>
      <c r="C42" s="85">
        <v>193284</v>
      </c>
      <c r="D42" s="84"/>
      <c r="E42" s="87">
        <f t="shared" si="1"/>
        <v>869290</v>
      </c>
      <c r="G42" s="85">
        <v>1062574</v>
      </c>
      <c r="H42">
        <v>193284</v>
      </c>
      <c r="J42">
        <v>869290</v>
      </c>
      <c r="L42" s="50">
        <f t="shared" si="2"/>
        <v>0</v>
      </c>
    </row>
    <row r="43" spans="1:12" x14ac:dyDescent="0.2">
      <c r="A43" s="86">
        <v>37049</v>
      </c>
      <c r="B43" s="85">
        <v>1172675</v>
      </c>
      <c r="C43" s="85">
        <v>194862</v>
      </c>
      <c r="D43" s="84"/>
      <c r="E43" s="87">
        <f t="shared" si="1"/>
        <v>977813</v>
      </c>
      <c r="G43">
        <v>1172675</v>
      </c>
      <c r="H43">
        <v>194862</v>
      </c>
      <c r="J43">
        <v>977813</v>
      </c>
      <c r="L43" s="50">
        <f t="shared" si="2"/>
        <v>0</v>
      </c>
    </row>
    <row r="44" spans="1:12" x14ac:dyDescent="0.2">
      <c r="A44" s="86">
        <v>37050</v>
      </c>
      <c r="B44" s="85">
        <v>1202426</v>
      </c>
      <c r="C44" s="85">
        <v>181328</v>
      </c>
      <c r="D44" s="84"/>
      <c r="E44" s="87">
        <f t="shared" si="1"/>
        <v>1021098</v>
      </c>
      <c r="G44">
        <v>1202426</v>
      </c>
      <c r="H44">
        <v>181328</v>
      </c>
      <c r="J44">
        <v>1021098</v>
      </c>
      <c r="L44" s="50">
        <f t="shared" si="2"/>
        <v>0</v>
      </c>
    </row>
    <row r="45" spans="1:12" x14ac:dyDescent="0.2">
      <c r="A45" s="86">
        <v>37051</v>
      </c>
      <c r="B45" s="85">
        <v>1330747</v>
      </c>
      <c r="C45" s="85">
        <v>180482</v>
      </c>
      <c r="D45" s="84"/>
      <c r="E45" s="87">
        <f t="shared" si="1"/>
        <v>1150265</v>
      </c>
      <c r="G45">
        <v>1330747</v>
      </c>
      <c r="H45">
        <v>180482</v>
      </c>
      <c r="J45">
        <v>1150265</v>
      </c>
      <c r="L45" s="50">
        <f t="shared" si="2"/>
        <v>0</v>
      </c>
    </row>
    <row r="46" spans="1:12" x14ac:dyDescent="0.2">
      <c r="A46" s="86">
        <v>37052</v>
      </c>
      <c r="B46" s="85">
        <v>1271821</v>
      </c>
      <c r="C46" s="85">
        <v>189058</v>
      </c>
      <c r="D46" s="84"/>
      <c r="E46" s="87">
        <f t="shared" si="1"/>
        <v>1082763</v>
      </c>
      <c r="G46">
        <v>1271821</v>
      </c>
      <c r="H46">
        <v>189058</v>
      </c>
      <c r="J46">
        <v>1082763</v>
      </c>
      <c r="L46" s="50">
        <f t="shared" si="2"/>
        <v>0</v>
      </c>
    </row>
    <row r="47" spans="1:12" x14ac:dyDescent="0.2">
      <c r="A47" s="86">
        <v>37053</v>
      </c>
      <c r="B47" s="85">
        <v>1254290</v>
      </c>
      <c r="C47" s="85">
        <v>189058</v>
      </c>
      <c r="D47" s="84"/>
      <c r="E47" s="87">
        <f t="shared" si="1"/>
        <v>1065232</v>
      </c>
      <c r="G47">
        <v>1254290</v>
      </c>
      <c r="H47">
        <v>189058</v>
      </c>
      <c r="J47">
        <v>1065232</v>
      </c>
      <c r="L47" s="50">
        <f t="shared" si="2"/>
        <v>0</v>
      </c>
    </row>
    <row r="48" spans="1:12" x14ac:dyDescent="0.2">
      <c r="A48" s="86">
        <v>37054</v>
      </c>
      <c r="B48" s="85">
        <v>1146723</v>
      </c>
      <c r="C48" s="85">
        <v>182538</v>
      </c>
      <c r="D48" s="84"/>
      <c r="E48" s="87">
        <f t="shared" si="1"/>
        <v>964185</v>
      </c>
      <c r="G48">
        <v>1146723</v>
      </c>
      <c r="H48">
        <v>182538</v>
      </c>
      <c r="J48">
        <v>964185</v>
      </c>
      <c r="L48" s="50">
        <f t="shared" si="2"/>
        <v>0</v>
      </c>
    </row>
    <row r="49" spans="1:12" x14ac:dyDescent="0.2">
      <c r="A49" s="86">
        <v>37055</v>
      </c>
      <c r="B49" s="85">
        <v>1092075</v>
      </c>
      <c r="C49" s="85">
        <v>206395</v>
      </c>
      <c r="D49" s="84"/>
      <c r="E49" s="87">
        <f t="shared" si="1"/>
        <v>885680</v>
      </c>
      <c r="G49">
        <v>1092075</v>
      </c>
      <c r="H49">
        <v>206395</v>
      </c>
      <c r="J49">
        <v>885680</v>
      </c>
      <c r="L49" s="50">
        <f t="shared" si="2"/>
        <v>0</v>
      </c>
    </row>
    <row r="50" spans="1:12" x14ac:dyDescent="0.2">
      <c r="A50" s="86">
        <v>37056</v>
      </c>
      <c r="B50" s="85">
        <v>1025796</v>
      </c>
      <c r="C50" s="85">
        <v>120536</v>
      </c>
      <c r="D50" s="84"/>
      <c r="E50" s="87">
        <f t="shared" si="1"/>
        <v>905260</v>
      </c>
      <c r="G50">
        <v>1025796</v>
      </c>
      <c r="H50">
        <v>120536</v>
      </c>
      <c r="J50">
        <v>905260</v>
      </c>
      <c r="L50" s="50">
        <f t="shared" si="2"/>
        <v>0</v>
      </c>
    </row>
    <row r="51" spans="1:12" x14ac:dyDescent="0.2">
      <c r="A51" s="86">
        <v>37057</v>
      </c>
      <c r="B51" s="85">
        <v>967943</v>
      </c>
      <c r="C51" s="85">
        <v>80394</v>
      </c>
      <c r="D51" s="84"/>
      <c r="E51" s="87">
        <f t="shared" si="1"/>
        <v>887549</v>
      </c>
      <c r="G51">
        <v>967943</v>
      </c>
      <c r="H51">
        <v>80394</v>
      </c>
      <c r="J51">
        <v>887549</v>
      </c>
      <c r="L51" s="50">
        <f>SUM(L40:L50)</f>
        <v>0</v>
      </c>
    </row>
    <row r="52" spans="1:12" x14ac:dyDescent="0.2">
      <c r="A52" s="86">
        <v>37058</v>
      </c>
      <c r="B52" s="85">
        <v>1099309</v>
      </c>
      <c r="C52" s="85">
        <v>73002</v>
      </c>
      <c r="D52" s="84"/>
      <c r="E52" s="87">
        <f t="shared" si="1"/>
        <v>1026307</v>
      </c>
      <c r="G52">
        <v>1099309</v>
      </c>
      <c r="H52">
        <v>73002</v>
      </c>
      <c r="J52">
        <v>1026307</v>
      </c>
    </row>
    <row r="53" spans="1:12" x14ac:dyDescent="0.2">
      <c r="A53" s="86">
        <v>37059</v>
      </c>
      <c r="B53" s="85">
        <v>1056835</v>
      </c>
      <c r="C53" s="85">
        <v>73412</v>
      </c>
      <c r="D53" s="84"/>
      <c r="E53" s="87">
        <f t="shared" si="1"/>
        <v>983423</v>
      </c>
      <c r="G53">
        <v>1056835</v>
      </c>
      <c r="H53">
        <v>73412</v>
      </c>
      <c r="J53">
        <v>983423</v>
      </c>
    </row>
    <row r="54" spans="1:12" x14ac:dyDescent="0.2">
      <c r="A54" s="86">
        <v>37060</v>
      </c>
      <c r="B54" s="85">
        <v>1062860</v>
      </c>
      <c r="C54" s="85">
        <v>75562</v>
      </c>
      <c r="D54" s="84"/>
      <c r="E54" s="87">
        <f t="shared" si="1"/>
        <v>987298</v>
      </c>
      <c r="G54">
        <v>1077860</v>
      </c>
      <c r="H54">
        <v>75562</v>
      </c>
      <c r="J54">
        <v>1002298</v>
      </c>
    </row>
    <row r="55" spans="1:12" x14ac:dyDescent="0.2">
      <c r="A55" s="86">
        <v>37061</v>
      </c>
      <c r="B55" s="85">
        <v>1019720</v>
      </c>
      <c r="C55" s="85">
        <v>112070</v>
      </c>
      <c r="D55" s="84"/>
      <c r="E55" s="87">
        <f t="shared" ref="E55:E60" si="3">B55-C55</f>
        <v>907650</v>
      </c>
    </row>
    <row r="56" spans="1:12" x14ac:dyDescent="0.2">
      <c r="A56" s="86">
        <v>37062</v>
      </c>
      <c r="B56" s="85">
        <v>966626</v>
      </c>
      <c r="C56" s="85">
        <v>80220</v>
      </c>
      <c r="D56" s="84"/>
      <c r="E56" s="87">
        <f t="shared" si="3"/>
        <v>886406</v>
      </c>
    </row>
    <row r="57" spans="1:12" x14ac:dyDescent="0.2">
      <c r="A57" s="86">
        <v>37063</v>
      </c>
      <c r="B57" s="85">
        <v>947984</v>
      </c>
      <c r="C57" s="85">
        <v>86258</v>
      </c>
      <c r="D57" s="84"/>
      <c r="E57" s="87">
        <f t="shared" si="3"/>
        <v>861726</v>
      </c>
    </row>
    <row r="58" spans="1:12" x14ac:dyDescent="0.2">
      <c r="A58" s="86">
        <v>37064</v>
      </c>
      <c r="B58" s="85">
        <v>1008678</v>
      </c>
      <c r="C58" s="85">
        <v>81884</v>
      </c>
      <c r="D58" s="84"/>
      <c r="E58" s="87">
        <f t="shared" si="3"/>
        <v>926794</v>
      </c>
    </row>
    <row r="59" spans="1:12" x14ac:dyDescent="0.2">
      <c r="A59" s="86">
        <v>37065</v>
      </c>
      <c r="B59" s="85">
        <v>1135551</v>
      </c>
      <c r="C59" s="85">
        <v>83744</v>
      </c>
      <c r="D59" s="84"/>
      <c r="E59" s="87">
        <f t="shared" si="3"/>
        <v>1051807</v>
      </c>
    </row>
    <row r="60" spans="1:12" x14ac:dyDescent="0.2">
      <c r="A60" s="86">
        <v>37066</v>
      </c>
      <c r="B60" s="85">
        <v>1114877</v>
      </c>
      <c r="C60" s="85">
        <v>81628</v>
      </c>
      <c r="D60" s="84"/>
      <c r="E60" s="87">
        <f t="shared" si="3"/>
        <v>1033249</v>
      </c>
      <c r="I60" s="50"/>
    </row>
    <row r="61" spans="1:12" x14ac:dyDescent="0.2">
      <c r="A61" s="86">
        <v>37067</v>
      </c>
      <c r="B61" s="85">
        <v>1069224</v>
      </c>
      <c r="C61" s="85">
        <v>104120</v>
      </c>
      <c r="D61" s="84"/>
      <c r="E61" s="87">
        <f t="shared" ref="E61:E111" si="4">B61-C61</f>
        <v>965104</v>
      </c>
      <c r="I61" s="50"/>
    </row>
    <row r="62" spans="1:12" x14ac:dyDescent="0.2">
      <c r="A62" s="86">
        <v>37068</v>
      </c>
      <c r="B62" s="85">
        <v>769977</v>
      </c>
      <c r="C62" s="85">
        <v>133761</v>
      </c>
      <c r="D62" s="84"/>
      <c r="E62" s="87">
        <f t="shared" si="4"/>
        <v>636216</v>
      </c>
      <c r="I62" s="50"/>
    </row>
    <row r="63" spans="1:12" x14ac:dyDescent="0.2">
      <c r="A63" s="86">
        <v>37069</v>
      </c>
      <c r="B63" s="85">
        <v>869098</v>
      </c>
      <c r="C63" s="85">
        <v>154924</v>
      </c>
      <c r="D63" s="84"/>
      <c r="E63" s="87">
        <f t="shared" si="4"/>
        <v>714174</v>
      </c>
      <c r="I63" s="50"/>
    </row>
    <row r="64" spans="1:12" x14ac:dyDescent="0.2">
      <c r="A64" s="86">
        <v>37070</v>
      </c>
      <c r="B64" s="85">
        <v>840292</v>
      </c>
      <c r="C64" s="85">
        <v>188095</v>
      </c>
      <c r="D64" s="84"/>
      <c r="E64" s="87">
        <f t="shared" si="4"/>
        <v>652197</v>
      </c>
      <c r="I64" s="50"/>
    </row>
    <row r="65" spans="1:9" x14ac:dyDescent="0.2">
      <c r="A65" s="86">
        <v>37071</v>
      </c>
      <c r="B65" s="85">
        <v>851445</v>
      </c>
      <c r="C65" s="85">
        <v>90511</v>
      </c>
      <c r="D65" s="84"/>
      <c r="E65" s="87">
        <f t="shared" si="4"/>
        <v>760934</v>
      </c>
      <c r="I65" s="50"/>
    </row>
    <row r="66" spans="1:9" x14ac:dyDescent="0.2">
      <c r="A66" s="86">
        <v>37072</v>
      </c>
      <c r="B66" s="85">
        <v>927991</v>
      </c>
      <c r="C66" s="85">
        <v>86938</v>
      </c>
      <c r="D66" s="84"/>
      <c r="E66" s="87">
        <f t="shared" si="4"/>
        <v>841053</v>
      </c>
      <c r="I66" s="50"/>
    </row>
    <row r="67" spans="1:9" x14ac:dyDescent="0.2">
      <c r="A67" s="86">
        <v>37073</v>
      </c>
      <c r="B67" s="85">
        <v>1213479</v>
      </c>
      <c r="C67" s="85">
        <v>433059</v>
      </c>
      <c r="E67" s="87">
        <f t="shared" si="4"/>
        <v>780420</v>
      </c>
      <c r="I67" s="50"/>
    </row>
    <row r="68" spans="1:9" x14ac:dyDescent="0.2">
      <c r="A68" s="86">
        <v>37074</v>
      </c>
      <c r="B68" s="85">
        <v>1226413</v>
      </c>
      <c r="C68" s="85">
        <v>423111</v>
      </c>
      <c r="E68" s="87">
        <f t="shared" si="4"/>
        <v>803302</v>
      </c>
      <c r="I68" s="50"/>
    </row>
    <row r="69" spans="1:9" x14ac:dyDescent="0.2">
      <c r="A69" s="86">
        <v>37075</v>
      </c>
      <c r="B69" s="85">
        <v>1174000</v>
      </c>
      <c r="C69" s="85">
        <v>298027</v>
      </c>
      <c r="E69" s="87">
        <f t="shared" si="4"/>
        <v>875973</v>
      </c>
    </row>
    <row r="70" spans="1:9" x14ac:dyDescent="0.2">
      <c r="A70" s="86">
        <v>37076</v>
      </c>
      <c r="B70" s="85">
        <v>1409702</v>
      </c>
      <c r="C70" s="85">
        <v>81158</v>
      </c>
      <c r="E70" s="87">
        <f t="shared" si="4"/>
        <v>1328544</v>
      </c>
    </row>
    <row r="71" spans="1:9" x14ac:dyDescent="0.2">
      <c r="A71" s="86">
        <v>37077</v>
      </c>
      <c r="B71" s="85">
        <v>1296538</v>
      </c>
      <c r="C71" s="85">
        <v>106561</v>
      </c>
      <c r="E71" s="87">
        <f t="shared" si="4"/>
        <v>1189977</v>
      </c>
    </row>
    <row r="72" spans="1:9" x14ac:dyDescent="0.2">
      <c r="A72" s="86">
        <v>37078</v>
      </c>
      <c r="B72" s="85">
        <v>1335024</v>
      </c>
      <c r="C72" s="85">
        <v>80328</v>
      </c>
      <c r="E72" s="87">
        <f t="shared" si="4"/>
        <v>1254696</v>
      </c>
    </row>
    <row r="73" spans="1:9" x14ac:dyDescent="0.2">
      <c r="A73" s="86">
        <v>37079</v>
      </c>
      <c r="B73" s="85">
        <v>1101445</v>
      </c>
      <c r="C73" s="85">
        <v>298964</v>
      </c>
      <c r="E73" s="87">
        <f t="shared" si="4"/>
        <v>802481</v>
      </c>
    </row>
    <row r="74" spans="1:9" x14ac:dyDescent="0.2">
      <c r="A74" s="86">
        <v>37080</v>
      </c>
      <c r="B74" s="85">
        <v>1131790</v>
      </c>
      <c r="C74" s="85">
        <v>298964</v>
      </c>
      <c r="E74" s="87">
        <f t="shared" si="4"/>
        <v>832826</v>
      </c>
    </row>
    <row r="75" spans="1:9" x14ac:dyDescent="0.2">
      <c r="A75" s="86">
        <v>37081</v>
      </c>
      <c r="B75" s="85">
        <v>1073603</v>
      </c>
      <c r="C75" s="85">
        <v>321122</v>
      </c>
      <c r="E75" s="87">
        <f t="shared" si="4"/>
        <v>752481</v>
      </c>
    </row>
    <row r="76" spans="1:9" x14ac:dyDescent="0.2">
      <c r="A76" s="86">
        <v>37082</v>
      </c>
      <c r="B76" s="85">
        <v>842006</v>
      </c>
      <c r="C76" s="85">
        <v>108305</v>
      </c>
      <c r="E76" s="87">
        <f t="shared" si="4"/>
        <v>733701</v>
      </c>
    </row>
    <row r="77" spans="1:9" x14ac:dyDescent="0.2">
      <c r="A77" s="86">
        <v>37083</v>
      </c>
      <c r="B77" s="85">
        <v>779192</v>
      </c>
      <c r="C77" s="85">
        <v>114905</v>
      </c>
      <c r="E77" s="87">
        <f t="shared" si="4"/>
        <v>664287</v>
      </c>
    </row>
    <row r="78" spans="1:9" x14ac:dyDescent="0.2">
      <c r="A78" s="86">
        <v>37084</v>
      </c>
      <c r="B78" s="85">
        <v>859420</v>
      </c>
      <c r="C78" s="85">
        <v>75332</v>
      </c>
      <c r="E78" s="87">
        <f t="shared" si="4"/>
        <v>784088</v>
      </c>
    </row>
    <row r="79" spans="1:9" x14ac:dyDescent="0.2">
      <c r="A79" s="86">
        <v>37085</v>
      </c>
      <c r="B79" s="85">
        <v>863758</v>
      </c>
      <c r="C79" s="85">
        <v>88153</v>
      </c>
      <c r="E79" s="87">
        <f t="shared" si="4"/>
        <v>775605</v>
      </c>
    </row>
    <row r="80" spans="1:9" x14ac:dyDescent="0.2">
      <c r="A80" s="86">
        <v>37086</v>
      </c>
      <c r="B80" s="85">
        <v>1011333</v>
      </c>
      <c r="C80" s="85">
        <v>131176</v>
      </c>
      <c r="E80" s="87">
        <f t="shared" si="4"/>
        <v>880157</v>
      </c>
    </row>
    <row r="81" spans="1:5" x14ac:dyDescent="0.2">
      <c r="A81" s="86">
        <v>37087</v>
      </c>
      <c r="B81" s="85">
        <v>1023770</v>
      </c>
      <c r="C81" s="85">
        <v>131176</v>
      </c>
      <c r="E81" s="87">
        <f t="shared" si="4"/>
        <v>892594</v>
      </c>
    </row>
    <row r="82" spans="1:5" x14ac:dyDescent="0.2">
      <c r="A82" s="86">
        <v>37088</v>
      </c>
      <c r="B82" s="85">
        <v>1012232</v>
      </c>
      <c r="C82" s="85">
        <v>128121</v>
      </c>
      <c r="E82" s="87">
        <f t="shared" si="4"/>
        <v>884111</v>
      </c>
    </row>
    <row r="83" spans="1:5" x14ac:dyDescent="0.2">
      <c r="A83" s="86">
        <v>37089</v>
      </c>
      <c r="B83" s="85">
        <v>774083</v>
      </c>
      <c r="C83" s="85">
        <v>97950</v>
      </c>
      <c r="E83" s="87">
        <f t="shared" si="4"/>
        <v>676133</v>
      </c>
    </row>
    <row r="84" spans="1:5" x14ac:dyDescent="0.2">
      <c r="A84" s="86">
        <v>37090</v>
      </c>
      <c r="B84" s="85">
        <v>688117</v>
      </c>
      <c r="C84" s="85">
        <v>128516</v>
      </c>
      <c r="E84" s="87">
        <f t="shared" si="4"/>
        <v>559601</v>
      </c>
    </row>
    <row r="85" spans="1:5" x14ac:dyDescent="0.2">
      <c r="A85" s="86">
        <v>37091</v>
      </c>
      <c r="B85" s="85">
        <v>665428</v>
      </c>
      <c r="C85" s="85">
        <v>133284</v>
      </c>
      <c r="E85" s="87">
        <f t="shared" si="4"/>
        <v>532144</v>
      </c>
    </row>
    <row r="86" spans="1:5" x14ac:dyDescent="0.2">
      <c r="A86" s="86">
        <v>37092</v>
      </c>
      <c r="B86" s="85">
        <v>869608</v>
      </c>
      <c r="C86" s="85">
        <v>113022</v>
      </c>
      <c r="E86" s="87">
        <f t="shared" si="4"/>
        <v>756586</v>
      </c>
    </row>
    <row r="87" spans="1:5" x14ac:dyDescent="0.2">
      <c r="A87" s="86">
        <v>37093</v>
      </c>
      <c r="B87" s="85">
        <v>996955</v>
      </c>
      <c r="C87" s="85">
        <v>94060</v>
      </c>
      <c r="E87" s="87">
        <f t="shared" si="4"/>
        <v>902895</v>
      </c>
    </row>
    <row r="88" spans="1:5" x14ac:dyDescent="0.2">
      <c r="A88" s="86">
        <v>37094</v>
      </c>
      <c r="B88" s="85">
        <v>982940</v>
      </c>
      <c r="C88" s="85">
        <v>91435</v>
      </c>
      <c r="E88" s="87">
        <f t="shared" si="4"/>
        <v>891505</v>
      </c>
    </row>
    <row r="89" spans="1:5" x14ac:dyDescent="0.2">
      <c r="A89" s="86">
        <v>37095</v>
      </c>
      <c r="B89" s="85">
        <v>867675</v>
      </c>
      <c r="C89" s="85">
        <v>119691</v>
      </c>
      <c r="E89" s="87">
        <f t="shared" si="4"/>
        <v>747984</v>
      </c>
    </row>
    <row r="90" spans="1:5" x14ac:dyDescent="0.2">
      <c r="A90" s="86">
        <v>37096</v>
      </c>
      <c r="B90" s="85">
        <v>586585</v>
      </c>
      <c r="C90" s="85">
        <v>315433</v>
      </c>
      <c r="E90" s="87">
        <f t="shared" si="4"/>
        <v>271152</v>
      </c>
    </row>
    <row r="91" spans="1:5" x14ac:dyDescent="0.2">
      <c r="A91" s="86">
        <v>37097</v>
      </c>
      <c r="B91" s="85">
        <v>618125</v>
      </c>
      <c r="C91" s="85">
        <v>433269</v>
      </c>
      <c r="E91" s="87">
        <f t="shared" si="4"/>
        <v>184856</v>
      </c>
    </row>
    <row r="92" spans="1:5" x14ac:dyDescent="0.2">
      <c r="A92" s="86">
        <v>37098</v>
      </c>
      <c r="B92" s="85">
        <v>769828</v>
      </c>
      <c r="C92" s="85">
        <v>349527</v>
      </c>
      <c r="E92" s="87">
        <f t="shared" si="4"/>
        <v>420301</v>
      </c>
    </row>
    <row r="93" spans="1:5" x14ac:dyDescent="0.2">
      <c r="A93" s="86">
        <v>37099</v>
      </c>
      <c r="B93" s="85">
        <v>754649</v>
      </c>
      <c r="C93" s="85">
        <v>103930</v>
      </c>
      <c r="E93" s="87">
        <f t="shared" si="4"/>
        <v>650719</v>
      </c>
    </row>
    <row r="94" spans="1:5" x14ac:dyDescent="0.2">
      <c r="A94" s="86">
        <v>37100</v>
      </c>
      <c r="B94" s="85">
        <v>917975</v>
      </c>
      <c r="C94" s="85">
        <v>88361</v>
      </c>
      <c r="E94" s="87">
        <f t="shared" si="4"/>
        <v>829614</v>
      </c>
    </row>
    <row r="95" spans="1:5" x14ac:dyDescent="0.2">
      <c r="A95" s="86">
        <v>37101</v>
      </c>
      <c r="B95" s="85">
        <v>902867</v>
      </c>
      <c r="C95" s="85">
        <v>80930</v>
      </c>
      <c r="E95" s="87">
        <f t="shared" si="4"/>
        <v>821937</v>
      </c>
    </row>
    <row r="96" spans="1:5" x14ac:dyDescent="0.2">
      <c r="A96" s="86">
        <v>37102</v>
      </c>
      <c r="B96" s="85">
        <v>794340</v>
      </c>
      <c r="C96" s="85">
        <v>82584</v>
      </c>
      <c r="E96" s="87">
        <f t="shared" si="4"/>
        <v>711756</v>
      </c>
    </row>
    <row r="97" spans="1:5" x14ac:dyDescent="0.2">
      <c r="A97" s="86">
        <v>37103</v>
      </c>
      <c r="B97" s="85">
        <v>704506</v>
      </c>
      <c r="C97" s="85">
        <v>136889</v>
      </c>
      <c r="E97" s="87">
        <f t="shared" si="4"/>
        <v>567617</v>
      </c>
    </row>
    <row r="98" spans="1:5" x14ac:dyDescent="0.2">
      <c r="A98" s="86">
        <v>37104</v>
      </c>
      <c r="B98" s="85">
        <v>876604</v>
      </c>
      <c r="C98" s="85">
        <v>169531</v>
      </c>
      <c r="E98" s="87">
        <f t="shared" si="4"/>
        <v>707073</v>
      </c>
    </row>
    <row r="99" spans="1:5" x14ac:dyDescent="0.2">
      <c r="A99" s="86">
        <v>37105</v>
      </c>
      <c r="B99" s="85">
        <v>878723</v>
      </c>
      <c r="C99" s="85">
        <v>158699</v>
      </c>
      <c r="E99" s="87">
        <f t="shared" si="4"/>
        <v>720024</v>
      </c>
    </row>
    <row r="100" spans="1:5" x14ac:dyDescent="0.2">
      <c r="A100" s="86">
        <v>37106</v>
      </c>
      <c r="B100" s="85">
        <v>918101</v>
      </c>
      <c r="C100" s="85">
        <v>171087</v>
      </c>
      <c r="E100" s="87">
        <f t="shared" si="4"/>
        <v>747014</v>
      </c>
    </row>
    <row r="101" spans="1:5" x14ac:dyDescent="0.2">
      <c r="A101" s="86">
        <v>37107</v>
      </c>
      <c r="B101" s="85">
        <v>1025646</v>
      </c>
      <c r="C101" s="85">
        <v>112356</v>
      </c>
      <c r="E101" s="87">
        <f t="shared" si="4"/>
        <v>913290</v>
      </c>
    </row>
    <row r="102" spans="1:5" x14ac:dyDescent="0.2">
      <c r="A102" s="86">
        <v>37108</v>
      </c>
      <c r="B102" s="85">
        <v>992161</v>
      </c>
      <c r="C102" s="85">
        <v>108976</v>
      </c>
      <c r="E102" s="87">
        <f t="shared" si="4"/>
        <v>883185</v>
      </c>
    </row>
    <row r="103" spans="1:5" x14ac:dyDescent="0.2">
      <c r="A103" s="86">
        <v>37109</v>
      </c>
      <c r="B103" s="85">
        <v>895033</v>
      </c>
      <c r="C103" s="85">
        <v>177467</v>
      </c>
      <c r="E103" s="87">
        <f t="shared" si="4"/>
        <v>717566</v>
      </c>
    </row>
    <row r="104" spans="1:5" x14ac:dyDescent="0.2">
      <c r="A104" s="86">
        <v>37110</v>
      </c>
      <c r="B104" s="85">
        <v>770743</v>
      </c>
      <c r="C104" s="85">
        <v>276765</v>
      </c>
      <c r="E104" s="87">
        <f t="shared" si="4"/>
        <v>493978</v>
      </c>
    </row>
    <row r="105" spans="1:5" x14ac:dyDescent="0.2">
      <c r="A105" s="86">
        <v>37111</v>
      </c>
      <c r="B105" s="85">
        <v>817924</v>
      </c>
      <c r="C105" s="85">
        <v>252635</v>
      </c>
      <c r="E105" s="87">
        <f t="shared" si="4"/>
        <v>565289</v>
      </c>
    </row>
    <row r="106" spans="1:5" x14ac:dyDescent="0.2">
      <c r="A106" s="86">
        <v>37112</v>
      </c>
      <c r="B106" s="85">
        <v>714840</v>
      </c>
      <c r="C106" s="85">
        <v>377632</v>
      </c>
      <c r="E106" s="87">
        <f t="shared" si="4"/>
        <v>337208</v>
      </c>
    </row>
    <row r="107" spans="1:5" x14ac:dyDescent="0.2">
      <c r="A107" s="86">
        <v>37113</v>
      </c>
      <c r="B107" s="85">
        <v>906112</v>
      </c>
      <c r="C107" s="85">
        <v>166295</v>
      </c>
      <c r="E107" s="87">
        <f t="shared" si="4"/>
        <v>739817</v>
      </c>
    </row>
    <row r="108" spans="1:5" x14ac:dyDescent="0.2">
      <c r="A108" s="86">
        <v>37114</v>
      </c>
      <c r="B108" s="85">
        <v>1049880</v>
      </c>
      <c r="C108" s="85">
        <v>99454</v>
      </c>
      <c r="E108" s="87">
        <f t="shared" si="4"/>
        <v>950426</v>
      </c>
    </row>
    <row r="109" spans="1:5" x14ac:dyDescent="0.2">
      <c r="A109" s="86">
        <v>37115</v>
      </c>
      <c r="B109" s="85">
        <v>1054268</v>
      </c>
      <c r="C109" s="85">
        <v>99454</v>
      </c>
      <c r="E109" s="87">
        <f t="shared" si="4"/>
        <v>954814</v>
      </c>
    </row>
    <row r="110" spans="1:5" x14ac:dyDescent="0.2">
      <c r="A110" s="86">
        <v>37116</v>
      </c>
      <c r="B110" s="85">
        <v>942715</v>
      </c>
      <c r="C110" s="85">
        <v>100085</v>
      </c>
      <c r="E110" s="87">
        <f t="shared" si="4"/>
        <v>842630</v>
      </c>
    </row>
    <row r="111" spans="1:5" x14ac:dyDescent="0.2">
      <c r="A111" s="86">
        <v>37117</v>
      </c>
      <c r="B111" s="85">
        <v>994703</v>
      </c>
      <c r="C111" s="85">
        <v>91573</v>
      </c>
      <c r="E111" s="87">
        <f t="shared" si="4"/>
        <v>903130</v>
      </c>
    </row>
    <row r="112" spans="1:5" x14ac:dyDescent="0.2">
      <c r="A112" s="86">
        <v>37118</v>
      </c>
      <c r="B112" s="85">
        <v>1163681</v>
      </c>
      <c r="C112" s="85">
        <v>79678</v>
      </c>
      <c r="E112" s="87">
        <f t="shared" ref="E112:E148" si="5">B112-C112</f>
        <v>1084003</v>
      </c>
    </row>
    <row r="113" spans="1:5" x14ac:dyDescent="0.2">
      <c r="A113" s="86">
        <v>37119</v>
      </c>
      <c r="B113" s="85">
        <v>1139763</v>
      </c>
      <c r="C113" s="85">
        <v>50769</v>
      </c>
      <c r="E113" s="87">
        <f t="shared" si="5"/>
        <v>1088994</v>
      </c>
    </row>
    <row r="114" spans="1:5" x14ac:dyDescent="0.2">
      <c r="A114" s="86">
        <v>37120</v>
      </c>
      <c r="B114" s="85">
        <v>1125124</v>
      </c>
      <c r="C114" s="85">
        <v>79689</v>
      </c>
      <c r="E114" s="87">
        <f t="shared" si="5"/>
        <v>1045435</v>
      </c>
    </row>
    <row r="115" spans="1:5" x14ac:dyDescent="0.2">
      <c r="A115" s="86">
        <v>37121</v>
      </c>
      <c r="B115" s="85">
        <v>1263279</v>
      </c>
      <c r="C115" s="85">
        <v>86597</v>
      </c>
      <c r="E115" s="87">
        <f t="shared" si="5"/>
        <v>1176682</v>
      </c>
    </row>
    <row r="116" spans="1:5" x14ac:dyDescent="0.2">
      <c r="A116" s="86">
        <v>37122</v>
      </c>
      <c r="B116" s="85">
        <v>1240790</v>
      </c>
      <c r="C116" s="85">
        <v>86597</v>
      </c>
      <c r="E116" s="87">
        <f t="shared" si="5"/>
        <v>1154193</v>
      </c>
    </row>
    <row r="117" spans="1:5" x14ac:dyDescent="0.2">
      <c r="A117" s="86">
        <v>37123</v>
      </c>
      <c r="B117" s="85">
        <v>1206048</v>
      </c>
      <c r="C117" s="85">
        <v>94197</v>
      </c>
      <c r="E117" s="87">
        <f t="shared" si="5"/>
        <v>1111851</v>
      </c>
    </row>
    <row r="118" spans="1:5" x14ac:dyDescent="0.2">
      <c r="A118" s="86">
        <v>37124</v>
      </c>
      <c r="B118" s="85">
        <v>891811</v>
      </c>
      <c r="C118" s="85">
        <v>97313</v>
      </c>
      <c r="E118" s="87">
        <f t="shared" si="5"/>
        <v>794498</v>
      </c>
    </row>
    <row r="119" spans="1:5" x14ac:dyDescent="0.2">
      <c r="A119" s="86">
        <v>37125</v>
      </c>
      <c r="B119" s="85">
        <v>695582</v>
      </c>
      <c r="C119" s="85">
        <v>112831</v>
      </c>
      <c r="E119" s="87">
        <f t="shared" si="5"/>
        <v>582751</v>
      </c>
    </row>
    <row r="120" spans="1:5" x14ac:dyDescent="0.2">
      <c r="A120" s="86">
        <v>37126</v>
      </c>
      <c r="B120" s="85">
        <v>848346</v>
      </c>
      <c r="C120" s="85">
        <v>99072</v>
      </c>
      <c r="E120" s="87">
        <f t="shared" si="5"/>
        <v>749274</v>
      </c>
    </row>
    <row r="121" spans="1:5" x14ac:dyDescent="0.2">
      <c r="A121" s="86">
        <v>37127</v>
      </c>
      <c r="B121" s="85">
        <v>779009</v>
      </c>
      <c r="C121" s="85">
        <v>109362</v>
      </c>
      <c r="E121" s="87">
        <f t="shared" si="5"/>
        <v>669647</v>
      </c>
    </row>
    <row r="122" spans="1:5" x14ac:dyDescent="0.2">
      <c r="A122" s="86">
        <v>37128</v>
      </c>
      <c r="B122" s="85">
        <v>896826</v>
      </c>
      <c r="C122" s="85">
        <v>96695</v>
      </c>
      <c r="E122" s="87">
        <f t="shared" si="5"/>
        <v>800131</v>
      </c>
    </row>
    <row r="123" spans="1:5" x14ac:dyDescent="0.2">
      <c r="A123" s="86">
        <v>37129</v>
      </c>
      <c r="B123" s="85">
        <v>886571</v>
      </c>
      <c r="C123" s="85">
        <v>96695</v>
      </c>
      <c r="E123" s="87">
        <f t="shared" si="5"/>
        <v>789876</v>
      </c>
    </row>
    <row r="124" spans="1:5" x14ac:dyDescent="0.2">
      <c r="A124" s="86">
        <v>37130</v>
      </c>
      <c r="B124" s="85">
        <v>853743</v>
      </c>
      <c r="C124" s="85">
        <v>119665</v>
      </c>
      <c r="E124" s="87">
        <f t="shared" si="5"/>
        <v>734078</v>
      </c>
    </row>
    <row r="125" spans="1:5" x14ac:dyDescent="0.2">
      <c r="A125" s="86">
        <v>37131</v>
      </c>
      <c r="B125" s="85">
        <v>809865</v>
      </c>
      <c r="C125" s="85">
        <v>116122</v>
      </c>
      <c r="E125" s="87">
        <f t="shared" si="5"/>
        <v>693743</v>
      </c>
    </row>
    <row r="126" spans="1:5" x14ac:dyDescent="0.2">
      <c r="A126" s="86">
        <v>37132</v>
      </c>
      <c r="B126" s="85">
        <v>972661</v>
      </c>
      <c r="C126" s="85">
        <v>117387</v>
      </c>
      <c r="E126" s="87">
        <f t="shared" si="5"/>
        <v>855274</v>
      </c>
    </row>
    <row r="127" spans="1:5" x14ac:dyDescent="0.2">
      <c r="A127" s="86">
        <v>37133</v>
      </c>
      <c r="B127" s="85">
        <v>776148</v>
      </c>
      <c r="C127" s="85">
        <v>110892</v>
      </c>
      <c r="E127" s="87">
        <f t="shared" si="5"/>
        <v>665256</v>
      </c>
    </row>
    <row r="128" spans="1:5" x14ac:dyDescent="0.2">
      <c r="A128" s="86">
        <v>37134</v>
      </c>
      <c r="B128" s="85">
        <v>1025191</v>
      </c>
      <c r="C128" s="85">
        <v>85823</v>
      </c>
      <c r="E128" s="87">
        <f t="shared" si="5"/>
        <v>939368</v>
      </c>
    </row>
    <row r="129" spans="1:5" x14ac:dyDescent="0.2">
      <c r="A129" s="86">
        <v>37135</v>
      </c>
      <c r="B129" s="85">
        <v>1035932</v>
      </c>
      <c r="C129" s="85">
        <v>135939</v>
      </c>
      <c r="E129" s="87">
        <f t="shared" si="5"/>
        <v>899993</v>
      </c>
    </row>
    <row r="130" spans="1:5" x14ac:dyDescent="0.2">
      <c r="A130" s="86">
        <v>37136</v>
      </c>
      <c r="B130" s="85">
        <v>1041927</v>
      </c>
      <c r="C130" s="85">
        <v>135939</v>
      </c>
      <c r="E130" s="87">
        <f t="shared" si="5"/>
        <v>905988</v>
      </c>
    </row>
    <row r="131" spans="1:5" x14ac:dyDescent="0.2">
      <c r="A131" s="86">
        <v>37137</v>
      </c>
      <c r="B131" s="85">
        <v>1019918</v>
      </c>
      <c r="C131" s="85">
        <v>135918</v>
      </c>
      <c r="E131" s="87">
        <f t="shared" si="5"/>
        <v>884000</v>
      </c>
    </row>
    <row r="132" spans="1:5" x14ac:dyDescent="0.2">
      <c r="A132" s="86">
        <v>37138</v>
      </c>
      <c r="B132" s="85">
        <v>931619</v>
      </c>
      <c r="C132" s="85">
        <v>135985</v>
      </c>
      <c r="E132" s="87">
        <f t="shared" si="5"/>
        <v>795634</v>
      </c>
    </row>
    <row r="133" spans="1:5" x14ac:dyDescent="0.2">
      <c r="A133" s="86">
        <v>37139</v>
      </c>
      <c r="B133" s="85">
        <v>1005822</v>
      </c>
      <c r="C133" s="85">
        <v>118627</v>
      </c>
      <c r="E133" s="87">
        <f t="shared" si="5"/>
        <v>887195</v>
      </c>
    </row>
    <row r="134" spans="1:5" x14ac:dyDescent="0.2">
      <c r="A134" s="86">
        <v>37140</v>
      </c>
      <c r="B134" s="85">
        <v>964685</v>
      </c>
      <c r="C134" s="85">
        <v>100569</v>
      </c>
      <c r="E134" s="87">
        <f t="shared" si="5"/>
        <v>864116</v>
      </c>
    </row>
    <row r="135" spans="1:5" x14ac:dyDescent="0.2">
      <c r="A135" s="86">
        <v>37141</v>
      </c>
      <c r="B135" s="85">
        <v>968930</v>
      </c>
      <c r="C135" s="85">
        <v>73863</v>
      </c>
      <c r="E135" s="87">
        <f t="shared" si="5"/>
        <v>895067</v>
      </c>
    </row>
    <row r="136" spans="1:5" x14ac:dyDescent="0.2">
      <c r="A136" s="86">
        <v>37142</v>
      </c>
      <c r="B136" s="85">
        <v>984622</v>
      </c>
      <c r="C136" s="85">
        <v>70893</v>
      </c>
      <c r="E136" s="87">
        <f t="shared" si="5"/>
        <v>913729</v>
      </c>
    </row>
    <row r="137" spans="1:5" x14ac:dyDescent="0.2">
      <c r="A137" s="86">
        <v>37143</v>
      </c>
      <c r="B137" s="85">
        <v>984739</v>
      </c>
      <c r="C137" s="85">
        <v>70893</v>
      </c>
      <c r="E137" s="87">
        <f t="shared" si="5"/>
        <v>913846</v>
      </c>
    </row>
    <row r="138" spans="1:5" x14ac:dyDescent="0.2">
      <c r="A138" s="86">
        <v>37144</v>
      </c>
      <c r="B138" s="85">
        <v>953403</v>
      </c>
      <c r="C138" s="85">
        <v>70893</v>
      </c>
      <c r="E138" s="87">
        <f t="shared" si="5"/>
        <v>882510</v>
      </c>
    </row>
    <row r="139" spans="1:5" x14ac:dyDescent="0.2">
      <c r="A139" s="86">
        <v>37145</v>
      </c>
      <c r="B139" s="85">
        <v>921651</v>
      </c>
      <c r="C139" s="85">
        <v>75088</v>
      </c>
      <c r="E139" s="87">
        <f t="shared" si="5"/>
        <v>846563</v>
      </c>
    </row>
    <row r="140" spans="1:5" x14ac:dyDescent="0.2">
      <c r="A140" s="86">
        <v>37146</v>
      </c>
      <c r="B140" s="85">
        <v>913036</v>
      </c>
      <c r="C140" s="85">
        <v>85129</v>
      </c>
      <c r="E140" s="87">
        <f t="shared" si="5"/>
        <v>827907</v>
      </c>
    </row>
    <row r="141" spans="1:5" x14ac:dyDescent="0.2">
      <c r="A141" s="86">
        <v>37147</v>
      </c>
      <c r="B141" s="85">
        <v>889161</v>
      </c>
      <c r="C141" s="85">
        <v>95103</v>
      </c>
      <c r="E141" s="87">
        <f t="shared" si="5"/>
        <v>794058</v>
      </c>
    </row>
    <row r="142" spans="1:5" x14ac:dyDescent="0.2">
      <c r="A142" s="86">
        <v>37148</v>
      </c>
      <c r="B142" s="85">
        <v>870482</v>
      </c>
      <c r="C142" s="85">
        <v>69767</v>
      </c>
      <c r="E142" s="87">
        <f t="shared" si="5"/>
        <v>800715</v>
      </c>
    </row>
    <row r="143" spans="1:5" x14ac:dyDescent="0.2">
      <c r="A143" s="86">
        <v>37149</v>
      </c>
      <c r="B143" s="85">
        <v>957246</v>
      </c>
      <c r="C143" s="85">
        <v>70685</v>
      </c>
      <c r="E143" s="87">
        <f t="shared" si="5"/>
        <v>886561</v>
      </c>
    </row>
    <row r="144" spans="1:5" x14ac:dyDescent="0.2">
      <c r="A144" s="86">
        <v>37150</v>
      </c>
      <c r="B144" s="85">
        <v>937016</v>
      </c>
      <c r="C144" s="85">
        <v>70685</v>
      </c>
      <c r="E144" s="87">
        <f t="shared" si="5"/>
        <v>866331</v>
      </c>
    </row>
    <row r="145" spans="1:5" x14ac:dyDescent="0.2">
      <c r="A145" s="86">
        <v>37151</v>
      </c>
      <c r="B145" s="85">
        <v>931002</v>
      </c>
      <c r="C145" s="85">
        <v>70685</v>
      </c>
      <c r="E145" s="87">
        <f t="shared" si="5"/>
        <v>860317</v>
      </c>
    </row>
    <row r="146" spans="1:5" x14ac:dyDescent="0.2">
      <c r="A146" s="86">
        <v>37152</v>
      </c>
      <c r="B146" s="85">
        <v>896978</v>
      </c>
      <c r="C146" s="85">
        <v>69924</v>
      </c>
      <c r="E146" s="87">
        <f t="shared" si="5"/>
        <v>827054</v>
      </c>
    </row>
    <row r="147" spans="1:5" x14ac:dyDescent="0.2">
      <c r="A147" s="86">
        <v>37153</v>
      </c>
      <c r="B147" s="85">
        <v>911208</v>
      </c>
      <c r="C147" s="85">
        <v>114199</v>
      </c>
      <c r="E147" s="87">
        <f t="shared" si="5"/>
        <v>797009</v>
      </c>
    </row>
    <row r="148" spans="1:5" x14ac:dyDescent="0.2">
      <c r="A148" s="86">
        <v>37154</v>
      </c>
      <c r="B148" s="85">
        <v>915832</v>
      </c>
      <c r="C148" s="85">
        <v>87587</v>
      </c>
      <c r="E148" s="87">
        <f t="shared" si="5"/>
        <v>828245</v>
      </c>
    </row>
    <row r="149" spans="1:5" x14ac:dyDescent="0.2">
      <c r="A149" s="86">
        <v>37155</v>
      </c>
      <c r="B149" s="85">
        <v>955091</v>
      </c>
      <c r="C149" s="85">
        <v>90103</v>
      </c>
      <c r="E149" s="87">
        <f t="shared" ref="E149:E176" si="6">B149-C149</f>
        <v>864988</v>
      </c>
    </row>
    <row r="150" spans="1:5" x14ac:dyDescent="0.2">
      <c r="A150" s="86">
        <v>37156</v>
      </c>
      <c r="B150" s="85">
        <v>925721</v>
      </c>
      <c r="C150" s="85">
        <v>80393</v>
      </c>
      <c r="E150" s="87">
        <f t="shared" si="6"/>
        <v>845328</v>
      </c>
    </row>
    <row r="151" spans="1:5" x14ac:dyDescent="0.2">
      <c r="A151" s="86">
        <v>37157</v>
      </c>
      <c r="B151" s="85">
        <v>883746</v>
      </c>
      <c r="C151" s="85">
        <v>80395</v>
      </c>
      <c r="E151" s="87">
        <f t="shared" si="6"/>
        <v>803351</v>
      </c>
    </row>
    <row r="152" spans="1:5" x14ac:dyDescent="0.2">
      <c r="A152" s="86">
        <v>37158</v>
      </c>
      <c r="B152" s="85">
        <v>808858</v>
      </c>
      <c r="C152" s="85">
        <v>71377</v>
      </c>
      <c r="E152" s="87">
        <f t="shared" si="6"/>
        <v>737481</v>
      </c>
    </row>
    <row r="153" spans="1:5" x14ac:dyDescent="0.2">
      <c r="A153" s="86">
        <v>37159</v>
      </c>
      <c r="B153" s="85">
        <v>778259</v>
      </c>
      <c r="C153" s="85">
        <v>210630</v>
      </c>
      <c r="E153" s="87">
        <f t="shared" si="6"/>
        <v>567629</v>
      </c>
    </row>
    <row r="154" spans="1:5" x14ac:dyDescent="0.2">
      <c r="A154" s="86">
        <v>37160</v>
      </c>
      <c r="B154" s="85">
        <v>867770</v>
      </c>
      <c r="C154" s="85">
        <v>135737</v>
      </c>
      <c r="E154" s="87">
        <f t="shared" si="6"/>
        <v>732033</v>
      </c>
    </row>
    <row r="155" spans="1:5" x14ac:dyDescent="0.2">
      <c r="A155" s="86">
        <v>37161</v>
      </c>
      <c r="B155" s="85">
        <v>915332</v>
      </c>
      <c r="C155" s="85">
        <v>109533</v>
      </c>
      <c r="E155" s="87">
        <f t="shared" si="6"/>
        <v>805799</v>
      </c>
    </row>
    <row r="156" spans="1:5" x14ac:dyDescent="0.2">
      <c r="A156" s="86">
        <v>37162</v>
      </c>
      <c r="B156" s="85">
        <v>914557</v>
      </c>
      <c r="C156" s="85">
        <v>67765</v>
      </c>
      <c r="E156" s="87">
        <f t="shared" si="6"/>
        <v>846792</v>
      </c>
    </row>
    <row r="157" spans="1:5" x14ac:dyDescent="0.2">
      <c r="A157" s="86">
        <v>37163</v>
      </c>
      <c r="B157" s="85">
        <v>959546</v>
      </c>
      <c r="C157" s="85">
        <v>69227</v>
      </c>
      <c r="E157" s="87">
        <f t="shared" si="6"/>
        <v>890319</v>
      </c>
    </row>
    <row r="158" spans="1:5" x14ac:dyDescent="0.2">
      <c r="A158" s="86">
        <v>37164</v>
      </c>
      <c r="B158" s="85">
        <v>914883</v>
      </c>
      <c r="C158" s="85">
        <v>69227</v>
      </c>
      <c r="E158" s="87">
        <f t="shared" si="6"/>
        <v>845656</v>
      </c>
    </row>
    <row r="159" spans="1:5" x14ac:dyDescent="0.2">
      <c r="A159" s="86">
        <v>37165</v>
      </c>
      <c r="B159" s="85">
        <v>757899</v>
      </c>
      <c r="C159" s="85">
        <v>95903</v>
      </c>
      <c r="E159" s="87">
        <f t="shared" si="6"/>
        <v>661996</v>
      </c>
    </row>
    <row r="160" spans="1:5" x14ac:dyDescent="0.2">
      <c r="A160" s="86">
        <v>37166</v>
      </c>
      <c r="B160" s="85">
        <v>783320</v>
      </c>
      <c r="C160" s="85">
        <v>101911</v>
      </c>
      <c r="E160" s="87">
        <f t="shared" si="6"/>
        <v>681409</v>
      </c>
    </row>
    <row r="161" spans="1:5" x14ac:dyDescent="0.2">
      <c r="A161" s="86">
        <v>37167</v>
      </c>
      <c r="B161" s="85">
        <v>829824</v>
      </c>
      <c r="C161" s="85">
        <v>80055</v>
      </c>
      <c r="E161" s="87">
        <f t="shared" si="6"/>
        <v>749769</v>
      </c>
    </row>
    <row r="162" spans="1:5" x14ac:dyDescent="0.2">
      <c r="A162" s="86">
        <v>37168</v>
      </c>
      <c r="B162" s="85">
        <v>838911</v>
      </c>
      <c r="C162" s="85">
        <v>93497</v>
      </c>
      <c r="E162" s="87">
        <f t="shared" si="6"/>
        <v>745414</v>
      </c>
    </row>
    <row r="163" spans="1:5" x14ac:dyDescent="0.2">
      <c r="A163" s="86">
        <v>37169</v>
      </c>
      <c r="B163" s="85">
        <v>776964</v>
      </c>
      <c r="C163" s="85">
        <v>113221</v>
      </c>
      <c r="E163" s="87">
        <f t="shared" si="6"/>
        <v>663743</v>
      </c>
    </row>
    <row r="164" spans="1:5" x14ac:dyDescent="0.2">
      <c r="A164" s="86">
        <v>37170</v>
      </c>
      <c r="B164" s="85">
        <v>830254</v>
      </c>
      <c r="C164" s="85">
        <v>60359</v>
      </c>
      <c r="E164" s="87">
        <f t="shared" si="6"/>
        <v>769895</v>
      </c>
    </row>
    <row r="165" spans="1:5" x14ac:dyDescent="0.2">
      <c r="A165" s="86">
        <v>37171</v>
      </c>
      <c r="B165" s="85">
        <v>848919</v>
      </c>
      <c r="C165" s="85">
        <v>57279</v>
      </c>
      <c r="E165" s="87">
        <f t="shared" si="6"/>
        <v>791640</v>
      </c>
    </row>
    <row r="166" spans="1:5" x14ac:dyDescent="0.2">
      <c r="A166" s="86">
        <v>37172</v>
      </c>
      <c r="B166" s="85">
        <v>928609</v>
      </c>
      <c r="C166" s="85">
        <v>59019</v>
      </c>
      <c r="E166" s="87">
        <f t="shared" si="6"/>
        <v>869590</v>
      </c>
    </row>
    <row r="167" spans="1:5" x14ac:dyDescent="0.2">
      <c r="A167" s="86">
        <v>37173</v>
      </c>
      <c r="B167" s="85">
        <v>914197</v>
      </c>
      <c r="C167" s="85">
        <v>94819</v>
      </c>
      <c r="E167" s="87">
        <f t="shared" si="6"/>
        <v>819378</v>
      </c>
    </row>
    <row r="168" spans="1:5" x14ac:dyDescent="0.2">
      <c r="A168" s="86">
        <v>37174</v>
      </c>
      <c r="B168" s="85">
        <v>827213</v>
      </c>
      <c r="C168" s="85">
        <v>91741</v>
      </c>
      <c r="E168" s="87">
        <f t="shared" si="6"/>
        <v>735472</v>
      </c>
    </row>
    <row r="169" spans="1:5" x14ac:dyDescent="0.2">
      <c r="A169" s="86">
        <v>37175</v>
      </c>
      <c r="B169" s="85">
        <v>898621</v>
      </c>
      <c r="C169" s="85">
        <v>106633</v>
      </c>
      <c r="E169" s="87">
        <f t="shared" si="6"/>
        <v>791988</v>
      </c>
    </row>
    <row r="170" spans="1:5" x14ac:dyDescent="0.2">
      <c r="A170" s="86">
        <v>37176</v>
      </c>
      <c r="B170" s="85">
        <f>858124</f>
        <v>858124</v>
      </c>
      <c r="C170" s="85">
        <v>90922</v>
      </c>
      <c r="E170" s="87">
        <f t="shared" si="6"/>
        <v>767202</v>
      </c>
    </row>
    <row r="171" spans="1:5" x14ac:dyDescent="0.2">
      <c r="A171" s="86">
        <v>37177</v>
      </c>
      <c r="B171" s="85">
        <v>971798</v>
      </c>
      <c r="C171" s="85">
        <v>80273</v>
      </c>
      <c r="E171" s="87">
        <f t="shared" si="6"/>
        <v>891525</v>
      </c>
    </row>
    <row r="172" spans="1:5" x14ac:dyDescent="0.2">
      <c r="A172" s="86">
        <v>37178</v>
      </c>
      <c r="B172" s="85">
        <v>877443</v>
      </c>
      <c r="C172" s="85">
        <v>80273</v>
      </c>
      <c r="E172" s="87">
        <f t="shared" si="6"/>
        <v>797170</v>
      </c>
    </row>
    <row r="173" spans="1:5" x14ac:dyDescent="0.2">
      <c r="A173" s="86">
        <v>37179</v>
      </c>
      <c r="B173" s="85">
        <v>812110</v>
      </c>
      <c r="C173" s="85">
        <v>80273</v>
      </c>
      <c r="E173" s="87">
        <f t="shared" si="6"/>
        <v>731837</v>
      </c>
    </row>
    <row r="174" spans="1:5" x14ac:dyDescent="0.2">
      <c r="A174" s="86">
        <v>37180</v>
      </c>
      <c r="B174" s="85">
        <v>662597</v>
      </c>
      <c r="C174" s="85">
        <v>92819</v>
      </c>
      <c r="E174" s="87">
        <f t="shared" si="6"/>
        <v>569778</v>
      </c>
    </row>
    <row r="175" spans="1:5" x14ac:dyDescent="0.2">
      <c r="A175" s="86">
        <v>37181</v>
      </c>
      <c r="B175" s="85">
        <v>413091</v>
      </c>
      <c r="C175" s="85">
        <v>129735</v>
      </c>
      <c r="E175" s="87">
        <f t="shared" si="6"/>
        <v>283356</v>
      </c>
    </row>
    <row r="176" spans="1:5" x14ac:dyDescent="0.2">
      <c r="A176" s="86">
        <v>37182</v>
      </c>
      <c r="B176" s="85">
        <v>380972</v>
      </c>
      <c r="C176" s="85">
        <v>115733</v>
      </c>
      <c r="E176" s="87">
        <f t="shared" si="6"/>
        <v>265239</v>
      </c>
    </row>
    <row r="177" spans="1:5" x14ac:dyDescent="0.2">
      <c r="A177" s="86">
        <v>37183</v>
      </c>
      <c r="B177" s="85">
        <v>469575</v>
      </c>
      <c r="C177" s="85">
        <v>149092</v>
      </c>
      <c r="E177" s="87">
        <f t="shared" ref="E177:E215" si="7">B177-C177</f>
        <v>320483</v>
      </c>
    </row>
    <row r="178" spans="1:5" x14ac:dyDescent="0.2">
      <c r="A178" s="86">
        <v>37184</v>
      </c>
      <c r="B178" s="85">
        <v>773759</v>
      </c>
      <c r="C178" s="85">
        <v>53114</v>
      </c>
      <c r="E178" s="87">
        <f t="shared" si="7"/>
        <v>720645</v>
      </c>
    </row>
    <row r="179" spans="1:5" x14ac:dyDescent="0.2">
      <c r="A179" s="86">
        <v>37185</v>
      </c>
      <c r="B179" s="85">
        <v>774659</v>
      </c>
      <c r="C179" s="85">
        <v>53114</v>
      </c>
      <c r="E179" s="87">
        <f t="shared" si="7"/>
        <v>721545</v>
      </c>
    </row>
    <row r="180" spans="1:5" x14ac:dyDescent="0.2">
      <c r="A180" s="86">
        <v>37186</v>
      </c>
      <c r="B180" s="85">
        <v>708371</v>
      </c>
      <c r="C180" s="85">
        <v>53424</v>
      </c>
      <c r="E180" s="87">
        <f t="shared" si="7"/>
        <v>654947</v>
      </c>
    </row>
    <row r="181" spans="1:5" x14ac:dyDescent="0.2">
      <c r="A181" s="86">
        <v>37187</v>
      </c>
      <c r="B181" s="85">
        <v>632459</v>
      </c>
      <c r="C181" s="85">
        <v>76011</v>
      </c>
      <c r="E181" s="87">
        <f t="shared" si="7"/>
        <v>556448</v>
      </c>
    </row>
    <row r="182" spans="1:5" x14ac:dyDescent="0.2">
      <c r="A182" s="86">
        <v>37188</v>
      </c>
      <c r="B182" s="85">
        <v>353442</v>
      </c>
      <c r="C182" s="85">
        <v>282153</v>
      </c>
      <c r="E182" s="87">
        <f t="shared" si="7"/>
        <v>71289</v>
      </c>
    </row>
    <row r="183" spans="1:5" x14ac:dyDescent="0.2">
      <c r="A183" s="86">
        <v>37189</v>
      </c>
      <c r="B183" s="85">
        <v>361902</v>
      </c>
      <c r="C183" s="85">
        <v>898664</v>
      </c>
      <c r="E183" s="87">
        <f t="shared" si="7"/>
        <v>-536762</v>
      </c>
    </row>
    <row r="184" spans="1:5" x14ac:dyDescent="0.2">
      <c r="A184" s="86">
        <v>37190</v>
      </c>
      <c r="B184" s="85">
        <v>259409</v>
      </c>
      <c r="C184" s="85">
        <v>689942</v>
      </c>
      <c r="E184" s="87">
        <f t="shared" si="7"/>
        <v>-430533</v>
      </c>
    </row>
    <row r="185" spans="1:5" x14ac:dyDescent="0.2">
      <c r="A185" s="86">
        <v>37191</v>
      </c>
      <c r="B185" s="85">
        <v>300171</v>
      </c>
      <c r="C185" s="85">
        <v>588914</v>
      </c>
      <c r="E185" s="87">
        <f t="shared" si="7"/>
        <v>-288743</v>
      </c>
    </row>
    <row r="186" spans="1:5" x14ac:dyDescent="0.2">
      <c r="A186" s="86">
        <v>37192</v>
      </c>
      <c r="B186" s="85">
        <v>564779</v>
      </c>
      <c r="C186" s="85">
        <v>420087</v>
      </c>
      <c r="E186" s="87">
        <f t="shared" si="7"/>
        <v>144692</v>
      </c>
    </row>
    <row r="187" spans="1:5" x14ac:dyDescent="0.2">
      <c r="A187" s="86">
        <v>37193</v>
      </c>
      <c r="B187" s="85">
        <v>490092</v>
      </c>
      <c r="C187" s="85">
        <v>446201</v>
      </c>
      <c r="E187" s="87">
        <f t="shared" si="7"/>
        <v>43891</v>
      </c>
    </row>
    <row r="188" spans="1:5" x14ac:dyDescent="0.2">
      <c r="A188" s="86">
        <v>37194</v>
      </c>
      <c r="B188" s="85">
        <v>505042</v>
      </c>
      <c r="C188" s="85">
        <v>248283</v>
      </c>
      <c r="E188" s="87">
        <f t="shared" si="7"/>
        <v>256759</v>
      </c>
    </row>
    <row r="189" spans="1:5" x14ac:dyDescent="0.2">
      <c r="A189" s="86">
        <v>37195</v>
      </c>
      <c r="B189" s="85">
        <v>560387</v>
      </c>
      <c r="C189" s="85">
        <v>121633</v>
      </c>
      <c r="E189" s="87">
        <f t="shared" si="7"/>
        <v>438754</v>
      </c>
    </row>
    <row r="190" spans="1:5" x14ac:dyDescent="0.2">
      <c r="A190" s="86">
        <v>37196</v>
      </c>
      <c r="B190" s="85">
        <v>625747</v>
      </c>
      <c r="C190" s="85">
        <v>421937</v>
      </c>
      <c r="E190" s="87">
        <f t="shared" si="7"/>
        <v>203810</v>
      </c>
    </row>
    <row r="191" spans="1:5" x14ac:dyDescent="0.2">
      <c r="A191" s="86">
        <v>37197</v>
      </c>
      <c r="B191" s="85">
        <v>698499</v>
      </c>
      <c r="C191" s="85">
        <v>494496</v>
      </c>
      <c r="E191" s="87">
        <f t="shared" si="7"/>
        <v>204003</v>
      </c>
    </row>
    <row r="192" spans="1:5" x14ac:dyDescent="0.2">
      <c r="A192" s="86">
        <v>37198</v>
      </c>
      <c r="B192" s="85">
        <v>996221</v>
      </c>
      <c r="C192" s="85">
        <v>455856</v>
      </c>
      <c r="E192" s="87">
        <f t="shared" si="7"/>
        <v>540365</v>
      </c>
    </row>
    <row r="193" spans="1:5" x14ac:dyDescent="0.2">
      <c r="A193" s="86">
        <v>37199</v>
      </c>
      <c r="B193" s="85">
        <v>980170</v>
      </c>
      <c r="C193" s="85">
        <v>474582</v>
      </c>
      <c r="E193" s="87">
        <f t="shared" si="7"/>
        <v>505588</v>
      </c>
    </row>
    <row r="194" spans="1:5" x14ac:dyDescent="0.2">
      <c r="A194" s="86">
        <v>37200</v>
      </c>
      <c r="B194" s="85">
        <v>958475</v>
      </c>
      <c r="C194" s="85">
        <v>479520</v>
      </c>
      <c r="E194" s="87">
        <f t="shared" si="7"/>
        <v>478955</v>
      </c>
    </row>
    <row r="195" spans="1:5" x14ac:dyDescent="0.2">
      <c r="A195" s="86">
        <v>37201</v>
      </c>
      <c r="B195" s="85">
        <v>523476</v>
      </c>
      <c r="C195" s="85">
        <v>461720</v>
      </c>
      <c r="E195" s="87">
        <f t="shared" si="7"/>
        <v>61756</v>
      </c>
    </row>
    <row r="196" spans="1:5" x14ac:dyDescent="0.2">
      <c r="A196" s="86">
        <v>37202</v>
      </c>
      <c r="B196" s="85">
        <v>341131</v>
      </c>
      <c r="C196" s="85">
        <v>650978</v>
      </c>
      <c r="E196" s="87">
        <f t="shared" si="7"/>
        <v>-309847</v>
      </c>
    </row>
    <row r="197" spans="1:5" x14ac:dyDescent="0.2">
      <c r="A197" s="86">
        <v>37203</v>
      </c>
      <c r="B197" s="85">
        <v>331800</v>
      </c>
      <c r="C197" s="85">
        <v>696083</v>
      </c>
      <c r="E197" s="87">
        <f t="shared" si="7"/>
        <v>-364283</v>
      </c>
    </row>
    <row r="198" spans="1:5" x14ac:dyDescent="0.2">
      <c r="A198" s="86">
        <v>37204</v>
      </c>
      <c r="B198" s="85">
        <v>357399</v>
      </c>
      <c r="C198" s="85">
        <v>468396</v>
      </c>
      <c r="E198" s="87">
        <f t="shared" si="7"/>
        <v>-110997</v>
      </c>
    </row>
    <row r="199" spans="1:5" x14ac:dyDescent="0.2">
      <c r="A199" s="86">
        <v>37205</v>
      </c>
      <c r="B199" s="85">
        <v>425619</v>
      </c>
      <c r="C199" s="85">
        <v>467575</v>
      </c>
      <c r="E199" s="87">
        <f t="shared" si="7"/>
        <v>-41956</v>
      </c>
    </row>
    <row r="200" spans="1:5" x14ac:dyDescent="0.2">
      <c r="A200" s="86">
        <v>37206</v>
      </c>
      <c r="B200" s="85">
        <v>426018</v>
      </c>
      <c r="C200" s="85">
        <v>465477</v>
      </c>
      <c r="E200" s="87">
        <f t="shared" si="7"/>
        <v>-39459</v>
      </c>
    </row>
    <row r="201" spans="1:5" x14ac:dyDescent="0.2">
      <c r="A201" s="86">
        <v>37207</v>
      </c>
      <c r="B201" s="85">
        <v>423534</v>
      </c>
      <c r="C201" s="85">
        <v>468477</v>
      </c>
      <c r="E201" s="87">
        <f t="shared" si="7"/>
        <v>-44943</v>
      </c>
    </row>
    <row r="202" spans="1:5" x14ac:dyDescent="0.2">
      <c r="A202" s="86">
        <v>37208</v>
      </c>
      <c r="B202" s="85">
        <v>255323</v>
      </c>
      <c r="C202" s="85">
        <v>494281</v>
      </c>
      <c r="E202" s="87">
        <f t="shared" si="7"/>
        <v>-238958</v>
      </c>
    </row>
    <row r="203" spans="1:5" x14ac:dyDescent="0.2">
      <c r="A203" s="86">
        <v>37209</v>
      </c>
      <c r="B203" s="85">
        <v>348891</v>
      </c>
      <c r="C203" s="85">
        <v>475022</v>
      </c>
      <c r="E203" s="87">
        <f t="shared" si="7"/>
        <v>-126131</v>
      </c>
    </row>
    <row r="204" spans="1:5" x14ac:dyDescent="0.2">
      <c r="A204" s="86">
        <v>37210</v>
      </c>
      <c r="B204" s="85">
        <v>509009</v>
      </c>
      <c r="C204" s="85">
        <v>471802</v>
      </c>
      <c r="E204" s="87">
        <f t="shared" si="7"/>
        <v>37207</v>
      </c>
    </row>
    <row r="205" spans="1:5" x14ac:dyDescent="0.2">
      <c r="A205" s="86">
        <v>37211</v>
      </c>
      <c r="B205" s="85">
        <v>622787</v>
      </c>
      <c r="C205" s="85">
        <v>560780</v>
      </c>
      <c r="E205" s="87">
        <f t="shared" si="7"/>
        <v>62007</v>
      </c>
    </row>
    <row r="206" spans="1:5" x14ac:dyDescent="0.2">
      <c r="A206" s="86">
        <v>37212</v>
      </c>
      <c r="B206" s="85">
        <v>746707</v>
      </c>
      <c r="C206" s="85">
        <v>454866</v>
      </c>
      <c r="E206" s="87">
        <f t="shared" si="7"/>
        <v>291841</v>
      </c>
    </row>
    <row r="207" spans="1:5" x14ac:dyDescent="0.2">
      <c r="A207" s="86">
        <v>37213</v>
      </c>
      <c r="B207" s="85">
        <v>497450</v>
      </c>
      <c r="C207" s="85">
        <v>464560</v>
      </c>
      <c r="E207" s="87">
        <f t="shared" si="7"/>
        <v>32890</v>
      </c>
    </row>
    <row r="208" spans="1:5" x14ac:dyDescent="0.2">
      <c r="A208" s="86">
        <v>37214</v>
      </c>
      <c r="B208" s="85">
        <v>484455</v>
      </c>
      <c r="C208" s="85">
        <v>622854</v>
      </c>
      <c r="E208" s="87">
        <f t="shared" si="7"/>
        <v>-138399</v>
      </c>
    </row>
    <row r="209" spans="1:5" x14ac:dyDescent="0.2">
      <c r="A209" s="86">
        <v>37215</v>
      </c>
      <c r="B209" s="85">
        <v>335272</v>
      </c>
      <c r="C209" s="85">
        <v>940510</v>
      </c>
      <c r="E209" s="87">
        <f t="shared" si="7"/>
        <v>-605238</v>
      </c>
    </row>
    <row r="210" spans="1:5" x14ac:dyDescent="0.2">
      <c r="A210" s="86">
        <v>37216</v>
      </c>
      <c r="B210" s="85">
        <v>279154</v>
      </c>
      <c r="C210" s="85">
        <v>1028230</v>
      </c>
      <c r="E210" s="87">
        <f t="shared" si="7"/>
        <v>-749076</v>
      </c>
    </row>
    <row r="211" spans="1:5" x14ac:dyDescent="0.2">
      <c r="A211" s="86">
        <v>37217</v>
      </c>
      <c r="B211" s="85">
        <v>495461</v>
      </c>
      <c r="C211" s="85">
        <v>589150</v>
      </c>
      <c r="E211" s="87">
        <f t="shared" si="7"/>
        <v>-93689</v>
      </c>
    </row>
    <row r="212" spans="1:5" x14ac:dyDescent="0.2">
      <c r="A212" s="86">
        <v>37218</v>
      </c>
      <c r="B212" s="85">
        <v>498960</v>
      </c>
      <c r="C212" s="85">
        <v>587120</v>
      </c>
      <c r="E212" s="87">
        <f t="shared" si="7"/>
        <v>-88160</v>
      </c>
    </row>
    <row r="213" spans="1:5" x14ac:dyDescent="0.2">
      <c r="A213" s="86">
        <v>37219</v>
      </c>
      <c r="B213" s="85">
        <v>495100</v>
      </c>
      <c r="C213" s="85">
        <v>590320</v>
      </c>
      <c r="E213" s="87">
        <f t="shared" si="7"/>
        <v>-95220</v>
      </c>
    </row>
    <row r="214" spans="1:5" x14ac:dyDescent="0.2">
      <c r="A214" s="86">
        <v>37220</v>
      </c>
      <c r="B214" s="85">
        <v>418511</v>
      </c>
      <c r="C214" s="85">
        <v>644420</v>
      </c>
      <c r="E214" s="87">
        <f t="shared" si="7"/>
        <v>-225909</v>
      </c>
    </row>
    <row r="215" spans="1:5" x14ac:dyDescent="0.2">
      <c r="A215" s="86">
        <v>37221</v>
      </c>
      <c r="B215" s="85">
        <v>405046</v>
      </c>
      <c r="C215" s="85">
        <v>740777</v>
      </c>
      <c r="E215" s="87">
        <f t="shared" si="7"/>
        <v>-335731</v>
      </c>
    </row>
    <row r="216" spans="1:5" x14ac:dyDescent="0.2">
      <c r="A216" s="86">
        <v>37222</v>
      </c>
      <c r="B216" s="85">
        <v>303857</v>
      </c>
      <c r="C216" s="85">
        <v>822785</v>
      </c>
      <c r="E216" s="87">
        <f>B216-C216</f>
        <v>-518928</v>
      </c>
    </row>
    <row r="217" spans="1:5" x14ac:dyDescent="0.2">
      <c r="A217" s="86">
        <v>37223</v>
      </c>
      <c r="B217" s="85">
        <v>249610</v>
      </c>
      <c r="C217" s="85">
        <v>947439</v>
      </c>
      <c r="E217" s="87">
        <f>B217-C217</f>
        <v>-697829</v>
      </c>
    </row>
    <row r="218" spans="1:5" x14ac:dyDescent="0.2">
      <c r="A218" s="86">
        <v>37224</v>
      </c>
      <c r="B218" s="85">
        <v>226253</v>
      </c>
      <c r="C218" s="85">
        <v>1076519</v>
      </c>
      <c r="E218" s="87">
        <f t="shared" ref="E218:E229" si="8">B218-C218</f>
        <v>-850266</v>
      </c>
    </row>
    <row r="219" spans="1:5" x14ac:dyDescent="0.2">
      <c r="A219" s="86">
        <v>37225</v>
      </c>
      <c r="B219" s="85">
        <v>298425</v>
      </c>
      <c r="C219" s="85">
        <v>1379196</v>
      </c>
      <c r="E219" s="87">
        <f t="shared" si="8"/>
        <v>-1080771</v>
      </c>
    </row>
    <row r="220" spans="1:5" x14ac:dyDescent="0.2">
      <c r="A220" s="248">
        <v>37226</v>
      </c>
      <c r="B220" s="249">
        <v>243662</v>
      </c>
      <c r="C220" s="249">
        <v>855365</v>
      </c>
      <c r="D220" s="250"/>
      <c r="E220" s="251">
        <f t="shared" si="8"/>
        <v>-611703</v>
      </c>
    </row>
    <row r="221" spans="1:5" x14ac:dyDescent="0.2">
      <c r="A221" s="86">
        <v>37227</v>
      </c>
      <c r="B221" s="85">
        <v>254733</v>
      </c>
      <c r="C221" s="85">
        <v>788682</v>
      </c>
      <c r="E221" s="87">
        <f t="shared" si="8"/>
        <v>-533949</v>
      </c>
    </row>
    <row r="222" spans="1:5" x14ac:dyDescent="0.2">
      <c r="A222" s="86">
        <v>37228</v>
      </c>
      <c r="B222" s="85">
        <v>244259</v>
      </c>
      <c r="C222" s="85">
        <v>791547</v>
      </c>
      <c r="E222" s="87">
        <f t="shared" si="8"/>
        <v>-547288</v>
      </c>
    </row>
    <row r="223" spans="1:5" x14ac:dyDescent="0.2">
      <c r="A223" s="86">
        <v>37229</v>
      </c>
      <c r="B223" s="85">
        <v>158346</v>
      </c>
      <c r="C223" s="85">
        <v>628173</v>
      </c>
      <c r="E223" s="87">
        <f t="shared" si="8"/>
        <v>-469827</v>
      </c>
    </row>
    <row r="224" spans="1:5" x14ac:dyDescent="0.2">
      <c r="A224" s="86">
        <v>37230</v>
      </c>
      <c r="B224" s="85">
        <v>176845</v>
      </c>
      <c r="C224" s="85">
        <v>615982</v>
      </c>
      <c r="E224" s="87">
        <f t="shared" si="8"/>
        <v>-439137</v>
      </c>
    </row>
    <row r="225" spans="1:5" x14ac:dyDescent="0.2">
      <c r="A225" s="86">
        <v>37231</v>
      </c>
      <c r="B225" s="85">
        <v>152133</v>
      </c>
      <c r="C225" s="85">
        <v>694061</v>
      </c>
      <c r="E225" s="87">
        <f t="shared" si="8"/>
        <v>-541928</v>
      </c>
    </row>
    <row r="226" spans="1:5" x14ac:dyDescent="0.2">
      <c r="A226" s="86">
        <v>37232</v>
      </c>
      <c r="B226" s="85">
        <v>140576</v>
      </c>
      <c r="C226" s="85">
        <v>794546</v>
      </c>
      <c r="E226" s="87">
        <f t="shared" si="8"/>
        <v>-653970</v>
      </c>
    </row>
    <row r="227" spans="1:5" x14ac:dyDescent="0.2">
      <c r="A227" s="86">
        <v>37233</v>
      </c>
      <c r="B227" s="85">
        <v>273873</v>
      </c>
      <c r="C227" s="85">
        <v>770394</v>
      </c>
      <c r="E227" s="87">
        <f t="shared" si="8"/>
        <v>-496521</v>
      </c>
    </row>
    <row r="228" spans="1:5" x14ac:dyDescent="0.2">
      <c r="A228" s="86">
        <v>37234</v>
      </c>
      <c r="B228" s="85">
        <v>237007</v>
      </c>
      <c r="C228" s="85">
        <v>737961</v>
      </c>
      <c r="E228" s="87">
        <f t="shared" si="8"/>
        <v>-500954</v>
      </c>
    </row>
    <row r="229" spans="1:5" x14ac:dyDescent="0.2">
      <c r="A229" s="86">
        <v>37235</v>
      </c>
      <c r="B229" s="85">
        <v>226549</v>
      </c>
      <c r="C229" s="85">
        <v>772395</v>
      </c>
      <c r="E229" s="87">
        <f t="shared" si="8"/>
        <v>-545846</v>
      </c>
    </row>
    <row r="230" spans="1:5" x14ac:dyDescent="0.2">
      <c r="A230" s="86">
        <v>37236</v>
      </c>
      <c r="B230" s="85">
        <v>215287</v>
      </c>
      <c r="C230" s="85">
        <v>784302</v>
      </c>
      <c r="E230" s="87">
        <f t="shared" ref="E230:E241" si="9">B230-C230</f>
        <v>-569015</v>
      </c>
    </row>
    <row r="231" spans="1:5" x14ac:dyDescent="0.2">
      <c r="A231" s="86">
        <v>37237</v>
      </c>
      <c r="B231" s="85">
        <v>143488</v>
      </c>
      <c r="C231" s="85">
        <v>724525</v>
      </c>
      <c r="E231" s="87">
        <f t="shared" si="9"/>
        <v>-581037</v>
      </c>
    </row>
    <row r="232" spans="1:5" x14ac:dyDescent="0.2">
      <c r="A232" s="86">
        <v>37238</v>
      </c>
      <c r="B232" s="85">
        <v>170706</v>
      </c>
      <c r="C232" s="85">
        <v>783163</v>
      </c>
      <c r="E232" s="87">
        <f t="shared" si="9"/>
        <v>-612457</v>
      </c>
    </row>
    <row r="233" spans="1:5" x14ac:dyDescent="0.2">
      <c r="A233" s="86">
        <v>37239</v>
      </c>
      <c r="B233" s="85">
        <v>192118</v>
      </c>
      <c r="C233" s="85">
        <v>700608</v>
      </c>
      <c r="E233" s="87">
        <f t="shared" si="9"/>
        <v>-508490</v>
      </c>
    </row>
    <row r="234" spans="1:5" x14ac:dyDescent="0.2">
      <c r="A234" s="86">
        <v>37240</v>
      </c>
      <c r="B234" s="85">
        <v>158720</v>
      </c>
      <c r="C234" s="85">
        <v>650557</v>
      </c>
      <c r="E234" s="87">
        <f t="shared" si="9"/>
        <v>-491837</v>
      </c>
    </row>
    <row r="235" spans="1:5" x14ac:dyDescent="0.2">
      <c r="A235" s="86">
        <v>37241</v>
      </c>
      <c r="B235" s="85">
        <v>159320</v>
      </c>
      <c r="C235" s="85">
        <v>671174</v>
      </c>
      <c r="E235" s="87">
        <f t="shared" si="9"/>
        <v>-511854</v>
      </c>
    </row>
    <row r="236" spans="1:5" x14ac:dyDescent="0.2">
      <c r="A236" s="86">
        <v>37242</v>
      </c>
      <c r="B236" s="85">
        <v>156993</v>
      </c>
      <c r="C236" s="85">
        <v>674526</v>
      </c>
      <c r="E236" s="87">
        <f t="shared" si="9"/>
        <v>-517533</v>
      </c>
    </row>
    <row r="237" spans="1:5" x14ac:dyDescent="0.2">
      <c r="A237" s="86">
        <v>37243</v>
      </c>
      <c r="B237" s="85">
        <v>117209</v>
      </c>
      <c r="C237" s="85">
        <v>708123</v>
      </c>
      <c r="E237" s="87">
        <f t="shared" si="9"/>
        <v>-590914</v>
      </c>
    </row>
    <row r="238" spans="1:5" x14ac:dyDescent="0.2">
      <c r="A238" s="86">
        <v>37244</v>
      </c>
      <c r="B238" s="85"/>
      <c r="C238" s="85"/>
      <c r="E238" s="87">
        <f t="shared" si="9"/>
        <v>0</v>
      </c>
    </row>
    <row r="239" spans="1:5" x14ac:dyDescent="0.2">
      <c r="A239" s="86">
        <v>37245</v>
      </c>
      <c r="B239" s="85"/>
      <c r="C239" s="85"/>
      <c r="E239" s="87">
        <f t="shared" si="9"/>
        <v>0</v>
      </c>
    </row>
    <row r="240" spans="1:5" x14ac:dyDescent="0.2">
      <c r="A240" s="86">
        <v>37246</v>
      </c>
      <c r="B240" s="85"/>
      <c r="C240" s="85"/>
      <c r="E240" s="87">
        <f t="shared" si="9"/>
        <v>0</v>
      </c>
    </row>
    <row r="241" spans="1:7" x14ac:dyDescent="0.2">
      <c r="A241" s="86">
        <v>37247</v>
      </c>
      <c r="B241" s="85"/>
      <c r="C241" s="85"/>
      <c r="E241" s="87">
        <f t="shared" si="9"/>
        <v>0</v>
      </c>
    </row>
    <row r="242" spans="1:7" x14ac:dyDescent="0.2">
      <c r="A242" s="86">
        <v>37248</v>
      </c>
      <c r="B242" s="85"/>
      <c r="C242" s="85"/>
      <c r="E242" s="87">
        <f>B242-C242</f>
        <v>0</v>
      </c>
    </row>
    <row r="243" spans="1:7" x14ac:dyDescent="0.2">
      <c r="A243" s="86">
        <v>37249</v>
      </c>
      <c r="B243" s="85">
        <v>114108</v>
      </c>
      <c r="C243" s="85">
        <v>1725072</v>
      </c>
      <c r="E243" s="87">
        <f>B243-C243</f>
        <v>-1610964</v>
      </c>
    </row>
    <row r="244" spans="1:7" x14ac:dyDescent="0.2">
      <c r="A244" s="86">
        <v>37250</v>
      </c>
      <c r="B244" s="85">
        <v>149290</v>
      </c>
      <c r="C244" s="85">
        <v>1571735</v>
      </c>
      <c r="E244" s="87">
        <f>B244-C244</f>
        <v>-1422445</v>
      </c>
    </row>
    <row r="245" spans="1:7" x14ac:dyDescent="0.2">
      <c r="A245" s="86">
        <v>37251</v>
      </c>
      <c r="B245" s="85">
        <v>125326</v>
      </c>
      <c r="C245" s="85">
        <v>1700675</v>
      </c>
      <c r="E245" s="87">
        <f>B245-C245</f>
        <v>-1575349</v>
      </c>
    </row>
    <row r="246" spans="1:7" x14ac:dyDescent="0.2">
      <c r="A246" s="86">
        <v>37252</v>
      </c>
      <c r="B246" s="85">
        <v>125081</v>
      </c>
      <c r="C246" s="85">
        <v>1553093</v>
      </c>
      <c r="E246" s="87">
        <f>B246-C246</f>
        <v>-1428012</v>
      </c>
    </row>
    <row r="247" spans="1:7" x14ac:dyDescent="0.2">
      <c r="A247" s="254">
        <v>37253</v>
      </c>
      <c r="B247" s="255">
        <v>190143</v>
      </c>
      <c r="C247" s="255">
        <v>1529856</v>
      </c>
      <c r="D247" s="198"/>
      <c r="E247" s="256">
        <f t="shared" ref="E247:E279" si="10">B247-C247</f>
        <v>-1339713</v>
      </c>
    </row>
    <row r="248" spans="1:7" x14ac:dyDescent="0.2">
      <c r="A248" s="254">
        <v>37254</v>
      </c>
      <c r="B248" s="255">
        <v>124159</v>
      </c>
      <c r="C248" s="255">
        <v>1521112</v>
      </c>
      <c r="D248" s="198"/>
      <c r="E248" s="256">
        <f t="shared" si="10"/>
        <v>-1396953</v>
      </c>
    </row>
    <row r="249" spans="1:7" x14ac:dyDescent="0.2">
      <c r="A249" s="254">
        <v>37255</v>
      </c>
      <c r="B249" s="255">
        <v>123992</v>
      </c>
      <c r="C249" s="255">
        <v>1532575</v>
      </c>
      <c r="D249" s="198"/>
      <c r="E249" s="256">
        <f t="shared" si="10"/>
        <v>-1408583</v>
      </c>
    </row>
    <row r="250" spans="1:7" s="186" customFormat="1" ht="13.5" thickBot="1" x14ac:dyDescent="0.25">
      <c r="A250" s="263">
        <v>37256</v>
      </c>
      <c r="B250" s="264">
        <v>123654</v>
      </c>
      <c r="C250" s="264">
        <v>1893881</v>
      </c>
      <c r="D250" s="265"/>
      <c r="E250" s="266">
        <f t="shared" si="10"/>
        <v>-1770227</v>
      </c>
    </row>
    <row r="251" spans="1:7" x14ac:dyDescent="0.2">
      <c r="A251" s="254">
        <v>37257</v>
      </c>
      <c r="B251" s="255">
        <v>141721</v>
      </c>
      <c r="C251" s="255">
        <v>1642474</v>
      </c>
      <c r="D251" s="198"/>
      <c r="E251" s="256">
        <f t="shared" si="10"/>
        <v>-1500753</v>
      </c>
    </row>
    <row r="252" spans="1:7" x14ac:dyDescent="0.2">
      <c r="A252" s="254">
        <v>37258</v>
      </c>
      <c r="B252" s="255">
        <v>141721</v>
      </c>
      <c r="C252" s="255">
        <v>1644419</v>
      </c>
      <c r="D252" s="198"/>
      <c r="E252" s="256">
        <f t="shared" si="10"/>
        <v>-1502698</v>
      </c>
    </row>
    <row r="253" spans="1:7" x14ac:dyDescent="0.2">
      <c r="A253" s="254">
        <v>37259</v>
      </c>
      <c r="B253" s="255">
        <v>90080</v>
      </c>
      <c r="C253" s="255">
        <v>2018128</v>
      </c>
      <c r="D253" s="198"/>
      <c r="E253" s="256">
        <f t="shared" si="10"/>
        <v>-1928048</v>
      </c>
      <c r="G253" s="50">
        <f>SUM(E247:E253)</f>
        <v>-10846975</v>
      </c>
    </row>
    <row r="254" spans="1:7" x14ac:dyDescent="0.2">
      <c r="A254" s="259">
        <v>37260</v>
      </c>
      <c r="B254" s="260">
        <v>88875</v>
      </c>
      <c r="C254" s="260">
        <v>1380784</v>
      </c>
      <c r="D254" s="5"/>
      <c r="E254" s="261">
        <f t="shared" si="10"/>
        <v>-1291909</v>
      </c>
    </row>
    <row r="255" spans="1:7" x14ac:dyDescent="0.2">
      <c r="A255" s="86">
        <v>37261</v>
      </c>
      <c r="B255" s="16">
        <v>91958</v>
      </c>
      <c r="C255" s="16">
        <v>1651259</v>
      </c>
      <c r="E255" s="87">
        <f t="shared" si="10"/>
        <v>-1559301</v>
      </c>
    </row>
    <row r="256" spans="1:7" x14ac:dyDescent="0.2">
      <c r="A256" s="86">
        <v>37262</v>
      </c>
      <c r="B256" s="16">
        <v>91958</v>
      </c>
      <c r="C256" s="16">
        <v>1711690</v>
      </c>
      <c r="E256" s="87">
        <f t="shared" si="10"/>
        <v>-1619732</v>
      </c>
    </row>
    <row r="257" spans="1:5" x14ac:dyDescent="0.2">
      <c r="A257" s="86">
        <v>37263</v>
      </c>
      <c r="B257" s="16">
        <v>91898</v>
      </c>
      <c r="C257" s="16">
        <v>1718383</v>
      </c>
      <c r="E257" s="87">
        <f t="shared" si="10"/>
        <v>-1626485</v>
      </c>
    </row>
    <row r="258" spans="1:5" x14ac:dyDescent="0.2">
      <c r="A258" s="86">
        <v>37264</v>
      </c>
      <c r="B258" s="16">
        <v>77291</v>
      </c>
      <c r="C258" s="16">
        <v>1485916</v>
      </c>
      <c r="E258" s="87">
        <f t="shared" si="10"/>
        <v>-1408625</v>
      </c>
    </row>
    <row r="259" spans="1:5" x14ac:dyDescent="0.2">
      <c r="A259" s="86">
        <v>37265</v>
      </c>
      <c r="B259" s="16">
        <v>84908</v>
      </c>
      <c r="C259" s="16">
        <v>1455338</v>
      </c>
      <c r="E259" s="87">
        <f t="shared" si="10"/>
        <v>-1370430</v>
      </c>
    </row>
    <row r="260" spans="1:5" x14ac:dyDescent="0.2">
      <c r="A260" s="86">
        <v>37266</v>
      </c>
      <c r="B260" s="16">
        <v>78933</v>
      </c>
      <c r="C260" s="16">
        <v>1735305</v>
      </c>
      <c r="E260" s="87">
        <f t="shared" si="10"/>
        <v>-1656372</v>
      </c>
    </row>
    <row r="261" spans="1:5" x14ac:dyDescent="0.2">
      <c r="A261" s="86">
        <v>37267</v>
      </c>
      <c r="B261" s="16">
        <v>73547</v>
      </c>
      <c r="C261" s="16">
        <v>1185119</v>
      </c>
      <c r="E261" s="87">
        <f t="shared" si="10"/>
        <v>-1111572</v>
      </c>
    </row>
    <row r="262" spans="1:5" x14ac:dyDescent="0.2">
      <c r="A262" s="86">
        <v>37268</v>
      </c>
      <c r="B262" s="16">
        <v>77939</v>
      </c>
      <c r="C262" s="16">
        <v>1151103</v>
      </c>
      <c r="E262" s="87">
        <f t="shared" si="10"/>
        <v>-1073164</v>
      </c>
    </row>
    <row r="263" spans="1:5" x14ac:dyDescent="0.2">
      <c r="A263" s="86">
        <v>37269</v>
      </c>
      <c r="B263" s="16">
        <v>82255</v>
      </c>
      <c r="C263" s="16">
        <v>1173887</v>
      </c>
      <c r="E263" s="87">
        <f t="shared" si="10"/>
        <v>-1091632</v>
      </c>
    </row>
    <row r="264" spans="1:5" x14ac:dyDescent="0.2">
      <c r="A264" s="86">
        <v>37270</v>
      </c>
      <c r="B264" s="16">
        <v>105889</v>
      </c>
      <c r="C264" s="16">
        <v>1234673</v>
      </c>
      <c r="E264" s="87">
        <f t="shared" si="10"/>
        <v>-1128784</v>
      </c>
    </row>
    <row r="265" spans="1:5" x14ac:dyDescent="0.2">
      <c r="A265" s="86">
        <v>37271</v>
      </c>
      <c r="B265" s="16">
        <v>193914</v>
      </c>
      <c r="C265" s="16">
        <v>1465225</v>
      </c>
      <c r="E265" s="87">
        <f t="shared" si="10"/>
        <v>-1271311</v>
      </c>
    </row>
    <row r="266" spans="1:5" x14ac:dyDescent="0.2">
      <c r="A266" s="86">
        <v>37272</v>
      </c>
      <c r="B266" s="16">
        <v>121933</v>
      </c>
      <c r="C266" s="16">
        <v>1659172</v>
      </c>
      <c r="E266" s="87">
        <f t="shared" si="10"/>
        <v>-1537239</v>
      </c>
    </row>
    <row r="267" spans="1:5" x14ac:dyDescent="0.2">
      <c r="A267" s="86">
        <v>37273</v>
      </c>
      <c r="B267" s="16"/>
      <c r="C267" s="16"/>
      <c r="E267" s="87">
        <f t="shared" si="10"/>
        <v>0</v>
      </c>
    </row>
    <row r="268" spans="1:5" x14ac:dyDescent="0.2">
      <c r="A268" s="86">
        <v>37274</v>
      </c>
      <c r="B268" s="16"/>
      <c r="E268" s="87">
        <f t="shared" si="10"/>
        <v>0</v>
      </c>
    </row>
    <row r="269" spans="1:5" x14ac:dyDescent="0.2">
      <c r="A269" s="86">
        <v>37275</v>
      </c>
      <c r="B269" s="16"/>
      <c r="E269" s="87">
        <f t="shared" si="10"/>
        <v>0</v>
      </c>
    </row>
    <row r="270" spans="1:5" x14ac:dyDescent="0.2">
      <c r="A270" s="86">
        <v>37276</v>
      </c>
      <c r="B270" s="16">
        <v>84095</v>
      </c>
      <c r="C270" s="16">
        <v>1339693</v>
      </c>
      <c r="E270" s="87">
        <f t="shared" si="10"/>
        <v>-1255598</v>
      </c>
    </row>
    <row r="271" spans="1:5" x14ac:dyDescent="0.2">
      <c r="A271" s="86">
        <v>37277</v>
      </c>
      <c r="B271" s="16">
        <v>110984</v>
      </c>
      <c r="C271" s="16">
        <v>1395134</v>
      </c>
      <c r="E271" s="87">
        <f t="shared" si="10"/>
        <v>-1284150</v>
      </c>
    </row>
    <row r="272" spans="1:5" x14ac:dyDescent="0.2">
      <c r="A272" s="86">
        <v>37278</v>
      </c>
      <c r="B272" s="16">
        <v>156915</v>
      </c>
      <c r="C272" s="16">
        <v>1384737</v>
      </c>
      <c r="E272" s="87">
        <f t="shared" si="10"/>
        <v>-1227822</v>
      </c>
    </row>
    <row r="273" spans="1:5" x14ac:dyDescent="0.2">
      <c r="A273" s="86">
        <v>37279</v>
      </c>
      <c r="B273" s="16">
        <v>120006</v>
      </c>
      <c r="C273" s="16">
        <v>1402783</v>
      </c>
      <c r="E273" s="87">
        <f t="shared" si="10"/>
        <v>-1282777</v>
      </c>
    </row>
    <row r="274" spans="1:5" x14ac:dyDescent="0.2">
      <c r="A274" s="86">
        <v>37280</v>
      </c>
      <c r="B274" s="16">
        <v>125521</v>
      </c>
      <c r="C274" s="16">
        <v>1392540</v>
      </c>
      <c r="E274" s="87">
        <f t="shared" si="10"/>
        <v>-1267019</v>
      </c>
    </row>
    <row r="275" spans="1:5" x14ac:dyDescent="0.2">
      <c r="A275" s="86">
        <v>37281</v>
      </c>
      <c r="B275" s="16">
        <v>200113</v>
      </c>
      <c r="C275" s="16">
        <v>1380518</v>
      </c>
      <c r="E275" s="87">
        <f t="shared" si="10"/>
        <v>-1180405</v>
      </c>
    </row>
    <row r="276" spans="1:5" x14ac:dyDescent="0.2">
      <c r="A276" s="86">
        <v>37282</v>
      </c>
      <c r="B276" s="16">
        <v>131298</v>
      </c>
      <c r="C276" s="16">
        <v>959092</v>
      </c>
      <c r="E276" s="87">
        <f t="shared" si="10"/>
        <v>-827794</v>
      </c>
    </row>
    <row r="277" spans="1:5" x14ac:dyDescent="0.2">
      <c r="A277" s="86">
        <v>37283</v>
      </c>
      <c r="B277" s="16">
        <v>131469</v>
      </c>
      <c r="C277" s="16">
        <v>1022863</v>
      </c>
      <c r="E277" s="87">
        <f t="shared" si="10"/>
        <v>-891394</v>
      </c>
    </row>
    <row r="278" spans="1:5" x14ac:dyDescent="0.2">
      <c r="A278" s="86">
        <v>37284</v>
      </c>
      <c r="B278" s="16">
        <v>153477</v>
      </c>
      <c r="C278" s="16">
        <v>1301190</v>
      </c>
      <c r="E278" s="87">
        <f t="shared" si="10"/>
        <v>-1147713</v>
      </c>
    </row>
    <row r="279" spans="1:5" x14ac:dyDescent="0.2">
      <c r="A279" s="86">
        <v>37285</v>
      </c>
      <c r="B279" s="16">
        <v>132158</v>
      </c>
      <c r="C279" s="16">
        <v>1459643</v>
      </c>
      <c r="E279" s="87">
        <f t="shared" si="10"/>
        <v>-1327485</v>
      </c>
    </row>
    <row r="280" spans="1:5" x14ac:dyDescent="0.2">
      <c r="A280" s="86">
        <v>37286</v>
      </c>
      <c r="B280" s="16">
        <v>137702</v>
      </c>
      <c r="C280" s="16">
        <v>1472375</v>
      </c>
      <c r="E280" s="87">
        <f t="shared" ref="E280:E292" si="11">B280-C280</f>
        <v>-1334673</v>
      </c>
    </row>
    <row r="281" spans="1:5" x14ac:dyDescent="0.2">
      <c r="A281" s="86">
        <v>37287</v>
      </c>
      <c r="B281" s="16">
        <v>121052</v>
      </c>
      <c r="C281" s="16">
        <v>1367290</v>
      </c>
      <c r="E281" s="87">
        <f t="shared" si="11"/>
        <v>-1246238</v>
      </c>
    </row>
    <row r="282" spans="1:5" x14ac:dyDescent="0.2">
      <c r="A282" s="86">
        <v>37288</v>
      </c>
      <c r="B282" s="16">
        <v>130796</v>
      </c>
      <c r="C282" s="16">
        <v>1680630</v>
      </c>
      <c r="E282" s="87">
        <f t="shared" si="11"/>
        <v>-1549834</v>
      </c>
    </row>
    <row r="283" spans="1:5" x14ac:dyDescent="0.2">
      <c r="A283" s="86">
        <v>37289</v>
      </c>
      <c r="B283" s="16">
        <v>121213</v>
      </c>
      <c r="C283" s="16">
        <v>1289815</v>
      </c>
      <c r="E283" s="87">
        <f t="shared" si="11"/>
        <v>-1168602</v>
      </c>
    </row>
    <row r="284" spans="1:5" x14ac:dyDescent="0.2">
      <c r="A284" s="86">
        <v>37290</v>
      </c>
      <c r="B284" s="16">
        <v>126521</v>
      </c>
      <c r="C284" s="16">
        <v>1370079</v>
      </c>
      <c r="E284" s="87">
        <f t="shared" si="11"/>
        <v>-1243558</v>
      </c>
    </row>
    <row r="285" spans="1:5" x14ac:dyDescent="0.2">
      <c r="A285" s="86">
        <v>37291</v>
      </c>
      <c r="B285" s="16">
        <v>121213</v>
      </c>
      <c r="C285" s="16">
        <v>1401504</v>
      </c>
      <c r="E285" s="87">
        <f t="shared" si="11"/>
        <v>-1280291</v>
      </c>
    </row>
    <row r="286" spans="1:5" x14ac:dyDescent="0.2">
      <c r="A286" s="86">
        <v>37292</v>
      </c>
      <c r="B286" s="16">
        <v>131175</v>
      </c>
      <c r="C286" s="16">
        <v>1764761</v>
      </c>
      <c r="E286" s="87">
        <f t="shared" si="11"/>
        <v>-1633586</v>
      </c>
    </row>
    <row r="287" spans="1:5" x14ac:dyDescent="0.2">
      <c r="A287" s="86">
        <v>37293</v>
      </c>
      <c r="B287" s="16">
        <v>153053</v>
      </c>
      <c r="C287" s="16">
        <v>1690130</v>
      </c>
      <c r="E287" s="87">
        <f t="shared" si="11"/>
        <v>-1537077</v>
      </c>
    </row>
    <row r="288" spans="1:5" x14ac:dyDescent="0.2">
      <c r="A288" s="86">
        <v>37294</v>
      </c>
      <c r="B288" s="16">
        <v>135569</v>
      </c>
      <c r="C288" s="16">
        <v>1243817</v>
      </c>
      <c r="E288" s="87">
        <f t="shared" si="11"/>
        <v>-1108248</v>
      </c>
    </row>
    <row r="289" spans="1:5" x14ac:dyDescent="0.2">
      <c r="A289" s="86">
        <v>37295</v>
      </c>
      <c r="B289" s="16">
        <v>123928</v>
      </c>
      <c r="C289" s="16">
        <v>861413</v>
      </c>
      <c r="E289" s="87">
        <f t="shared" si="11"/>
        <v>-737485</v>
      </c>
    </row>
    <row r="290" spans="1:5" x14ac:dyDescent="0.2">
      <c r="A290" s="86">
        <v>37296</v>
      </c>
      <c r="B290" s="16">
        <v>165641</v>
      </c>
      <c r="C290" s="16">
        <v>943398</v>
      </c>
      <c r="E290" s="87">
        <f t="shared" si="11"/>
        <v>-777757</v>
      </c>
    </row>
    <row r="291" spans="1:5" x14ac:dyDescent="0.2">
      <c r="A291" s="86">
        <v>37297</v>
      </c>
      <c r="B291" s="16">
        <v>182459</v>
      </c>
      <c r="C291" s="16">
        <v>1602350</v>
      </c>
      <c r="E291" s="87">
        <f t="shared" si="11"/>
        <v>-1419891</v>
      </c>
    </row>
    <row r="292" spans="1:5" x14ac:dyDescent="0.2">
      <c r="A292" s="86">
        <v>37298</v>
      </c>
      <c r="B292" s="16">
        <v>168972</v>
      </c>
      <c r="C292" s="16">
        <v>1574713</v>
      </c>
      <c r="E292" s="87">
        <f t="shared" si="11"/>
        <v>-1405741</v>
      </c>
    </row>
    <row r="293" spans="1:5" x14ac:dyDescent="0.2">
      <c r="A293" s="86">
        <v>37299</v>
      </c>
    </row>
    <row r="294" spans="1:5" x14ac:dyDescent="0.2">
      <c r="A294" s="86">
        <v>37300</v>
      </c>
    </row>
  </sheetData>
  <sheetCalcPr fullCalcOnLoad="1"/>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Storage Services</vt:lpstr>
      <vt:lpstr>US Storage</vt:lpstr>
      <vt:lpstr>STRG Activity</vt:lpstr>
      <vt:lpstr>Weekly historical</vt:lpstr>
      <vt:lpstr>ANRHistorical</vt:lpstr>
      <vt:lpstr>ANR</vt:lpstr>
      <vt:lpstr>AGA INPUT</vt:lpstr>
      <vt:lpstr>HistoricalLink</vt:lpstr>
      <vt:lpstr>NGPL DATA</vt:lpstr>
      <vt:lpstr>histdata</vt:lpstr>
      <vt:lpstr>HistoricalLink!historical</vt:lpstr>
      <vt:lpstr>historical</vt:lpstr>
      <vt:lpstr>meterpt</vt:lpstr>
      <vt:lpstr>'STRG Activity'!Print_Area</vt:lpstr>
      <vt:lpstr>storage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mgarza1</dc:creator>
  <cp:lastModifiedBy>Jan Havlíček</cp:lastModifiedBy>
  <cp:lastPrinted>2002-02-04T17:12:01Z</cp:lastPrinted>
  <dcterms:created xsi:type="dcterms:W3CDTF">2000-03-24T17:33:42Z</dcterms:created>
  <dcterms:modified xsi:type="dcterms:W3CDTF">2023-09-17T01:52:35Z</dcterms:modified>
</cp:coreProperties>
</file>